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EB99B049-E02D-4F4F-B663-1ACA0C32D7AD}" xr6:coauthVersionLast="47" xr6:coauthVersionMax="47" xr10:uidLastSave="{00000000-0000-0000-0000-000000000000}"/>
  <bookViews>
    <workbookView xWindow="-120" yWindow="-120" windowWidth="25440" windowHeight="15990" tabRatio="942" firstSheet="1" activeTab="1" xr2:uid="{00000000-000D-0000-FFFF-FFFF00000000}"/>
  </bookViews>
  <sheets>
    <sheet name="元 (2)" sheetId="16" state="hidden" r:id="rId1"/>
    <sheet name="ﾁｪｯｸ(長" sheetId="31" r:id="rId2"/>
    <sheet name="ﾁｪｯｸ(短" sheetId="18" r:id="rId3"/>
    <sheet name="１申請書" sheetId="3" r:id="rId4"/>
    <sheet name="２概要" sheetId="15" r:id="rId5"/>
    <sheet name="３申請者(長" sheetId="32" r:id="rId6"/>
    <sheet name="３申請者(短" sheetId="5" r:id="rId7"/>
    <sheet name="４体制" sheetId="8" r:id="rId8"/>
    <sheet name="５施設" sheetId="6" r:id="rId9"/>
    <sheet name="６カリ(長" sheetId="33" r:id="rId10"/>
    <sheet name="６カリ(短" sheetId="2" r:id="rId11"/>
    <sheet name="７講師1" sheetId="7" r:id="rId12"/>
    <sheet name="７講師2" sheetId="29" r:id="rId13"/>
    <sheet name="８教材" sheetId="34" r:id="rId14"/>
    <sheet name="９就職" sheetId="14" r:id="rId15"/>
    <sheet name="９就職(続" sheetId="22" r:id="rId16"/>
    <sheet name="10見積(長" sheetId="35" r:id="rId17"/>
    <sheet name="10見積(短" sheetId="4" r:id="rId18"/>
    <sheet name="参考経費内訳" sheetId="26" r:id="rId19"/>
    <sheet name="10見積（インクルーシブ専用）" sheetId="37" r:id="rId20"/>
    <sheet name="参考経費内訳(一般分" sheetId="38" r:id="rId21"/>
    <sheet name="参考経費内訳(障害分" sheetId="39" r:id="rId22"/>
    <sheet name="11デジタルリテラシー" sheetId="47" r:id="rId23"/>
    <sheet name="（11別紙）項目一覧" sheetId="42" r:id="rId24"/>
    <sheet name="12託児" sheetId="27" r:id="rId25"/>
    <sheet name="13DS・大型自動車" sheetId="28" r:id="rId26"/>
    <sheet name="14職場見学（介護系のみ）" sheetId="30" r:id="rId27"/>
  </sheets>
  <externalReferences>
    <externalReference r:id="rId28"/>
    <externalReference r:id="rId29"/>
  </externalReferences>
  <definedNames>
    <definedName name="_Key1" localSheetId="22" hidden="1">#REF!</definedName>
    <definedName name="_Key1" hidden="1">#REF!</definedName>
    <definedName name="_Key2" localSheetId="22" hidden="1">#REF!</definedName>
    <definedName name="_Key2" hidden="1">#REF!</definedName>
    <definedName name="_Order1" hidden="1">255</definedName>
    <definedName name="_Order2" hidden="1">255</definedName>
    <definedName name="_Sort" localSheetId="22" hidden="1">#REF!</definedName>
    <definedName name="_Sort" hidden="1">#REF!</definedName>
    <definedName name="Esub一覧" localSheetId="22" hidden="1">#REF!</definedName>
    <definedName name="Esub一覧" hidden="1">#REF!</definedName>
    <definedName name="ＨＵＵ" localSheetId="22" hidden="1">#REF!</definedName>
    <definedName name="ＨＵＵ" hidden="1">#REF!</definedName>
    <definedName name="_xlnm.Print_Area" localSheetId="23">'（11別紙）項目一覧'!$A$1:$G$54</definedName>
    <definedName name="_xlnm.Print_Area" localSheetId="19">'10見積（インクルーシブ専用）'!$A$1:$AG$40</definedName>
    <definedName name="_xlnm.Print_Area" localSheetId="17">'10見積(短'!$A$1:$AG$33</definedName>
    <definedName name="_xlnm.Print_Area" localSheetId="16">'10見積(長'!$A$1:$AG$47</definedName>
    <definedName name="_xlnm.Print_Area" localSheetId="22">'11デジタルリテラシー'!$B$1:$L$46</definedName>
    <definedName name="_xlnm.Print_Area" localSheetId="24">'12託児'!$A$1:$AE$31</definedName>
    <definedName name="_xlnm.Print_Area" localSheetId="25">'13DS・大型自動車'!$A$1:$AF$49</definedName>
    <definedName name="_xlnm.Print_Area" localSheetId="26">'14職場見学（介護系のみ）'!$A$1:$AE$36</definedName>
    <definedName name="_xlnm.Print_Area" localSheetId="3">'１申請書'!$A$1:$AD$18</definedName>
    <definedName name="_xlnm.Print_Area" localSheetId="4">'２概要'!$A$1:$AP$64</definedName>
    <definedName name="_xlnm.Print_Area" localSheetId="6">'３申請者(短'!$A$1:$AE$37</definedName>
    <definedName name="_xlnm.Print_Area" localSheetId="5">'３申請者(長'!$A$1:$AG$37</definedName>
    <definedName name="_xlnm.Print_Area" localSheetId="7">'４体制'!$A$1:$AD$37</definedName>
    <definedName name="_xlnm.Print_Area" localSheetId="8">'５施設'!$A$1:$AF$34</definedName>
    <definedName name="_xlnm.Print_Area" localSheetId="10">'６カリ(短'!$A$1:$AF$51</definedName>
    <definedName name="_xlnm.Print_Area" localSheetId="9">'６カリ(長'!$A$1:$AF$52</definedName>
    <definedName name="_xlnm.Print_Area" localSheetId="11">'７講師1'!$B$1:$AG$41</definedName>
    <definedName name="_xlnm.Print_Area" localSheetId="12">'７講師2'!$B$1:$AG$41</definedName>
    <definedName name="_xlnm.Print_Area" localSheetId="13">'８教材'!$A$1:$AH$57</definedName>
    <definedName name="_xlnm.Print_Area" localSheetId="14">'９就職'!$A$1:$AG$49</definedName>
    <definedName name="_xlnm.Print_Area" localSheetId="15">'９就職(続'!$A$1:$AF$49</definedName>
    <definedName name="_xlnm.Print_Area" localSheetId="2">'ﾁｪｯｸ(短'!$A$1:$AF$49</definedName>
    <definedName name="_xlnm.Print_Area" localSheetId="1">'ﾁｪｯｸ(長'!$A$1:$AF$40</definedName>
    <definedName name="_xlnm.Print_Area" localSheetId="18">参考経費内訳!$B$1:$L$37</definedName>
    <definedName name="_xlnm.Print_Area" localSheetId="20">'参考経費内訳(一般分'!$B$1:$L$37</definedName>
    <definedName name="_xlnm.Print_Area" localSheetId="21">'参考経費内訳(障害分'!$B$1:$L$37</definedName>
    <definedName name="_xlnm.Print_Titles" localSheetId="10">'６カリ(短'!$20:$20</definedName>
    <definedName name="_xlnm.Print_Titles" localSheetId="11">'７講師1'!$6:$8</definedName>
    <definedName name="_xlnm.Print_Titles" localSheetId="12">'７講師2'!$6:$8</definedName>
    <definedName name="あ" localSheetId="22" hidden="1">#REF!</definedName>
    <definedName name="あ" hidden="1">#REF!</definedName>
    <definedName name="あああ" localSheetId="22">#REF!</definedName>
    <definedName name="あああ">#REF!</definedName>
    <definedName name="アルバイ" localSheetId="22">#REF!</definedName>
    <definedName name="アルバイ">#REF!</definedName>
    <definedName name="アルバイト" localSheetId="22">#REF!</definedName>
    <definedName name="アルバイト">#REF!</definedName>
    <definedName name="うち女性">'[1]修了生名簿 20180911版2'!$H$11:$H$34</definedName>
    <definedName name="かんれん" localSheetId="22">#REF!</definedName>
    <definedName name="かんれん">#REF!</definedName>
    <definedName name="コース名" localSheetId="22">#REF!</definedName>
    <definedName name="コース名">#REF!</definedName>
    <definedName name="その他" localSheetId="22">#REF!</definedName>
    <definedName name="その他">#REF!</definedName>
    <definedName name="パート" localSheetId="22">#REF!</definedName>
    <definedName name="パート">#REF!</definedName>
    <definedName name="パート・アルバイト" localSheetId="22">#REF!</definedName>
    <definedName name="パート・アルバイト">#REF!</definedName>
    <definedName name="育児" localSheetId="22">#REF!</definedName>
    <definedName name="育児">#REF!</definedName>
    <definedName name="育児両立" localSheetId="22">#REF!</definedName>
    <definedName name="育児両立">#REF!</definedName>
    <definedName name="一月目" localSheetId="22">#REF!</definedName>
    <definedName name="一月目">#REF!</definedName>
    <definedName name="科目名" localSheetId="22">[2]様式5!#REF!</definedName>
    <definedName name="科目名">[2]様式5!#REF!</definedName>
    <definedName name="訓練関連分野" localSheetId="22">#REF!</definedName>
    <definedName name="訓練関連分野">#REF!</definedName>
    <definedName name="訓練分野" localSheetId="22">#REF!</definedName>
    <definedName name="訓練分野">#REF!</definedName>
    <definedName name="契約社員" localSheetId="22">#REF!</definedName>
    <definedName name="契約社員">#REF!</definedName>
    <definedName name="雇用保険加入" localSheetId="22">#REF!</definedName>
    <definedName name="雇用保険加入">#REF!</definedName>
    <definedName name="五月目" localSheetId="22">#REF!</definedName>
    <definedName name="五月目">#REF!</definedName>
    <definedName name="三月目" localSheetId="22">#REF!</definedName>
    <definedName name="三月目">#REF!</definedName>
    <definedName name="四月目" localSheetId="22">#REF!</definedName>
    <definedName name="四月目">#REF!</definedName>
    <definedName name="氏名" localSheetId="22">#REF!</definedName>
    <definedName name="氏名">#REF!</definedName>
    <definedName name="自営" localSheetId="22">#REF!</definedName>
    <definedName name="自営">#REF!</definedName>
    <definedName name="自営うち関連" localSheetId="22">#REF!</definedName>
    <definedName name="自営うち関連">#REF!</definedName>
    <definedName name="実習先就職者" localSheetId="22">#REF!</definedName>
    <definedName name="実習先就職者">#REF!</definedName>
    <definedName name="就職経路" localSheetId="22">#REF!</definedName>
    <definedName name="就職経路">#REF!</definedName>
    <definedName name="就職者うち女性" localSheetId="22">#REF!</definedName>
    <definedName name="就職者うち女性">#REF!</definedName>
    <definedName name="就職者のうちジョブカード作成者" localSheetId="22">#REF!</definedName>
    <definedName name="就職者のうちジョブカード作成者">#REF!</definedName>
    <definedName name="就職地" localSheetId="22">#REF!</definedName>
    <definedName name="就職地">#REF!</definedName>
    <definedName name="就職日" localSheetId="22">#REF!</definedName>
    <definedName name="就職日">#REF!</definedName>
    <definedName name="週２０時間未満" localSheetId="22">#REF!</definedName>
    <definedName name="週２０時間未満">#REF!</definedName>
    <definedName name="祝日" localSheetId="22">#REF!</definedName>
    <definedName name="祝日">#REF!</definedName>
    <definedName name="常用" localSheetId="22">#REF!</definedName>
    <definedName name="常用">#REF!</definedName>
    <definedName name="常用うち女性" localSheetId="22">#REF!</definedName>
    <definedName name="常用うち女性">#REF!</definedName>
    <definedName name="職種" localSheetId="22">#REF!</definedName>
    <definedName name="職種">#REF!</definedName>
    <definedName name="性別" localSheetId="22">#REF!</definedName>
    <definedName name="性別">#REF!</definedName>
    <definedName name="正社員" localSheetId="22">#REF!</definedName>
    <definedName name="正社員">#REF!</definedName>
    <definedName name="正社員うちジョブカード作成者" localSheetId="22">#REF!</definedName>
    <definedName name="正社員うちジョブカード作成者">#REF!</definedName>
    <definedName name="正社員うち関連" localSheetId="22">#REF!</definedName>
    <definedName name="正社員うち関連">#REF!</definedName>
    <definedName name="中退日" localSheetId="22">#REF!</definedName>
    <definedName name="中退日">#REF!</definedName>
    <definedName name="二月目" localSheetId="22">#REF!</definedName>
    <definedName name="二月目">#REF!</definedName>
    <definedName name="日雇・１月未満" localSheetId="22">#REF!</definedName>
    <definedName name="日雇・１月未満">#REF!</definedName>
    <definedName name="日別計画表" localSheetId="22">#REF!,#REF!</definedName>
    <definedName name="日別計画表">#REF!,#REF!</definedName>
    <definedName name="入校者のうちジョブカード作成者" localSheetId="22">#REF!</definedName>
    <definedName name="入校者のうちジョブカード作成者">#REF!</definedName>
    <definedName name="入校者のうち女性" localSheetId="22">#REF!</definedName>
    <definedName name="入校者のうち女性">#REF!</definedName>
    <definedName name="年齢" localSheetId="22">#REF!</definedName>
    <definedName name="年齢">#REF!</definedName>
    <definedName name="派遣" localSheetId="22">#REF!</definedName>
    <definedName name="派遣">#REF!</definedName>
    <definedName name="非常うち関連" localSheetId="22">#REF!</definedName>
    <definedName name="非常うち関連">#REF!</definedName>
    <definedName name="非常内関連" localSheetId="22">#REF!</definedName>
    <definedName name="非常内関連">#REF!</definedName>
    <definedName name="分野" localSheetId="22">#REF!</definedName>
    <definedName name="分野">#REF!</definedName>
    <definedName name="未就職" localSheetId="22">#REF!</definedName>
    <definedName name="未就職">#REF!</definedName>
    <definedName name="未把握" localSheetId="22">#REF!</definedName>
    <definedName name="未把握">#REF!</definedName>
    <definedName name="無期限アルバイト" localSheetId="22">#REF!</definedName>
    <definedName name="無期限アルバイト">#REF!</definedName>
    <definedName name="無期限パート" localSheetId="22">#REF!</definedName>
    <definedName name="無期限パート">#REF!</definedName>
    <definedName name="無期限パート・アルバイト" localSheetId="22">#REF!</definedName>
    <definedName name="無期限パート・アルバイト">#REF!</definedName>
    <definedName name="無期限派遣" localSheetId="22">#REF!</definedName>
    <definedName name="無期限派遣">#REF!</definedName>
    <definedName name="臨時・季節" localSheetId="22">#REF!</definedName>
    <definedName name="臨時・季節">#REF!</definedName>
    <definedName name="六月目" localSheetId="22">#REF!</definedName>
    <definedName name="六月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9" l="1"/>
  <c r="D7" i="38"/>
  <c r="D7" i="26"/>
  <c r="AJ23" i="30"/>
  <c r="AJ20" i="30"/>
  <c r="AJ17" i="30"/>
  <c r="AJ14" i="30"/>
  <c r="AJ11" i="30"/>
  <c r="AJ8" i="30"/>
  <c r="AJ7" i="30" s="1"/>
  <c r="AJ1" i="30" s="1"/>
  <c r="AH38" i="31" l="1"/>
  <c r="AH37" i="31"/>
  <c r="AH36" i="31"/>
  <c r="AH35" i="31"/>
  <c r="AH34" i="31"/>
  <c r="AH33" i="31"/>
  <c r="AH33" i="18"/>
  <c r="AH22" i="31"/>
  <c r="AH46" i="18"/>
  <c r="AH34" i="18"/>
  <c r="G2" i="26"/>
  <c r="G2" i="38"/>
  <c r="S3" i="30"/>
  <c r="V2" i="28"/>
  <c r="T2" i="27"/>
  <c r="I3" i="47"/>
  <c r="G2" i="39"/>
  <c r="V2" i="37"/>
  <c r="V2" i="4"/>
  <c r="V2" i="35"/>
  <c r="V2" i="22"/>
  <c r="W2" i="14"/>
  <c r="X2" i="34"/>
  <c r="W2" i="29"/>
  <c r="W2" i="7"/>
  <c r="V2" i="2"/>
  <c r="V2" i="33"/>
  <c r="V2" i="6"/>
  <c r="S2" i="8"/>
  <c r="T2" i="5"/>
  <c r="V2" i="32"/>
  <c r="AF2" i="15"/>
  <c r="V3" i="31"/>
  <c r="V3" i="18"/>
  <c r="S44" i="30"/>
  <c r="AE43" i="30"/>
  <c r="S43" i="30"/>
  <c r="AE42" i="30"/>
  <c r="AE40" i="30"/>
  <c r="AE4" i="30" l="1"/>
  <c r="AE3" i="30"/>
  <c r="I5" i="47"/>
  <c r="V4" i="4"/>
  <c r="I4" i="47"/>
  <c r="G3" i="39"/>
  <c r="V3" i="4"/>
  <c r="G4" i="39"/>
  <c r="G4" i="38"/>
  <c r="G3" i="38"/>
  <c r="V3" i="37"/>
  <c r="S5" i="30"/>
  <c r="S4" i="30"/>
  <c r="T4" i="27"/>
  <c r="T3" i="27"/>
  <c r="V4" i="28"/>
  <c r="V3" i="28"/>
  <c r="G4" i="26"/>
  <c r="V5" i="18"/>
  <c r="V4" i="18"/>
  <c r="G3" i="26"/>
  <c r="AF3" i="15"/>
  <c r="V4" i="37"/>
  <c r="V4" i="35"/>
  <c r="V3" i="35"/>
  <c r="V4" i="22"/>
  <c r="V3" i="22"/>
  <c r="W4" i="14"/>
  <c r="W3" i="14"/>
  <c r="X4" i="34"/>
  <c r="X3" i="34"/>
  <c r="W4" i="29"/>
  <c r="W3" i="29"/>
  <c r="W4" i="7"/>
  <c r="W3" i="7"/>
  <c r="V4" i="2"/>
  <c r="V3" i="2"/>
  <c r="V4" i="33"/>
  <c r="V3" i="33"/>
  <c r="V4" i="6"/>
  <c r="V3" i="6"/>
  <c r="S4" i="8"/>
  <c r="S3" i="8"/>
  <c r="T4" i="5"/>
  <c r="T3" i="5"/>
  <c r="V4" i="32"/>
  <c r="V3" i="32"/>
  <c r="AF4" i="15"/>
  <c r="V5" i="31"/>
  <c r="V4" i="31"/>
  <c r="I2" i="47" l="1"/>
  <c r="AZ28" i="18" l="1"/>
  <c r="AJ8" i="28"/>
  <c r="AE1" i="30" l="1"/>
  <c r="BF28" i="18" s="1"/>
  <c r="AH22" i="18"/>
  <c r="AH19" i="18"/>
  <c r="K24" i="38" l="1"/>
  <c r="K23" i="38"/>
  <c r="K22" i="38"/>
  <c r="K21" i="38"/>
  <c r="K20" i="38"/>
  <c r="K19" i="38"/>
  <c r="K32" i="38"/>
  <c r="K31" i="38"/>
  <c r="K30" i="38"/>
  <c r="K29" i="38"/>
  <c r="K28" i="38"/>
  <c r="K32" i="39"/>
  <c r="K31" i="39"/>
  <c r="K30" i="39"/>
  <c r="K29" i="39"/>
  <c r="K28" i="39"/>
  <c r="K21" i="39"/>
  <c r="K20" i="39"/>
  <c r="K32" i="26"/>
  <c r="K31" i="26"/>
  <c r="K30" i="26"/>
  <c r="K29" i="26"/>
  <c r="K28" i="26"/>
  <c r="K21" i="26"/>
  <c r="K20" i="26"/>
  <c r="AI34" i="8" l="1"/>
  <c r="AI33" i="8"/>
  <c r="U33" i="8"/>
  <c r="AI32" i="8"/>
  <c r="AI26" i="8"/>
  <c r="AI25" i="8"/>
  <c r="AI24" i="8"/>
  <c r="AI23" i="8"/>
  <c r="AI22" i="8"/>
  <c r="AI21" i="8"/>
  <c r="AI20" i="8"/>
  <c r="AI19" i="8"/>
  <c r="AI18" i="8"/>
  <c r="AI17" i="8"/>
  <c r="AI16" i="8"/>
  <c r="AI15" i="8"/>
  <c r="AI14" i="8"/>
  <c r="AI13" i="8"/>
  <c r="AI12" i="8"/>
  <c r="S1" i="8" s="1"/>
  <c r="AL28" i="18" s="1"/>
  <c r="AI11" i="8"/>
  <c r="AI10" i="8"/>
  <c r="AI9" i="8"/>
  <c r="AI8" i="8"/>
  <c r="AI7" i="8"/>
  <c r="AI6" i="8"/>
  <c r="AT24" i="32"/>
  <c r="AT20" i="32"/>
  <c r="BH20" i="32"/>
  <c r="Q21" i="32"/>
  <c r="AJ16" i="32"/>
  <c r="AH1" i="3" l="1"/>
  <c r="AJ47" i="28"/>
  <c r="AJ46" i="28"/>
  <c r="AJ45" i="28"/>
  <c r="AJ44" i="28"/>
  <c r="AJ43" i="28"/>
  <c r="AJ42" i="28"/>
  <c r="AJ41" i="28"/>
  <c r="AJ40" i="28"/>
  <c r="AJ39" i="28"/>
  <c r="AJ38" i="28"/>
  <c r="AJ37" i="28"/>
  <c r="AJ36" i="28"/>
  <c r="AJ35" i="28"/>
  <c r="AJ34" i="28"/>
  <c r="AJ33" i="28"/>
  <c r="AJ32" i="28"/>
  <c r="AJ31" i="28"/>
  <c r="AJ30" i="28"/>
  <c r="AJ29" i="28"/>
  <c r="AJ28" i="28"/>
  <c r="AJ27" i="28"/>
  <c r="AJ26" i="28"/>
  <c r="AJ25" i="28"/>
  <c r="AJ24" i="28"/>
  <c r="AJ23" i="28"/>
  <c r="AJ22" i="28"/>
  <c r="AJ21" i="28"/>
  <c r="AJ20" i="28"/>
  <c r="AJ19" i="28"/>
  <c r="AJ18" i="28"/>
  <c r="AJ17" i="28"/>
  <c r="AJ16" i="28"/>
  <c r="AJ15" i="28"/>
  <c r="AJ14" i="28"/>
  <c r="AJ13" i="28"/>
  <c r="AJ12" i="28"/>
  <c r="AJ11" i="28"/>
  <c r="AJ10" i="28"/>
  <c r="AJ9" i="28"/>
  <c r="AK8" i="4"/>
  <c r="L22" i="4"/>
  <c r="AK16" i="4"/>
  <c r="AK14" i="4"/>
  <c r="AK12" i="4"/>
  <c r="AK9" i="4"/>
  <c r="U9" i="34"/>
  <c r="AL52" i="34" s="1"/>
  <c r="U8" i="34"/>
  <c r="AL31" i="34" s="1"/>
  <c r="AG28" i="5"/>
  <c r="AG25" i="5"/>
  <c r="AG23" i="5"/>
  <c r="L23" i="5"/>
  <c r="AG22" i="5"/>
  <c r="AG19" i="5"/>
  <c r="AG16" i="5"/>
  <c r="AG15" i="5"/>
  <c r="AG14" i="5"/>
  <c r="AG13" i="5"/>
  <c r="AG12" i="5"/>
  <c r="AG11" i="5"/>
  <c r="AG10" i="5"/>
  <c r="AG9" i="5"/>
  <c r="AG8" i="5"/>
  <c r="AG7" i="5"/>
  <c r="AG6" i="5"/>
  <c r="AH47" i="18"/>
  <c r="AH45" i="18"/>
  <c r="AH44" i="18"/>
  <c r="AH43" i="18"/>
  <c r="AH42" i="18"/>
  <c r="AH41" i="18"/>
  <c r="AH38" i="18"/>
  <c r="AH37" i="18"/>
  <c r="AH36" i="18"/>
  <c r="AH35" i="18"/>
  <c r="AH32" i="18"/>
  <c r="AH31" i="18"/>
  <c r="AH30" i="18"/>
  <c r="AH29" i="18"/>
  <c r="AH28" i="18"/>
  <c r="AH27" i="18"/>
  <c r="AH26" i="18"/>
  <c r="AH25" i="18"/>
  <c r="AH21" i="18"/>
  <c r="AH20" i="18"/>
  <c r="AH18" i="18"/>
  <c r="AH17" i="18"/>
  <c r="AH16" i="18"/>
  <c r="AH15" i="18"/>
  <c r="AH14" i="18"/>
  <c r="AH13" i="18"/>
  <c r="AH12" i="18"/>
  <c r="AH11" i="18"/>
  <c r="AH10" i="18"/>
  <c r="AH9" i="18"/>
  <c r="AH8" i="18"/>
  <c r="R2" i="18" l="1"/>
  <c r="AJ7" i="28"/>
  <c r="V1" i="28" s="1"/>
  <c r="BD28" i="18" s="1"/>
  <c r="T1" i="5"/>
  <c r="AJ28" i="18" s="1"/>
  <c r="V30" i="4"/>
  <c r="L30" i="4" s="1"/>
  <c r="AK29" i="4" s="1"/>
  <c r="R1" i="4" s="1"/>
  <c r="AX28" i="18" s="1"/>
  <c r="L24" i="4"/>
  <c r="L26" i="4" s="1"/>
  <c r="K12" i="39"/>
  <c r="K13" i="39"/>
  <c r="K14" i="39"/>
  <c r="K15" i="39"/>
  <c r="K16" i="39"/>
  <c r="K19" i="39"/>
  <c r="K22" i="39"/>
  <c r="K23" i="39"/>
  <c r="K24" i="39"/>
  <c r="K12" i="38"/>
  <c r="K13" i="38"/>
  <c r="K14" i="38"/>
  <c r="K15" i="38"/>
  <c r="K16" i="38"/>
  <c r="K33" i="38"/>
  <c r="AK8" i="37"/>
  <c r="AK9" i="37"/>
  <c r="AK12" i="37"/>
  <c r="AK14" i="37"/>
  <c r="AK16" i="37"/>
  <c r="AK18" i="37"/>
  <c r="AK20" i="37"/>
  <c r="AK22" i="37"/>
  <c r="L26" i="37"/>
  <c r="L28" i="37" s="1"/>
  <c r="V34" i="37"/>
  <c r="L34" i="37" s="1"/>
  <c r="AK34" i="37" s="1"/>
  <c r="V37" i="37"/>
  <c r="L37" i="37" s="1"/>
  <c r="AK37" i="37" s="1"/>
  <c r="AJ9" i="7"/>
  <c r="K27" i="39" l="1"/>
  <c r="R1" i="37"/>
  <c r="K33" i="39"/>
  <c r="K18" i="39"/>
  <c r="K27" i="38"/>
  <c r="K18" i="38"/>
  <c r="L30" i="37"/>
  <c r="AT5" i="29"/>
  <c r="AT5" i="7"/>
  <c r="L22" i="6"/>
  <c r="K34" i="38" l="1"/>
  <c r="E36" i="38" s="1"/>
  <c r="K34" i="39"/>
  <c r="E36" i="39" s="1"/>
  <c r="AC46" i="35"/>
  <c r="AB43" i="35"/>
  <c r="AB42" i="35"/>
  <c r="AB41" i="35"/>
  <c r="AB40" i="35"/>
  <c r="L40" i="35"/>
  <c r="L46" i="35" s="1"/>
  <c r="V20" i="35"/>
  <c r="L17" i="35"/>
  <c r="AD50" i="34"/>
  <c r="AD54" i="34" s="1"/>
  <c r="AL48" i="34"/>
  <c r="AL46" i="34"/>
  <c r="AL44" i="34"/>
  <c r="AL42" i="34"/>
  <c r="AL40" i="34"/>
  <c r="AL38" i="34"/>
  <c r="AD29" i="34"/>
  <c r="AD33" i="34" s="1"/>
  <c r="AL27" i="34"/>
  <c r="AL25" i="34"/>
  <c r="AL23" i="34"/>
  <c r="AL21" i="34"/>
  <c r="AL19" i="34"/>
  <c r="AL17" i="34"/>
  <c r="AL12" i="34"/>
  <c r="AL11" i="34"/>
  <c r="AA11" i="34"/>
  <c r="Q11" i="34"/>
  <c r="L20" i="35" l="1"/>
  <c r="AK20" i="35" s="1"/>
  <c r="N9" i="34"/>
  <c r="AB9" i="34" s="1"/>
  <c r="U10" i="34"/>
  <c r="N8" i="34"/>
  <c r="AL33" i="34" s="1"/>
  <c r="T1" i="34" l="1"/>
  <c r="AL54" i="34"/>
  <c r="AK46" i="35"/>
  <c r="R1" i="35" s="1"/>
  <c r="AX26" i="31" s="1"/>
  <c r="N10" i="34"/>
  <c r="AA10" i="34" s="1"/>
  <c r="AB8" i="34"/>
  <c r="AT26" i="31" l="1"/>
  <c r="AT28" i="18"/>
  <c r="AI6" i="33"/>
  <c r="AI9" i="33"/>
  <c r="AI11" i="33"/>
  <c r="AI13" i="33"/>
  <c r="AI15" i="33"/>
  <c r="AC30" i="33"/>
  <c r="AI30" i="33" s="1"/>
  <c r="AE30" i="33"/>
  <c r="AC41" i="33"/>
  <c r="AI41" i="33" s="1"/>
  <c r="AE41" i="33"/>
  <c r="AC46" i="33"/>
  <c r="AI46" i="33" s="1"/>
  <c r="AE46" i="33"/>
  <c r="T47" i="33"/>
  <c r="Y47" i="33"/>
  <c r="P49" i="33"/>
  <c r="AA49" i="33"/>
  <c r="AI49" i="33"/>
  <c r="AI50" i="33"/>
  <c r="AI51" i="33"/>
  <c r="AE47" i="33" l="1"/>
  <c r="AC47" i="33"/>
  <c r="AI47" i="33" s="1"/>
  <c r="R1" i="33" s="1"/>
  <c r="AD35" i="32" l="1"/>
  <c r="AA35" i="32"/>
  <c r="AD34" i="32"/>
  <c r="AA34" i="32"/>
  <c r="AD33" i="32"/>
  <c r="AA33" i="32"/>
  <c r="AD32" i="32"/>
  <c r="AA32" i="32"/>
  <c r="Q24" i="32"/>
  <c r="BL23" i="32"/>
  <c r="BJ23" i="32"/>
  <c r="BH23" i="32"/>
  <c r="AT23" i="32"/>
  <c r="Q23" i="32"/>
  <c r="BL22" i="32"/>
  <c r="BJ22" i="32"/>
  <c r="BH22" i="32"/>
  <c r="AT22" i="32"/>
  <c r="Q22" i="32"/>
  <c r="BL21" i="32"/>
  <c r="BJ21" i="32"/>
  <c r="BH21" i="32"/>
  <c r="AT21" i="32"/>
  <c r="AJ17" i="32" s="1"/>
  <c r="BL20" i="32"/>
  <c r="BJ20" i="32"/>
  <c r="AJ15" i="32"/>
  <c r="AJ14" i="32"/>
  <c r="AJ13" i="32"/>
  <c r="AJ12" i="32"/>
  <c r="AJ11" i="32"/>
  <c r="AJ10" i="32"/>
  <c r="AJ9" i="32"/>
  <c r="AJ8" i="32"/>
  <c r="AJ7" i="32"/>
  <c r="AJ6" i="32"/>
  <c r="AH31" i="31"/>
  <c r="AH28" i="31"/>
  <c r="AH27" i="31"/>
  <c r="AH26" i="31"/>
  <c r="AP26" i="31"/>
  <c r="AH25" i="31"/>
  <c r="AH24" i="31"/>
  <c r="AH23" i="31"/>
  <c r="AH21" i="31"/>
  <c r="AH18" i="31"/>
  <c r="AH17" i="31"/>
  <c r="AH16" i="31"/>
  <c r="AH15" i="31"/>
  <c r="AH14" i="31"/>
  <c r="AH13" i="31"/>
  <c r="AH12" i="31"/>
  <c r="AH11" i="31"/>
  <c r="AH10" i="31"/>
  <c r="AH9" i="31"/>
  <c r="AH8" i="31"/>
  <c r="AJ18" i="32" l="1"/>
  <c r="V1" i="32" s="1"/>
  <c r="AJ26" i="31" s="1"/>
  <c r="R37" i="32"/>
  <c r="E37" i="32"/>
  <c r="I37" i="32"/>
  <c r="V37" i="32"/>
  <c r="R2" i="31"/>
  <c r="AK6" i="7" l="1"/>
  <c r="AK5" i="7"/>
  <c r="AK6" i="29"/>
  <c r="AK5" i="29"/>
  <c r="AJ37" i="29"/>
  <c r="AJ33" i="29"/>
  <c r="AJ29" i="29"/>
  <c r="AJ25" i="29"/>
  <c r="AJ21" i="29"/>
  <c r="AJ17" i="29"/>
  <c r="AJ13" i="29"/>
  <c r="AJ9" i="29"/>
  <c r="AQ6" i="29"/>
  <c r="AO6" i="29"/>
  <c r="AM6" i="29"/>
  <c r="AQ5" i="29"/>
  <c r="AO5" i="29"/>
  <c r="AM5" i="29"/>
  <c r="AM7" i="29" l="1"/>
  <c r="AO7" i="29"/>
  <c r="AQ7" i="29"/>
  <c r="AK7" i="29"/>
  <c r="AL6" i="29"/>
  <c r="AL5" i="29"/>
  <c r="AH22" i="6" l="1"/>
  <c r="AI17" i="27" l="1"/>
  <c r="AI16" i="27"/>
  <c r="AI15" i="27"/>
  <c r="AI14" i="27"/>
  <c r="AI13" i="27"/>
  <c r="AI12" i="27"/>
  <c r="AI11" i="27"/>
  <c r="AI9" i="27"/>
  <c r="AI19" i="27"/>
  <c r="AI26" i="27"/>
  <c r="AI28" i="27"/>
  <c r="AI21" i="27"/>
  <c r="AI18" i="27"/>
  <c r="AI6" i="27"/>
  <c r="Q1" i="27" l="1"/>
  <c r="BB28" i="18" s="1"/>
  <c r="AJ37" i="7" l="1"/>
  <c r="AJ33" i="7"/>
  <c r="AJ29" i="7"/>
  <c r="AJ25" i="7"/>
  <c r="AJ21" i="7"/>
  <c r="AJ17" i="7"/>
  <c r="AJ13" i="7"/>
  <c r="AQ6" i="7"/>
  <c r="AQ5" i="7"/>
  <c r="AO6" i="7"/>
  <c r="AO5" i="7"/>
  <c r="AM6" i="7"/>
  <c r="AM5" i="7"/>
  <c r="AE47" i="2"/>
  <c r="AE42" i="2"/>
  <c r="AM7" i="7" l="1"/>
  <c r="AQ7" i="7"/>
  <c r="AO7" i="7"/>
  <c r="AH10" i="6"/>
  <c r="AH9" i="6"/>
  <c r="AH21" i="6"/>
  <c r="AH17" i="6"/>
  <c r="AK14" i="14"/>
  <c r="AK12" i="14"/>
  <c r="AK10" i="14"/>
  <c r="AK8" i="14"/>
  <c r="AK6" i="14"/>
  <c r="AI15" i="2"/>
  <c r="AI13" i="2"/>
  <c r="AI11" i="2"/>
  <c r="AI9" i="2"/>
  <c r="AI6" i="2"/>
  <c r="AH28" i="6"/>
  <c r="AH26" i="6"/>
  <c r="AH24" i="6"/>
  <c r="AH19" i="6"/>
  <c r="AH15" i="6"/>
  <c r="AH13" i="6"/>
  <c r="AH12" i="6"/>
  <c r="AH7" i="6"/>
  <c r="AH6" i="6"/>
  <c r="S1" i="14" l="1"/>
  <c r="AV28" i="18" s="1"/>
  <c r="R1" i="2"/>
  <c r="AP28" i="18" s="1"/>
  <c r="AV26" i="31" l="1"/>
  <c r="P19" i="6"/>
  <c r="AL26" i="31" l="1"/>
  <c r="K19" i="26" l="1"/>
  <c r="K12" i="26"/>
  <c r="K13" i="26"/>
  <c r="K14" i="26"/>
  <c r="K15" i="26"/>
  <c r="K16" i="26"/>
  <c r="K22" i="26"/>
  <c r="K23" i="26"/>
  <c r="K24" i="26"/>
  <c r="K33" i="26"/>
  <c r="K18" i="26" l="1"/>
  <c r="K27" i="26"/>
  <c r="P14" i="14"/>
  <c r="P12" i="14"/>
  <c r="P10" i="14"/>
  <c r="P8" i="14"/>
  <c r="P6" i="14"/>
  <c r="K34" i="26" l="1"/>
  <c r="E36" i="26" s="1"/>
  <c r="AL5" i="7"/>
  <c r="Y30" i="6"/>
  <c r="S30" i="6"/>
  <c r="BV32" i="6"/>
  <c r="BV30" i="6"/>
  <c r="BV31" i="6"/>
  <c r="AH30" i="6" l="1"/>
  <c r="Z10" i="6"/>
  <c r="Z9" i="6"/>
  <c r="S11" i="6"/>
  <c r="AL7" i="29" s="1"/>
  <c r="S1" i="29" s="1"/>
  <c r="L11" i="6"/>
  <c r="L23" i="6"/>
  <c r="AH23" i="6" s="1"/>
  <c r="Z11" i="6" l="1"/>
  <c r="AL6" i="7" l="1"/>
  <c r="AK7" i="7"/>
  <c r="AL7" i="7" l="1"/>
  <c r="S1" i="7" s="1"/>
  <c r="AR28" i="18" s="1"/>
  <c r="AH11" i="6"/>
  <c r="R1" i="6" s="1"/>
  <c r="AN28" i="18" s="1"/>
  <c r="AR26" i="31" l="1"/>
  <c r="AN26" i="31"/>
  <c r="AE31" i="2" l="1"/>
  <c r="AE4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1" authorId="0" shapeId="0" xr:uid="{00000000-0006-0000-0600-000001000000}">
      <text>
        <r>
          <rPr>
            <sz val="9"/>
            <color indexed="81"/>
            <rFont val="MS P ゴシック"/>
            <family val="3"/>
            <charset val="128"/>
          </rPr>
          <t>長期コースについては当面の間、必須要件とされていません。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9" authorId="0" shapeId="0" xr:uid="{53F97755-43A2-46A3-B5E0-2D849100C7CF}">
      <text>
        <r>
          <rPr>
            <b/>
            <sz val="9"/>
            <color indexed="81"/>
            <rFont val="MS P ゴシック"/>
            <family val="3"/>
            <charset val="128"/>
          </rPr>
          <t>「平成○○年度」と記入
（日付は不要）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1" authorId="0" shapeId="0" xr:uid="{00000000-0006-0000-0900-000001000000}">
      <text>
        <r>
          <rPr>
            <b/>
            <sz val="9"/>
            <color indexed="81"/>
            <rFont val="MS P ゴシック"/>
            <family val="3"/>
            <charset val="128"/>
          </rPr>
          <t>添付資料の図面に位置を明示。</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E00-000001000000}">
      <text>
        <r>
          <rPr>
            <b/>
            <sz val="9"/>
            <color indexed="81"/>
            <rFont val="MS P ゴシック"/>
            <family val="3"/>
            <charset val="128"/>
          </rPr>
          <t>「総括表」は数式による自動入力です。
先に「詳細内訳」から入力してください。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40" authorId="0" shapeId="0" xr:uid="{00000000-0006-0000-1100-000001000000}">
      <text>
        <r>
          <rPr>
            <sz val="9"/>
            <color indexed="81"/>
            <rFont val="MS P ゴシック"/>
            <family val="3"/>
            <charset val="128"/>
          </rPr>
          <t>様式８の（a3）から消費税を引いた金額に一致</t>
        </r>
      </text>
    </comment>
    <comment ref="AB41" authorId="0" shapeId="0" xr:uid="{00000000-0006-0000-1100-000002000000}">
      <text>
        <r>
          <rPr>
            <sz val="9"/>
            <color indexed="81"/>
            <rFont val="MS P ゴシック"/>
            <family val="3"/>
            <charset val="128"/>
          </rPr>
          <t>様式８の（b3）から消費税を引いた金額に一致</t>
        </r>
      </text>
    </comment>
  </commentList>
</comments>
</file>

<file path=xl/sharedStrings.xml><?xml version="1.0" encoding="utf-8"?>
<sst xmlns="http://schemas.openxmlformats.org/spreadsheetml/2006/main" count="2302" uniqueCount="1109">
  <si>
    <t>訓練コース名</t>
    <rPh sb="0" eb="2">
      <t>クンレン</t>
    </rPh>
    <rPh sb="5" eb="6">
      <t>メイ</t>
    </rPh>
    <phoneticPr fontId="5"/>
  </si>
  <si>
    <t>申請者の名称</t>
    <rPh sb="0" eb="3">
      <t>シンセイシャ</t>
    </rPh>
    <rPh sb="4" eb="6">
      <t>メイショウ</t>
    </rPh>
    <phoneticPr fontId="5"/>
  </si>
  <si>
    <t>仕上がり像</t>
    <rPh sb="0" eb="2">
      <t>シア</t>
    </rPh>
    <rPh sb="4" eb="5">
      <t>ゾウ</t>
    </rPh>
    <phoneticPr fontId="5"/>
  </si>
  <si>
    <t>目指せる就職先・職務</t>
    <rPh sb="0" eb="2">
      <t>メザ</t>
    </rPh>
    <rPh sb="4" eb="7">
      <t>シュウショクサキ</t>
    </rPh>
    <rPh sb="8" eb="10">
      <t>ショクム</t>
    </rPh>
    <phoneticPr fontId="5"/>
  </si>
  <si>
    <t>科　　目</t>
    <rPh sb="0" eb="1">
      <t>カ</t>
    </rPh>
    <rPh sb="3" eb="4">
      <t>メ</t>
    </rPh>
    <phoneticPr fontId="5"/>
  </si>
  <si>
    <t>科目の内容</t>
    <rPh sb="0" eb="2">
      <t>カモク</t>
    </rPh>
    <rPh sb="3" eb="5">
      <t>ナイヨウ</t>
    </rPh>
    <phoneticPr fontId="5"/>
  </si>
  <si>
    <t>時間</t>
    <rPh sb="0" eb="2">
      <t>ジカン</t>
    </rPh>
    <phoneticPr fontId="5"/>
  </si>
  <si>
    <t>小計</t>
    <rPh sb="0" eb="2">
      <t>ショウケイ</t>
    </rPh>
    <phoneticPr fontId="5"/>
  </si>
  <si>
    <t>学科</t>
    <rPh sb="0" eb="2">
      <t>ガッカ</t>
    </rPh>
    <phoneticPr fontId="5"/>
  </si>
  <si>
    <t>実技</t>
    <rPh sb="0" eb="2">
      <t>ジツギ</t>
    </rPh>
    <phoneticPr fontId="5"/>
  </si>
  <si>
    <t>訓練時間計</t>
    <rPh sb="0" eb="2">
      <t>クンレン</t>
    </rPh>
    <rPh sb="2" eb="4">
      <t>ジカン</t>
    </rPh>
    <rPh sb="4" eb="5">
      <t>ケイ</t>
    </rPh>
    <phoneticPr fontId="5"/>
  </si>
  <si>
    <t>委託訓練カリキュラム</t>
    <rPh sb="0" eb="2">
      <t>イタク</t>
    </rPh>
    <rPh sb="2" eb="4">
      <t>クンレン</t>
    </rPh>
    <phoneticPr fontId="5"/>
  </si>
  <si>
    <t>様式１１</t>
    <rPh sb="0" eb="2">
      <t>ヨウシキ</t>
    </rPh>
    <phoneticPr fontId="5"/>
  </si>
  <si>
    <t>その他</t>
    <rPh sb="2" eb="3">
      <t>タ</t>
    </rPh>
    <phoneticPr fontId="5"/>
  </si>
  <si>
    <t>群馬県委託訓練事業受託申請書</t>
    <rPh sb="0" eb="3">
      <t>グンマケン</t>
    </rPh>
    <rPh sb="3" eb="5">
      <t>イタク</t>
    </rPh>
    <rPh sb="5" eb="7">
      <t>クンレン</t>
    </rPh>
    <rPh sb="7" eb="9">
      <t>ジギョウ</t>
    </rPh>
    <rPh sb="9" eb="11">
      <t>ジュタク</t>
    </rPh>
    <rPh sb="11" eb="14">
      <t>シンセイショ</t>
    </rPh>
    <phoneticPr fontId="5"/>
  </si>
  <si>
    <t>様式１</t>
    <rPh sb="0" eb="2">
      <t>ヨウシキ</t>
    </rPh>
    <phoneticPr fontId="5"/>
  </si>
  <si>
    <t>群馬県立前橋産業技術専門校</t>
    <rPh sb="0" eb="4">
      <t>グンマケンリツ</t>
    </rPh>
    <rPh sb="4" eb="6">
      <t>マエバシ</t>
    </rPh>
    <rPh sb="6" eb="8">
      <t>サンギョウ</t>
    </rPh>
    <rPh sb="8" eb="10">
      <t>ギジュツ</t>
    </rPh>
    <rPh sb="10" eb="13">
      <t>センモンコウ</t>
    </rPh>
    <phoneticPr fontId="5"/>
  </si>
  <si>
    <t>所在地</t>
    <rPh sb="0" eb="3">
      <t>ショザイチ</t>
    </rPh>
    <phoneticPr fontId="5"/>
  </si>
  <si>
    <t>事業者名称</t>
    <rPh sb="0" eb="3">
      <t>ジギョウシャ</t>
    </rPh>
    <rPh sb="3" eb="5">
      <t>メイショウ</t>
    </rPh>
    <phoneticPr fontId="5"/>
  </si>
  <si>
    <t>代表者職・氏名</t>
    <rPh sb="0" eb="3">
      <t>ダイヒョウシャ</t>
    </rPh>
    <rPh sb="3" eb="4">
      <t>ショク</t>
    </rPh>
    <rPh sb="5" eb="7">
      <t>シメイ</t>
    </rPh>
    <phoneticPr fontId="5"/>
  </si>
  <si>
    <t>記</t>
    <rPh sb="0" eb="1">
      <t>キ</t>
    </rPh>
    <phoneticPr fontId="5"/>
  </si>
  <si>
    <t>訓練を実施する施設の名称</t>
    <rPh sb="0" eb="2">
      <t>クンレン</t>
    </rPh>
    <rPh sb="3" eb="5">
      <t>ジッシ</t>
    </rPh>
    <rPh sb="7" eb="9">
      <t>シセツ</t>
    </rPh>
    <rPh sb="10" eb="12">
      <t>メイショウ</t>
    </rPh>
    <phoneticPr fontId="5"/>
  </si>
  <si>
    <t>訓練を実施する施設の所在地</t>
    <rPh sb="0" eb="2">
      <t>クンレン</t>
    </rPh>
    <rPh sb="3" eb="5">
      <t>ジッシ</t>
    </rPh>
    <rPh sb="7" eb="9">
      <t>シセツ</t>
    </rPh>
    <rPh sb="10" eb="13">
      <t>ショザイチ</t>
    </rPh>
    <phoneticPr fontId="5"/>
  </si>
  <si>
    <t>申請書添付書類</t>
    <rPh sb="0" eb="3">
      <t>シンセイショ</t>
    </rPh>
    <rPh sb="3" eb="5">
      <t>テンプ</t>
    </rPh>
    <rPh sb="5" eb="7">
      <t>ショルイ</t>
    </rPh>
    <phoneticPr fontId="5"/>
  </si>
  <si>
    <t>委託訓練参考見積書（訓練実施経費のみ）</t>
    <rPh sb="0" eb="2">
      <t>イタク</t>
    </rPh>
    <rPh sb="2" eb="4">
      <t>クンレン</t>
    </rPh>
    <rPh sb="4" eb="6">
      <t>サンコウ</t>
    </rPh>
    <rPh sb="6" eb="9">
      <t>ミツモリショ</t>
    </rPh>
    <rPh sb="10" eb="12">
      <t>クンレン</t>
    </rPh>
    <rPh sb="12" eb="14">
      <t>ジッシ</t>
    </rPh>
    <rPh sb="14" eb="16">
      <t>ケイヒ</t>
    </rPh>
    <phoneticPr fontId="5"/>
  </si>
  <si>
    <t>様式２</t>
    <rPh sb="0" eb="2">
      <t>ヨウシキ</t>
    </rPh>
    <phoneticPr fontId="5"/>
  </si>
  <si>
    <t>項目</t>
    <rPh sb="0" eb="2">
      <t>コウモク</t>
    </rPh>
    <phoneticPr fontId="5"/>
  </si>
  <si>
    <t>金額（円・外税）</t>
    <rPh sb="0" eb="2">
      <t>キンガク</t>
    </rPh>
    <rPh sb="3" eb="4">
      <t>エン</t>
    </rPh>
    <rPh sb="5" eb="7">
      <t>ソトゼイ</t>
    </rPh>
    <phoneticPr fontId="5"/>
  </si>
  <si>
    <t>積算内訳</t>
    <rPh sb="0" eb="2">
      <t>セキサン</t>
    </rPh>
    <rPh sb="2" eb="4">
      <t>ウチワケ</t>
    </rPh>
    <phoneticPr fontId="5"/>
  </si>
  <si>
    <t>施設設備使用料</t>
    <rPh sb="0" eb="2">
      <t>シセツ</t>
    </rPh>
    <rPh sb="2" eb="4">
      <t>セツビ</t>
    </rPh>
    <rPh sb="4" eb="7">
      <t>シヨウリョウ</t>
    </rPh>
    <phoneticPr fontId="5"/>
  </si>
  <si>
    <t>その他（事務局人件費等）</t>
    <rPh sb="2" eb="3">
      <t>タ</t>
    </rPh>
    <rPh sb="4" eb="7">
      <t>ジムキョク</t>
    </rPh>
    <rPh sb="7" eb="10">
      <t>ジンケンヒ</t>
    </rPh>
    <rPh sb="10" eb="11">
      <t>トウ</t>
    </rPh>
    <phoneticPr fontId="5"/>
  </si>
  <si>
    <t>合計</t>
    <rPh sb="0" eb="2">
      <t>ゴウケイ</t>
    </rPh>
    <phoneticPr fontId="5"/>
  </si>
  <si>
    <t>人</t>
    <rPh sb="0" eb="1">
      <t>ニン</t>
    </rPh>
    <phoneticPr fontId="5"/>
  </si>
  <si>
    <t>人 × 訓練月数</t>
    <rPh sb="0" eb="1">
      <t>ニン</t>
    </rPh>
    <rPh sb="4" eb="6">
      <t>クンレン</t>
    </rPh>
    <rPh sb="6" eb="8">
      <t>ツキスウ</t>
    </rPh>
    <phoneticPr fontId="5"/>
  </si>
  <si>
    <t>月）</t>
    <rPh sb="0" eb="1">
      <t>ツキ</t>
    </rPh>
    <phoneticPr fontId="5"/>
  </si>
  <si>
    <t>様式３</t>
    <rPh sb="0" eb="2">
      <t>ヨウシキ</t>
    </rPh>
    <phoneticPr fontId="5"/>
  </si>
  <si>
    <t>企画提案概要</t>
    <rPh sb="0" eb="2">
      <t>キカク</t>
    </rPh>
    <rPh sb="2" eb="4">
      <t>テイアン</t>
    </rPh>
    <rPh sb="4" eb="6">
      <t>ガイヨウ</t>
    </rPh>
    <phoneticPr fontId="5"/>
  </si>
  <si>
    <t>様式４</t>
    <rPh sb="0" eb="2">
      <t>ヨウシキ</t>
    </rPh>
    <phoneticPr fontId="5"/>
  </si>
  <si>
    <t>申請者の概要</t>
    <rPh sb="0" eb="3">
      <t>シンセイシャ</t>
    </rPh>
    <rPh sb="4" eb="6">
      <t>ガイヨウ</t>
    </rPh>
    <phoneticPr fontId="5"/>
  </si>
  <si>
    <t>所属名</t>
    <rPh sb="0" eb="2">
      <t>ショゾク</t>
    </rPh>
    <rPh sb="2" eb="3">
      <t>メイ</t>
    </rPh>
    <phoneticPr fontId="5"/>
  </si>
  <si>
    <t>氏名</t>
    <rPh sb="0" eb="2">
      <t>シメイ</t>
    </rPh>
    <phoneticPr fontId="5"/>
  </si>
  <si>
    <t>代表者職・氏名</t>
    <phoneticPr fontId="5"/>
  </si>
  <si>
    <t>設立年月日</t>
    <rPh sb="0" eb="2">
      <t>セツリツ</t>
    </rPh>
    <rPh sb="2" eb="5">
      <t>ネンガッピ</t>
    </rPh>
    <phoneticPr fontId="5"/>
  </si>
  <si>
    <t>雇用保険の適用</t>
    <rPh sb="0" eb="2">
      <t>コヨウ</t>
    </rPh>
    <rPh sb="2" eb="4">
      <t>ホケン</t>
    </rPh>
    <rPh sb="5" eb="7">
      <t>テキヨウ</t>
    </rPh>
    <phoneticPr fontId="5"/>
  </si>
  <si>
    <t>常勤※</t>
    <rPh sb="0" eb="2">
      <t>ジョウキン</t>
    </rPh>
    <phoneticPr fontId="5"/>
  </si>
  <si>
    <t>非常勤</t>
    <rPh sb="0" eb="3">
      <t>ヒジョウキン</t>
    </rPh>
    <phoneticPr fontId="5"/>
  </si>
  <si>
    <t>事務部門</t>
    <rPh sb="0" eb="2">
      <t>ジム</t>
    </rPh>
    <rPh sb="2" eb="4">
      <t>ブモン</t>
    </rPh>
    <phoneticPr fontId="5"/>
  </si>
  <si>
    <t>教育部門</t>
    <rPh sb="0" eb="2">
      <t>キョウイク</t>
    </rPh>
    <rPh sb="2" eb="4">
      <t>ブモン</t>
    </rPh>
    <phoneticPr fontId="5"/>
  </si>
  <si>
    <t>計</t>
    <rPh sb="0" eb="1">
      <t>ケイ</t>
    </rPh>
    <phoneticPr fontId="5"/>
  </si>
  <si>
    <t>時間外における
講師の支援体制</t>
    <rPh sb="0" eb="3">
      <t>ジカンガイ</t>
    </rPh>
    <rPh sb="8" eb="10">
      <t>コウシ</t>
    </rPh>
    <rPh sb="11" eb="13">
      <t>シエン</t>
    </rPh>
    <rPh sb="13" eb="15">
      <t>タイセイ</t>
    </rPh>
    <phoneticPr fontId="5"/>
  </si>
  <si>
    <t>訓練実施施設の所有関係</t>
    <rPh sb="0" eb="2">
      <t>クンレン</t>
    </rPh>
    <rPh sb="2" eb="4">
      <t>ジッシ</t>
    </rPh>
    <rPh sb="4" eb="6">
      <t>シセツ</t>
    </rPh>
    <rPh sb="7" eb="9">
      <t>ショユウ</t>
    </rPh>
    <rPh sb="9" eb="11">
      <t>カンケイ</t>
    </rPh>
    <phoneticPr fontId="5"/>
  </si>
  <si>
    <t>教室面積</t>
    <rPh sb="0" eb="2">
      <t>キョウシツ</t>
    </rPh>
    <rPh sb="2" eb="4">
      <t>メンセキ</t>
    </rPh>
    <phoneticPr fontId="5"/>
  </si>
  <si>
    <t>㎡</t>
    <phoneticPr fontId="5"/>
  </si>
  <si>
    <t>トイレ</t>
    <phoneticPr fontId="5"/>
  </si>
  <si>
    <t>ロッカー</t>
    <phoneticPr fontId="5"/>
  </si>
  <si>
    <t>駐車場</t>
    <rPh sb="0" eb="3">
      <t>チュウシャジョウ</t>
    </rPh>
    <phoneticPr fontId="5"/>
  </si>
  <si>
    <t>鉄道</t>
    <rPh sb="0" eb="2">
      <t>テツドウ</t>
    </rPh>
    <phoneticPr fontId="5"/>
  </si>
  <si>
    <t>バス</t>
    <phoneticPr fontId="5"/>
  </si>
  <si>
    <t>最寄りの公共交通機関</t>
    <rPh sb="0" eb="2">
      <t>モヨ</t>
    </rPh>
    <rPh sb="4" eb="6">
      <t>コウキョウ</t>
    </rPh>
    <rPh sb="6" eb="8">
      <t>コウツウ</t>
    </rPh>
    <rPh sb="8" eb="10">
      <t>キカン</t>
    </rPh>
    <phoneticPr fontId="5"/>
  </si>
  <si>
    <t>様式５</t>
    <rPh sb="0" eb="2">
      <t>ヨウシキ</t>
    </rPh>
    <phoneticPr fontId="5"/>
  </si>
  <si>
    <t>訓練実施施設の概要</t>
    <rPh sb="0" eb="2">
      <t>クンレン</t>
    </rPh>
    <rPh sb="2" eb="4">
      <t>ジッシ</t>
    </rPh>
    <rPh sb="4" eb="6">
      <t>シセツ</t>
    </rPh>
    <rPh sb="7" eb="9">
      <t>ガイヨウ</t>
    </rPh>
    <phoneticPr fontId="5"/>
  </si>
  <si>
    <t>年</t>
    <rPh sb="0" eb="1">
      <t>ネン</t>
    </rPh>
    <phoneticPr fontId="5"/>
  </si>
  <si>
    <t>常勤</t>
    <rPh sb="0" eb="2">
      <t>ジョウキン</t>
    </rPh>
    <phoneticPr fontId="5"/>
  </si>
  <si>
    <t>様式６</t>
    <rPh sb="0" eb="2">
      <t>ヨウシキ</t>
    </rPh>
    <phoneticPr fontId="5"/>
  </si>
  <si>
    <t>講師名簿</t>
    <rPh sb="0" eb="2">
      <t>コウシ</t>
    </rPh>
    <rPh sb="2" eb="4">
      <t>メイボ</t>
    </rPh>
    <phoneticPr fontId="5"/>
  </si>
  <si>
    <t>年齢</t>
    <rPh sb="0" eb="2">
      <t>ネンレイ</t>
    </rPh>
    <phoneticPr fontId="5"/>
  </si>
  <si>
    <t>常勤・非常勤の別</t>
    <rPh sb="0" eb="2">
      <t>ジョウキン</t>
    </rPh>
    <rPh sb="3" eb="6">
      <t>ヒジョウキン</t>
    </rPh>
    <rPh sb="7" eb="8">
      <t>ベツ</t>
    </rPh>
    <phoneticPr fontId="5"/>
  </si>
  <si>
    <t>経過年数</t>
    <rPh sb="0" eb="2">
      <t>ケイカ</t>
    </rPh>
    <rPh sb="2" eb="4">
      <t>ネンスウ</t>
    </rPh>
    <phoneticPr fontId="5"/>
  </si>
  <si>
    <t>取得年月日</t>
    <rPh sb="0" eb="2">
      <t>シュトク</t>
    </rPh>
    <rPh sb="2" eb="5">
      <t>ネンガッピ</t>
    </rPh>
    <phoneticPr fontId="5"/>
  </si>
  <si>
    <t>名称</t>
    <rPh sb="0" eb="2">
      <t>メイショウ</t>
    </rPh>
    <phoneticPr fontId="5"/>
  </si>
  <si>
    <t>左科目の担当経験年数</t>
    <rPh sb="0" eb="1">
      <t>ヒダリ</t>
    </rPh>
    <rPh sb="1" eb="3">
      <t>カモク</t>
    </rPh>
    <rPh sb="4" eb="6">
      <t>タントウ</t>
    </rPh>
    <rPh sb="6" eb="8">
      <t>ケイケン</t>
    </rPh>
    <rPh sb="8" eb="10">
      <t>ネンスウ</t>
    </rPh>
    <phoneticPr fontId="5"/>
  </si>
  <si>
    <t>担当予定科目</t>
    <rPh sb="0" eb="2">
      <t>タントウ</t>
    </rPh>
    <rPh sb="2" eb="4">
      <t>ヨテイ</t>
    </rPh>
    <rPh sb="4" eb="6">
      <t>カモク</t>
    </rPh>
    <phoneticPr fontId="5"/>
  </si>
  <si>
    <t>科目名（１科目ずつ）</t>
    <rPh sb="0" eb="3">
      <t>カモクメイ</t>
    </rPh>
    <phoneticPr fontId="5"/>
  </si>
  <si>
    <t>メールアドレス</t>
    <phoneticPr fontId="5"/>
  </si>
  <si>
    <t>勤務形態</t>
    <rPh sb="0" eb="2">
      <t>キンム</t>
    </rPh>
    <rPh sb="2" eb="4">
      <t>ケイタイ</t>
    </rPh>
    <phoneticPr fontId="5"/>
  </si>
  <si>
    <t>注</t>
    <rPh sb="0" eb="1">
      <t>チュウ</t>
    </rPh>
    <phoneticPr fontId="5"/>
  </si>
  <si>
    <t>様式７</t>
    <rPh sb="0" eb="2">
      <t>ヨウシキ</t>
    </rPh>
    <phoneticPr fontId="5"/>
  </si>
  <si>
    <t>訓練実施運営体制表</t>
    <rPh sb="0" eb="2">
      <t>クンレン</t>
    </rPh>
    <rPh sb="2" eb="4">
      <t>ジッシ</t>
    </rPh>
    <rPh sb="4" eb="6">
      <t>ウンエイ</t>
    </rPh>
    <rPh sb="6" eb="9">
      <t>タイセイヒョウ</t>
    </rPh>
    <phoneticPr fontId="5"/>
  </si>
  <si>
    <t>様式８</t>
    <rPh sb="0" eb="2">
      <t>ヨウシキ</t>
    </rPh>
    <phoneticPr fontId="5"/>
  </si>
  <si>
    <t>公共職業訓練等の実績（過去３年間）</t>
    <rPh sb="0" eb="2">
      <t>コウキョウ</t>
    </rPh>
    <rPh sb="2" eb="4">
      <t>ショクギョウ</t>
    </rPh>
    <rPh sb="4" eb="6">
      <t>クンレン</t>
    </rPh>
    <rPh sb="6" eb="7">
      <t>トウ</t>
    </rPh>
    <rPh sb="8" eb="10">
      <t>ジッセキ</t>
    </rPh>
    <rPh sb="11" eb="13">
      <t>カコ</t>
    </rPh>
    <rPh sb="14" eb="16">
      <t>ネンカン</t>
    </rPh>
    <phoneticPr fontId="5"/>
  </si>
  <si>
    <t>様式８－１</t>
    <rPh sb="0" eb="2">
      <t>ヨウシキ</t>
    </rPh>
    <phoneticPr fontId="5"/>
  </si>
  <si>
    <t>実施機関入校就職状況（２年間コース用）</t>
    <rPh sb="0" eb="2">
      <t>ジッシ</t>
    </rPh>
    <rPh sb="2" eb="4">
      <t>キカン</t>
    </rPh>
    <rPh sb="4" eb="6">
      <t>ニュウコウ</t>
    </rPh>
    <rPh sb="6" eb="8">
      <t>シュウショク</t>
    </rPh>
    <rPh sb="8" eb="10">
      <t>ジョウキョウ</t>
    </rPh>
    <rPh sb="12" eb="14">
      <t>ネンカン</t>
    </rPh>
    <rPh sb="17" eb="18">
      <t>ヨウ</t>
    </rPh>
    <phoneticPr fontId="5"/>
  </si>
  <si>
    <t>様式９</t>
    <rPh sb="0" eb="2">
      <t>ヨウシキ</t>
    </rPh>
    <phoneticPr fontId="5"/>
  </si>
  <si>
    <t>訓練生募集の協力内容</t>
    <rPh sb="0" eb="3">
      <t>クンレンセイ</t>
    </rPh>
    <rPh sb="3" eb="5">
      <t>ボシュウ</t>
    </rPh>
    <rPh sb="6" eb="8">
      <t>キョウリョク</t>
    </rPh>
    <rPh sb="8" eb="10">
      <t>ナイヨウ</t>
    </rPh>
    <phoneticPr fontId="5"/>
  </si>
  <si>
    <t>様式１０</t>
    <rPh sb="0" eb="2">
      <t>ヨウシキ</t>
    </rPh>
    <phoneticPr fontId="5"/>
  </si>
  <si>
    <t>訓練用機材等の概要</t>
    <rPh sb="0" eb="2">
      <t>クンレン</t>
    </rPh>
    <rPh sb="2" eb="3">
      <t>ヨウ</t>
    </rPh>
    <rPh sb="3" eb="5">
      <t>キザイ</t>
    </rPh>
    <rPh sb="5" eb="6">
      <t>トウ</t>
    </rPh>
    <rPh sb="7" eb="9">
      <t>ガイヨウ</t>
    </rPh>
    <phoneticPr fontId="5"/>
  </si>
  <si>
    <t>使用する科目名</t>
    <rPh sb="0" eb="2">
      <t>シヨウ</t>
    </rPh>
    <rPh sb="4" eb="7">
      <t>カモクメイ</t>
    </rPh>
    <phoneticPr fontId="5"/>
  </si>
  <si>
    <t>著者・編者</t>
    <rPh sb="0" eb="2">
      <t>チョシャ</t>
    </rPh>
    <rPh sb="3" eb="5">
      <t>ヘンジャ</t>
    </rPh>
    <phoneticPr fontId="5"/>
  </si>
  <si>
    <t>発行所</t>
    <rPh sb="0" eb="3">
      <t>ハッコウショ</t>
    </rPh>
    <phoneticPr fontId="5"/>
  </si>
  <si>
    <t>No.</t>
    <phoneticPr fontId="5"/>
  </si>
  <si>
    <t>様式１２</t>
    <rPh sb="0" eb="2">
      <t>ヨウシキ</t>
    </rPh>
    <phoneticPr fontId="5"/>
  </si>
  <si>
    <t>使用教材一覧表（訓練生購入分）</t>
    <rPh sb="0" eb="2">
      <t>シヨウ</t>
    </rPh>
    <rPh sb="2" eb="4">
      <t>キョウザイ</t>
    </rPh>
    <rPh sb="4" eb="7">
      <t>イチランヒョウ</t>
    </rPh>
    <rPh sb="8" eb="11">
      <t>クンレンセイ</t>
    </rPh>
    <rPh sb="11" eb="14">
      <t>コウニュウブン</t>
    </rPh>
    <phoneticPr fontId="5"/>
  </si>
  <si>
    <t>３　補講に要する費用</t>
    <rPh sb="2" eb="4">
      <t>ホコウ</t>
    </rPh>
    <rPh sb="5" eb="6">
      <t>ヨウ</t>
    </rPh>
    <rPh sb="8" eb="10">
      <t>ヒヨウ</t>
    </rPh>
    <phoneticPr fontId="5"/>
  </si>
  <si>
    <t>無料</t>
    <rPh sb="0" eb="2">
      <t>ムリョウ</t>
    </rPh>
    <phoneticPr fontId="5"/>
  </si>
  <si>
    <t>様式１３</t>
    <rPh sb="0" eb="2">
      <t>ヨウシキ</t>
    </rPh>
    <phoneticPr fontId="5"/>
  </si>
  <si>
    <t>就職支援計画</t>
    <rPh sb="0" eb="2">
      <t>シュウショク</t>
    </rPh>
    <rPh sb="2" eb="4">
      <t>シエン</t>
    </rPh>
    <rPh sb="4" eb="6">
      <t>ケイカク</t>
    </rPh>
    <phoneticPr fontId="5"/>
  </si>
  <si>
    <t>企画提案概要</t>
    <rPh sb="0" eb="2">
      <t>キカク</t>
    </rPh>
    <rPh sb="2" eb="4">
      <t>テイアン</t>
    </rPh>
    <rPh sb="4" eb="6">
      <t>ガイヨウ</t>
    </rPh>
    <phoneticPr fontId="5"/>
  </si>
  <si>
    <t>事業者の名称</t>
    <rPh sb="0" eb="2">
      <t>ジギョウ</t>
    </rPh>
    <rPh sb="2" eb="3">
      <t>シャ</t>
    </rPh>
    <rPh sb="4" eb="6">
      <t>メイショウ</t>
    </rPh>
    <phoneticPr fontId="5"/>
  </si>
  <si>
    <t>様式番号</t>
    <rPh sb="0" eb="2">
      <t>ヨウシキ</t>
    </rPh>
    <rPh sb="2" eb="4">
      <t>バンゴウ</t>
    </rPh>
    <phoneticPr fontId="5"/>
  </si>
  <si>
    <t>様式名</t>
    <rPh sb="0" eb="2">
      <t>ヨウシキ</t>
    </rPh>
    <rPh sb="2" eb="3">
      <t>メイ</t>
    </rPh>
    <phoneticPr fontId="5"/>
  </si>
  <si>
    <t>様式</t>
    <rPh sb="0" eb="2">
      <t>ヨウシキ</t>
    </rPh>
    <phoneticPr fontId="5"/>
  </si>
  <si>
    <t>確認欄</t>
    <rPh sb="0" eb="2">
      <t>カクニン</t>
    </rPh>
    <rPh sb="2" eb="3">
      <t>ラン</t>
    </rPh>
    <phoneticPr fontId="5"/>
  </si>
  <si>
    <t>備考</t>
    <rPh sb="0" eb="2">
      <t>ビコウ</t>
    </rPh>
    <phoneticPr fontId="5"/>
  </si>
  <si>
    <t>提出区分</t>
    <rPh sb="0" eb="2">
      <t>テイシュツ</t>
    </rPh>
    <rPh sb="2" eb="4">
      <t>クブン</t>
    </rPh>
    <phoneticPr fontId="5"/>
  </si>
  <si>
    <t>群馬県委託訓練受託申請書</t>
    <rPh sb="0" eb="3">
      <t>グンマケン</t>
    </rPh>
    <rPh sb="3" eb="5">
      <t>イタク</t>
    </rPh>
    <rPh sb="5" eb="7">
      <t>クンレン</t>
    </rPh>
    <rPh sb="7" eb="9">
      <t>ジュタク</t>
    </rPh>
    <rPh sb="9" eb="12">
      <t>シンセイショ</t>
    </rPh>
    <phoneticPr fontId="5"/>
  </si>
  <si>
    <t>必須</t>
    <rPh sb="0" eb="2">
      <t>ヒッス</t>
    </rPh>
    <phoneticPr fontId="5"/>
  </si>
  <si>
    <t>指定</t>
    <rPh sb="0" eb="2">
      <t>シテイ</t>
    </rPh>
    <phoneticPr fontId="5"/>
  </si>
  <si>
    <t>（申請者）</t>
    <rPh sb="1" eb="4">
      <t>シンセイシャ</t>
    </rPh>
    <phoneticPr fontId="5"/>
  </si>
  <si>
    <t>群馬県の「物件等購入契約資格者名簿」における業者番号</t>
    <rPh sb="0" eb="3">
      <t>グンマケン</t>
    </rPh>
    <rPh sb="5" eb="7">
      <t>ブッケン</t>
    </rPh>
    <rPh sb="7" eb="8">
      <t>トウ</t>
    </rPh>
    <rPh sb="8" eb="10">
      <t>コウニュウ</t>
    </rPh>
    <rPh sb="10" eb="12">
      <t>ケイヤク</t>
    </rPh>
    <rPh sb="12" eb="15">
      <t>シカクシャ</t>
    </rPh>
    <rPh sb="15" eb="17">
      <t>メイボ</t>
    </rPh>
    <rPh sb="22" eb="24">
      <t>ギョウシャ</t>
    </rPh>
    <rPh sb="24" eb="26">
      <t>バンゴウ</t>
    </rPh>
    <phoneticPr fontId="5"/>
  </si>
  <si>
    <t>必要に応じ</t>
    <rPh sb="0" eb="2">
      <t>ヒツヨウ</t>
    </rPh>
    <rPh sb="3" eb="4">
      <t>オウ</t>
    </rPh>
    <phoneticPr fontId="5"/>
  </si>
  <si>
    <t>別記様式第１号委任状</t>
    <rPh sb="0" eb="2">
      <t>ベッキ</t>
    </rPh>
    <rPh sb="2" eb="4">
      <t>ヨウシキ</t>
    </rPh>
    <rPh sb="4" eb="5">
      <t>ダイ</t>
    </rPh>
    <rPh sb="6" eb="7">
      <t>ゴウ</t>
    </rPh>
    <rPh sb="7" eb="10">
      <t>イニンジョウ</t>
    </rPh>
    <phoneticPr fontId="5"/>
  </si>
  <si>
    <t>職業紹介許可・届出を証明する書類（写）</t>
    <rPh sb="0" eb="2">
      <t>ショクギョウ</t>
    </rPh>
    <rPh sb="2" eb="4">
      <t>ショウカイ</t>
    </rPh>
    <rPh sb="4" eb="6">
      <t>キョカ</t>
    </rPh>
    <rPh sb="7" eb="9">
      <t>トドケデ</t>
    </rPh>
    <rPh sb="10" eb="12">
      <t>ショウメイ</t>
    </rPh>
    <rPh sb="14" eb="16">
      <t>ショルイ</t>
    </rPh>
    <rPh sb="17" eb="18">
      <t>シャ</t>
    </rPh>
    <phoneticPr fontId="5"/>
  </si>
  <si>
    <t>商業・法人登記の登記事項証明書</t>
    <rPh sb="0" eb="2">
      <t>ショウギョウ</t>
    </rPh>
    <rPh sb="3" eb="5">
      <t>ホウジン</t>
    </rPh>
    <rPh sb="5" eb="7">
      <t>トウキ</t>
    </rPh>
    <rPh sb="8" eb="10">
      <t>トウキ</t>
    </rPh>
    <rPh sb="10" eb="12">
      <t>ジコウ</t>
    </rPh>
    <rPh sb="12" eb="15">
      <t>ショウメイショ</t>
    </rPh>
    <phoneticPr fontId="5"/>
  </si>
  <si>
    <t>別記様式第２号暴力団排除に関する誓約書</t>
    <rPh sb="0" eb="2">
      <t>ベッキ</t>
    </rPh>
    <rPh sb="2" eb="4">
      <t>ヨウシキ</t>
    </rPh>
    <rPh sb="4" eb="5">
      <t>ダイ</t>
    </rPh>
    <rPh sb="6" eb="7">
      <t>ゴウ</t>
    </rPh>
    <rPh sb="7" eb="10">
      <t>ボウリョクダン</t>
    </rPh>
    <rPh sb="10" eb="12">
      <t>ハイジョ</t>
    </rPh>
    <rPh sb="13" eb="14">
      <t>カン</t>
    </rPh>
    <rPh sb="16" eb="19">
      <t>セイヤクショ</t>
    </rPh>
    <phoneticPr fontId="5"/>
  </si>
  <si>
    <t>（様式１）課税事業者届出書</t>
    <rPh sb="1" eb="3">
      <t>ヨウシキ</t>
    </rPh>
    <rPh sb="5" eb="7">
      <t>カゼイ</t>
    </rPh>
    <rPh sb="7" eb="10">
      <t>ジギョウシャ</t>
    </rPh>
    <rPh sb="10" eb="13">
      <t>トドケデショ</t>
    </rPh>
    <phoneticPr fontId="5"/>
  </si>
  <si>
    <t>いずれか一方のみ提出</t>
    <rPh sb="4" eb="6">
      <t>イッポウ</t>
    </rPh>
    <rPh sb="8" eb="10">
      <t>テイシュツ</t>
    </rPh>
    <phoneticPr fontId="5"/>
  </si>
  <si>
    <t>（様式２）免税事業者届出書</t>
    <rPh sb="1" eb="3">
      <t>ヨウシキ</t>
    </rPh>
    <rPh sb="5" eb="7">
      <t>メンゼイ</t>
    </rPh>
    <rPh sb="7" eb="10">
      <t>ジギョウシャ</t>
    </rPh>
    <rPh sb="10" eb="13">
      <t>トドケデショ</t>
    </rPh>
    <phoneticPr fontId="5"/>
  </si>
  <si>
    <t>その他（提案しようとする訓練を説明するもの）</t>
    <rPh sb="2" eb="3">
      <t>タ</t>
    </rPh>
    <rPh sb="4" eb="6">
      <t>テイアン</t>
    </rPh>
    <rPh sb="12" eb="14">
      <t>クンレン</t>
    </rPh>
    <rPh sb="15" eb="17">
      <t>セツメイ</t>
    </rPh>
    <phoneticPr fontId="5"/>
  </si>
  <si>
    <t>どちらか必須</t>
    <rPh sb="4" eb="6">
      <t>ヒッス</t>
    </rPh>
    <phoneticPr fontId="5"/>
  </si>
  <si>
    <t>該当者のみ</t>
    <rPh sb="0" eb="3">
      <t>ガイトウシャ</t>
    </rPh>
    <phoneticPr fontId="5"/>
  </si>
  <si>
    <t>講師等経費</t>
    <rPh sb="0" eb="2">
      <t>コウシ</t>
    </rPh>
    <rPh sb="2" eb="3">
      <t>トウ</t>
    </rPh>
    <rPh sb="3" eb="5">
      <t>ケイヒ</t>
    </rPh>
    <phoneticPr fontId="5"/>
  </si>
  <si>
    <t>【補足２】　この様式の記載内容は、訓練生募集の資料として利用します。</t>
    <rPh sb="1" eb="3">
      <t>ホソク</t>
    </rPh>
    <rPh sb="8" eb="10">
      <t>ヨウシキ</t>
    </rPh>
    <rPh sb="11" eb="13">
      <t>キサイ</t>
    </rPh>
    <rPh sb="13" eb="15">
      <t>ナイヨウ</t>
    </rPh>
    <rPh sb="17" eb="19">
      <t>クンレン</t>
    </rPh>
    <rPh sb="19" eb="20">
      <t>ショウ</t>
    </rPh>
    <rPh sb="20" eb="22">
      <t>ボシュウ</t>
    </rPh>
    <rPh sb="23" eb="25">
      <t>シリョウ</t>
    </rPh>
    <rPh sb="28" eb="30">
      <t>リヨウ</t>
    </rPh>
    <phoneticPr fontId="5"/>
  </si>
  <si>
    <t>※この他に、任意の様式により、積算内訳詳細のわかる資料を添付してください。</t>
    <rPh sb="3" eb="4">
      <t>ホカ</t>
    </rPh>
    <rPh sb="6" eb="8">
      <t>ニンイ</t>
    </rPh>
    <rPh sb="9" eb="11">
      <t>ヨウシキ</t>
    </rPh>
    <rPh sb="15" eb="17">
      <t>セキサン</t>
    </rPh>
    <rPh sb="17" eb="19">
      <t>ウチワケ</t>
    </rPh>
    <rPh sb="19" eb="21">
      <t>ショウサイ</t>
    </rPh>
    <rPh sb="25" eb="27">
      <t>シリョウ</t>
    </rPh>
    <rPh sb="28" eb="30">
      <t>テンプ</t>
    </rPh>
    <phoneticPr fontId="5"/>
  </si>
  <si>
    <t>※</t>
    <phoneticPr fontId="5"/>
  </si>
  <si>
    <t>群馬県委託訓練の受託開始年度</t>
    <rPh sb="0" eb="3">
      <t>グンマケン</t>
    </rPh>
    <rPh sb="3" eb="5">
      <t>イタク</t>
    </rPh>
    <rPh sb="5" eb="7">
      <t>クンレン</t>
    </rPh>
    <rPh sb="8" eb="10">
      <t>ジュタク</t>
    </rPh>
    <rPh sb="10" eb="12">
      <t>カイシ</t>
    </rPh>
    <rPh sb="12" eb="14">
      <t>ネンド</t>
    </rPh>
    <phoneticPr fontId="5"/>
  </si>
  <si>
    <t>１　受託希望受講者数</t>
    <rPh sb="2" eb="4">
      <t>ジュタク</t>
    </rPh>
    <rPh sb="4" eb="6">
      <t>キボウ</t>
    </rPh>
    <rPh sb="6" eb="9">
      <t>ジュコウシャ</t>
    </rPh>
    <rPh sb="9" eb="10">
      <t>スウ</t>
    </rPh>
    <phoneticPr fontId="5"/>
  </si>
  <si>
    <t>次の募集活動について、実施の予定を記入してください。</t>
    <rPh sb="0" eb="1">
      <t>ツギ</t>
    </rPh>
    <rPh sb="2" eb="4">
      <t>ボシュウ</t>
    </rPh>
    <rPh sb="4" eb="6">
      <t>カツドウ</t>
    </rPh>
    <rPh sb="11" eb="13">
      <t>ジッシ</t>
    </rPh>
    <rPh sb="14" eb="16">
      <t>ヨテイ</t>
    </rPh>
    <rPh sb="17" eb="19">
      <t>キニュウ</t>
    </rPh>
    <phoneticPr fontId="5"/>
  </si>
  <si>
    <t>訓練生募集にあたっての取組予定</t>
    <rPh sb="0" eb="3">
      <t>クンレンセイ</t>
    </rPh>
    <rPh sb="3" eb="5">
      <t>ボシュウ</t>
    </rPh>
    <rPh sb="11" eb="13">
      <t>トリクミ</t>
    </rPh>
    <rPh sb="13" eb="15">
      <t>ヨテイ</t>
    </rPh>
    <phoneticPr fontId="5"/>
  </si>
  <si>
    <t>訓練実施運営体制等</t>
    <rPh sb="0" eb="2">
      <t>クンレン</t>
    </rPh>
    <rPh sb="2" eb="4">
      <t>ジッシ</t>
    </rPh>
    <rPh sb="4" eb="6">
      <t>ウンエイ</t>
    </rPh>
    <rPh sb="6" eb="8">
      <t>タイセイ</t>
    </rPh>
    <rPh sb="8" eb="9">
      <t>ナド</t>
    </rPh>
    <phoneticPr fontId="5"/>
  </si>
  <si>
    <t>修了で得られる資格
（訓練を修了することで、修了生に付与される資格）</t>
    <rPh sb="0" eb="2">
      <t>シュウリョウ</t>
    </rPh>
    <rPh sb="3" eb="4">
      <t>エ</t>
    </rPh>
    <rPh sb="7" eb="9">
      <t>シカク</t>
    </rPh>
    <phoneticPr fontId="5"/>
  </si>
  <si>
    <t>受講で目指せる資格
（訓練を受講することで、合格レベルに達する資格）</t>
    <rPh sb="0" eb="2">
      <t>ジュコウ</t>
    </rPh>
    <rPh sb="3" eb="5">
      <t>メザ</t>
    </rPh>
    <rPh sb="7" eb="9">
      <t>シカク</t>
    </rPh>
    <phoneticPr fontId="5"/>
  </si>
  <si>
    <t>（目標資格、カリキュラム、指導方法、教材等）</t>
    <rPh sb="1" eb="3">
      <t>モクヒョウ</t>
    </rPh>
    <rPh sb="3" eb="5">
      <t>シカク</t>
    </rPh>
    <rPh sb="13" eb="15">
      <t>シドウ</t>
    </rPh>
    <rPh sb="15" eb="17">
      <t>ホウホウ</t>
    </rPh>
    <rPh sb="18" eb="20">
      <t>キョウザイ</t>
    </rPh>
    <rPh sb="20" eb="21">
      <t>トウ</t>
    </rPh>
    <phoneticPr fontId="5"/>
  </si>
  <si>
    <t>施設配置図（図面）</t>
    <rPh sb="0" eb="2">
      <t>シセツ</t>
    </rPh>
    <rPh sb="2" eb="5">
      <t>ハイチズ</t>
    </rPh>
    <rPh sb="6" eb="8">
      <t>ズメン</t>
    </rPh>
    <phoneticPr fontId="5"/>
  </si>
  <si>
    <t>使用する科目名等</t>
    <rPh sb="0" eb="2">
      <t>シヨウ</t>
    </rPh>
    <rPh sb="4" eb="7">
      <t>カモクメイ</t>
    </rPh>
    <rPh sb="7" eb="8">
      <t>トウ</t>
    </rPh>
    <phoneticPr fontId="5"/>
  </si>
  <si>
    <t>〔総括表〕</t>
    <rPh sb="1" eb="3">
      <t>ソウカツ</t>
    </rPh>
    <rPh sb="3" eb="4">
      <t>ヒョウ</t>
    </rPh>
    <phoneticPr fontId="5"/>
  </si>
  <si>
    <t>〔詳細内訳〕</t>
    <rPh sb="1" eb="3">
      <t>ショウサイ</t>
    </rPh>
    <rPh sb="3" eb="5">
      <t>ウチワケ</t>
    </rPh>
    <phoneticPr fontId="5"/>
  </si>
  <si>
    <t>１</t>
    <phoneticPr fontId="5"/>
  </si>
  <si>
    <t>講師名簿</t>
    <phoneticPr fontId="5"/>
  </si>
  <si>
    <t>職業紹介の許可等を受けている場合のみ</t>
    <rPh sb="0" eb="2">
      <t>ショクギョウ</t>
    </rPh>
    <rPh sb="2" eb="4">
      <t>ショウカイ</t>
    </rPh>
    <rPh sb="5" eb="7">
      <t>キョカ</t>
    </rPh>
    <rPh sb="7" eb="8">
      <t>トウ</t>
    </rPh>
    <rPh sb="9" eb="10">
      <t>ウ</t>
    </rPh>
    <rPh sb="14" eb="16">
      <t>バアイ</t>
    </rPh>
    <phoneticPr fontId="5"/>
  </si>
  <si>
    <t>○</t>
    <phoneticPr fontId="5"/>
  </si>
  <si>
    <t>１人あたり面積</t>
    <rPh sb="1" eb="2">
      <t>ニン</t>
    </rPh>
    <rPh sb="5" eb="7">
      <t>メンセキ</t>
    </rPh>
    <phoneticPr fontId="5"/>
  </si>
  <si>
    <t>事業者・訓練場所のパンフレット等</t>
    <rPh sb="0" eb="3">
      <t>ジギョウシャ</t>
    </rPh>
    <rPh sb="4" eb="6">
      <t>クンレン</t>
    </rPh>
    <rPh sb="6" eb="8">
      <t>バショ</t>
    </rPh>
    <rPh sb="15" eb="16">
      <t>トウ</t>
    </rPh>
    <phoneticPr fontId="5"/>
  </si>
  <si>
    <t>養成施設事業者指定</t>
    <rPh sb="0" eb="2">
      <t>ヨウセイ</t>
    </rPh>
    <rPh sb="2" eb="4">
      <t>シセツ</t>
    </rPh>
    <rPh sb="4" eb="7">
      <t>ジギョウシャ</t>
    </rPh>
    <rPh sb="7" eb="9">
      <t>シテイ</t>
    </rPh>
    <phoneticPr fontId="5"/>
  </si>
  <si>
    <t>登録教習機関指定</t>
    <rPh sb="0" eb="2">
      <t>トウロク</t>
    </rPh>
    <rPh sb="2" eb="4">
      <t>キョウシュウ</t>
    </rPh>
    <rPh sb="4" eb="6">
      <t>キカン</t>
    </rPh>
    <rPh sb="6" eb="8">
      <t>シテイ</t>
    </rPh>
    <phoneticPr fontId="5"/>
  </si>
  <si>
    <t>記入例</t>
    <rPh sb="0" eb="2">
      <t>キニュウ</t>
    </rPh>
    <rPh sb="2" eb="3">
      <t>レイ</t>
    </rPh>
    <phoneticPr fontId="5"/>
  </si>
  <si>
    <t>訓練実施場所の案内図・略図</t>
    <rPh sb="0" eb="2">
      <t>クンレン</t>
    </rPh>
    <rPh sb="2" eb="4">
      <t>ジッシ</t>
    </rPh>
    <rPh sb="4" eb="6">
      <t>バショ</t>
    </rPh>
    <rPh sb="7" eb="10">
      <t>アンナイズ</t>
    </rPh>
    <rPh sb="11" eb="13">
      <t>リャクズ</t>
    </rPh>
    <phoneticPr fontId="5"/>
  </si>
  <si>
    <t>年度</t>
    <rPh sb="0" eb="2">
      <t>ネンド</t>
    </rPh>
    <phoneticPr fontId="5"/>
  </si>
  <si>
    <t>訓練内容</t>
    <rPh sb="0" eb="2">
      <t>クンレン</t>
    </rPh>
    <rPh sb="2" eb="4">
      <t>ナイヨウ</t>
    </rPh>
    <phoneticPr fontId="5"/>
  </si>
  <si>
    <t>訓練期間</t>
    <rPh sb="0" eb="2">
      <t>クンレン</t>
    </rPh>
    <rPh sb="2" eb="4">
      <t>キカン</t>
    </rPh>
    <phoneticPr fontId="5"/>
  </si>
  <si>
    <t>定員</t>
    <rPh sb="0" eb="2">
      <t>テイイン</t>
    </rPh>
    <phoneticPr fontId="5"/>
  </si>
  <si>
    <t>受講
人数</t>
    <rPh sb="0" eb="2">
      <t>ジュコウ</t>
    </rPh>
    <rPh sb="3" eb="5">
      <t>ニンズウ</t>
    </rPh>
    <phoneticPr fontId="5"/>
  </si>
  <si>
    <t>ビジネス基礎科</t>
    <rPh sb="4" eb="7">
      <t>キソカ</t>
    </rPh>
    <phoneticPr fontId="5"/>
  </si>
  <si>
    <t>発注者区分
（適宜略称とする）</t>
    <rPh sb="0" eb="3">
      <t>ハッチュウシャ</t>
    </rPh>
    <rPh sb="3" eb="5">
      <t>クブン</t>
    </rPh>
    <rPh sb="7" eb="9">
      <t>テキギ</t>
    </rPh>
    <rPh sb="9" eb="11">
      <t>リャクショウ</t>
    </rPh>
    <phoneticPr fontId="5"/>
  </si>
  <si>
    <t>平成２８年度</t>
    <rPh sb="0" eb="2">
      <t>ヘイセイ</t>
    </rPh>
    <rPh sb="4" eb="6">
      <t>ネンド</t>
    </rPh>
    <phoneticPr fontId="5"/>
  </si>
  <si>
    <t>ポリテク群馬</t>
    <rPh sb="4" eb="6">
      <t>グンマ</t>
    </rPh>
    <phoneticPr fontId="5"/>
  </si>
  <si>
    <t>ビジネスの～～の訓練</t>
    <rPh sb="8" eb="10">
      <t>クンレン</t>
    </rPh>
    <phoneticPr fontId="5"/>
  </si>
  <si>
    <t>就職率
※</t>
    <rPh sb="0" eb="3">
      <t>シュウショクリツ</t>
    </rPh>
    <phoneticPr fontId="5"/>
  </si>
  <si>
    <t>様式９続</t>
    <rPh sb="0" eb="2">
      <t>ヨウシキ</t>
    </rPh>
    <rPh sb="3" eb="4">
      <t>ゾク</t>
    </rPh>
    <phoneticPr fontId="5"/>
  </si>
  <si>
    <t>項目名</t>
    <rPh sb="0" eb="3">
      <t>コウモクメイ</t>
    </rPh>
    <phoneticPr fontId="5"/>
  </si>
  <si>
    <t>特徴的なところを具体的かつ詳細に記入してください。</t>
    <phoneticPr fontId="5"/>
  </si>
  <si>
    <t>予定定員数</t>
    <rPh sb="0" eb="2">
      <t>ヨテイ</t>
    </rPh>
    <rPh sb="2" eb="4">
      <t>テイイン</t>
    </rPh>
    <rPh sb="4" eb="5">
      <t>スウ</t>
    </rPh>
    <phoneticPr fontId="5"/>
  </si>
  <si>
    <t>２　参考見積積算（希望する定員で積算してください。）</t>
    <rPh sb="2" eb="4">
      <t>サンコウ</t>
    </rPh>
    <rPh sb="4" eb="6">
      <t>ミツ</t>
    </rPh>
    <rPh sb="6" eb="8">
      <t>セキサン</t>
    </rPh>
    <rPh sb="9" eb="11">
      <t>キボウ</t>
    </rPh>
    <rPh sb="13" eb="15">
      <t>テイイン</t>
    </rPh>
    <rPh sb="16" eb="18">
      <t>セキサン</t>
    </rPh>
    <phoneticPr fontId="5"/>
  </si>
  <si>
    <t>※訓練生本人に負担させる教科書代等は含めないでください。</t>
    <rPh sb="1" eb="4">
      <t>クンレンセイ</t>
    </rPh>
    <rPh sb="4" eb="6">
      <t>ホンニン</t>
    </rPh>
    <rPh sb="7" eb="9">
      <t>フタン</t>
    </rPh>
    <rPh sb="12" eb="15">
      <t>キョウカショ</t>
    </rPh>
    <rPh sb="15" eb="16">
      <t>ダイ</t>
    </rPh>
    <rPh sb="16" eb="17">
      <t>トウ</t>
    </rPh>
    <rPh sb="18" eb="19">
      <t>フク</t>
    </rPh>
    <phoneticPr fontId="5"/>
  </si>
  <si>
    <t>１　教科書</t>
    <rPh sb="2" eb="5">
      <t>キョウカショ</t>
    </rPh>
    <phoneticPr fontId="5"/>
  </si>
  <si>
    <t>教科書名称</t>
    <rPh sb="0" eb="3">
      <t>キョウカショ</t>
    </rPh>
    <rPh sb="3" eb="5">
      <t>メイショウ</t>
    </rPh>
    <phoneticPr fontId="5"/>
  </si>
  <si>
    <t>１　訓練体制（様式３～５）</t>
    <rPh sb="2" eb="4">
      <t>クンレン</t>
    </rPh>
    <rPh sb="4" eb="6">
      <t>タイセイ</t>
    </rPh>
    <rPh sb="7" eb="9">
      <t>ヨウシキ</t>
    </rPh>
    <phoneticPr fontId="5"/>
  </si>
  <si>
    <t>２　訓練内容（様式６～８）</t>
    <rPh sb="2" eb="4">
      <t>クンレン</t>
    </rPh>
    <rPh sb="4" eb="6">
      <t>ナイヨウ</t>
    </rPh>
    <rPh sb="7" eb="9">
      <t>ヨウシキ</t>
    </rPh>
    <phoneticPr fontId="5"/>
  </si>
  <si>
    <t>４　その他</t>
    <rPh sb="4" eb="5">
      <t>タ</t>
    </rPh>
    <phoneticPr fontId="5"/>
  </si>
  <si>
    <t>＊提案内容の創意工夫点・従前からの改善点等を記載してください。複数枚にわたっても構いません。</t>
    <rPh sb="1" eb="3">
      <t>テイアン</t>
    </rPh>
    <rPh sb="3" eb="5">
      <t>ナイヨウ</t>
    </rPh>
    <rPh sb="6" eb="10">
      <t>ソウイクフウ</t>
    </rPh>
    <rPh sb="10" eb="11">
      <t>テン</t>
    </rPh>
    <rPh sb="12" eb="14">
      <t>ジュウゼン</t>
    </rPh>
    <rPh sb="17" eb="20">
      <t>カイゼンテン</t>
    </rPh>
    <rPh sb="20" eb="21">
      <t>トウ</t>
    </rPh>
    <rPh sb="22" eb="24">
      <t>キサイ</t>
    </rPh>
    <rPh sb="31" eb="34">
      <t>フクスウマイ</t>
    </rPh>
    <rPh sb="40" eb="41">
      <t>カマ</t>
    </rPh>
    <phoneticPr fontId="5"/>
  </si>
  <si>
    <t>講師資格を証明するもの（写）</t>
    <rPh sb="0" eb="2">
      <t>コウシ</t>
    </rPh>
    <rPh sb="2" eb="4">
      <t>シカク</t>
    </rPh>
    <rPh sb="5" eb="7">
      <t>ショウメイ</t>
    </rPh>
    <rPh sb="12" eb="13">
      <t>ウツ</t>
    </rPh>
    <phoneticPr fontId="5"/>
  </si>
  <si>
    <t>任意様式</t>
    <phoneticPr fontId="5"/>
  </si>
  <si>
    <t>消費税及び地方消費税（１０％）</t>
    <rPh sb="0" eb="3">
      <t>ショウヒゼイ</t>
    </rPh>
    <rPh sb="3" eb="4">
      <t>オヨ</t>
    </rPh>
    <rPh sb="5" eb="7">
      <t>チホウ</t>
    </rPh>
    <rPh sb="7" eb="10">
      <t>ショウヒゼイ</t>
    </rPh>
    <phoneticPr fontId="5"/>
  </si>
  <si>
    <t>訓練用機材等の概要（建設機械、介護用具、パソコンのＯＳ等訓練で使用する機材の品名や個数等の概要）</t>
    <rPh sb="0" eb="2">
      <t>クンレン</t>
    </rPh>
    <rPh sb="2" eb="3">
      <t>ヨウ</t>
    </rPh>
    <rPh sb="3" eb="5">
      <t>キザイ</t>
    </rPh>
    <rPh sb="5" eb="6">
      <t>トウ</t>
    </rPh>
    <rPh sb="7" eb="9">
      <t>ガイヨウ</t>
    </rPh>
    <rPh sb="10" eb="12">
      <t>ケンセツ</t>
    </rPh>
    <rPh sb="12" eb="14">
      <t>キカイ</t>
    </rPh>
    <rPh sb="15" eb="17">
      <t>カイゴ</t>
    </rPh>
    <rPh sb="17" eb="19">
      <t>ヨウグ</t>
    </rPh>
    <rPh sb="27" eb="28">
      <t>トウ</t>
    </rPh>
    <rPh sb="28" eb="30">
      <t>クンレン</t>
    </rPh>
    <rPh sb="31" eb="33">
      <t>シヨウ</t>
    </rPh>
    <rPh sb="35" eb="37">
      <t>キザイ</t>
    </rPh>
    <rPh sb="38" eb="39">
      <t>シナ</t>
    </rPh>
    <rPh sb="39" eb="40">
      <t>メイ</t>
    </rPh>
    <rPh sb="41" eb="43">
      <t>コスウ</t>
    </rPh>
    <rPh sb="43" eb="44">
      <t>トウ</t>
    </rPh>
    <rPh sb="45" eb="47">
      <t>ガイヨウ</t>
    </rPh>
    <phoneticPr fontId="5"/>
  </si>
  <si>
    <t>　有（無料）</t>
    <rPh sb="1" eb="2">
      <t>ア</t>
    </rPh>
    <rPh sb="3" eb="5">
      <t>ムリョウ</t>
    </rPh>
    <phoneticPr fontId="5"/>
  </si>
  <si>
    <t>時間外における講師の支援体制</t>
    <rPh sb="0" eb="3">
      <t>ジカンガイ</t>
    </rPh>
    <rPh sb="7" eb="9">
      <t>コウシ</t>
    </rPh>
    <rPh sb="10" eb="12">
      <t>シエン</t>
    </rPh>
    <rPh sb="12" eb="14">
      <t>タイセイ</t>
    </rPh>
    <phoneticPr fontId="5"/>
  </si>
  <si>
    <t>　対応可</t>
    <rPh sb="1" eb="4">
      <t>タイオウカ</t>
    </rPh>
    <phoneticPr fontId="5"/>
  </si>
  <si>
    <t>　対応不可</t>
    <rPh sb="1" eb="3">
      <t>タイオウ</t>
    </rPh>
    <rPh sb="3" eb="5">
      <t>フカ</t>
    </rPh>
    <phoneticPr fontId="5"/>
  </si>
  <si>
    <t>別添提出書類のとおり</t>
    <phoneticPr fontId="5"/>
  </si>
  <si>
    <t>事業者の所在地</t>
    <rPh sb="0" eb="3">
      <t>ジギョウシャ</t>
    </rPh>
    <rPh sb="4" eb="7">
      <t>ショザイチ</t>
    </rPh>
    <phoneticPr fontId="5"/>
  </si>
  <si>
    <t>「事業者の所在地」</t>
    <rPh sb="1" eb="4">
      <t>ジギョウシャ</t>
    </rPh>
    <rPh sb="5" eb="8">
      <t>ショザイチ</t>
    </rPh>
    <phoneticPr fontId="5"/>
  </si>
  <si>
    <t>シート１「申請者の所在地」を参照しています。申請者が代理人である場合は、本社（本部）の所在地、代表者の名前を記入してください。</t>
    <rPh sb="22" eb="25">
      <t>シンセイシャ</t>
    </rPh>
    <rPh sb="26" eb="29">
      <t>ダイリニン</t>
    </rPh>
    <rPh sb="32" eb="34">
      <t>バアイ</t>
    </rPh>
    <rPh sb="36" eb="38">
      <t>ホンシャ</t>
    </rPh>
    <rPh sb="39" eb="41">
      <t>ホンブ</t>
    </rPh>
    <rPh sb="43" eb="46">
      <t>ショザイチ</t>
    </rPh>
    <rPh sb="47" eb="50">
      <t>ダイヒョウシャ</t>
    </rPh>
    <rPh sb="51" eb="53">
      <t>ナマエ</t>
    </rPh>
    <rPh sb="54" eb="56">
      <t>キニュウ</t>
    </rPh>
    <phoneticPr fontId="5"/>
  </si>
  <si>
    <t>「代表者職・氏名」</t>
    <rPh sb="1" eb="4">
      <t>ダイヒョウシャ</t>
    </rPh>
    <rPh sb="4" eb="5">
      <t>ショク</t>
    </rPh>
    <rPh sb="6" eb="8">
      <t>シメイ</t>
    </rPh>
    <phoneticPr fontId="5"/>
  </si>
  <si>
    <t>「設立年月日」</t>
    <rPh sb="1" eb="3">
      <t>セツリツ</t>
    </rPh>
    <rPh sb="3" eb="6">
      <t>ネンガッピ</t>
    </rPh>
    <phoneticPr fontId="5"/>
  </si>
  <si>
    <t>「受託開始年度」</t>
    <rPh sb="1" eb="3">
      <t>ジュタク</t>
    </rPh>
    <rPh sb="3" eb="5">
      <t>カイシ</t>
    </rPh>
    <rPh sb="5" eb="7">
      <t>ネンド</t>
    </rPh>
    <phoneticPr fontId="5"/>
  </si>
  <si>
    <t>申請者の法人概要</t>
    <rPh sb="0" eb="3">
      <t>シンセイシャ</t>
    </rPh>
    <rPh sb="4" eb="6">
      <t>ホウジン</t>
    </rPh>
    <rPh sb="6" eb="8">
      <t>ガイヨウ</t>
    </rPh>
    <phoneticPr fontId="5"/>
  </si>
  <si>
    <t>プルダウンリスト</t>
    <phoneticPr fontId="5"/>
  </si>
  <si>
    <t>「雇用保険の適用」</t>
    <rPh sb="1" eb="3">
      <t>コヨウ</t>
    </rPh>
    <rPh sb="3" eb="5">
      <t>ホケン</t>
    </rPh>
    <rPh sb="6" eb="8">
      <t>テキヨウ</t>
    </rPh>
    <phoneticPr fontId="5"/>
  </si>
  <si>
    <t>研修受講時期</t>
    <rPh sb="0" eb="2">
      <t>ケンシュウ</t>
    </rPh>
    <rPh sb="2" eb="4">
      <t>ジュコウ</t>
    </rPh>
    <rPh sb="4" eb="6">
      <t>ジキ</t>
    </rPh>
    <phoneticPr fontId="5"/>
  </si>
  <si>
    <t>「物件購入等資格者名簿」</t>
    <rPh sb="1" eb="3">
      <t>ブッケン</t>
    </rPh>
    <rPh sb="3" eb="5">
      <t>コウニュウ</t>
    </rPh>
    <rPh sb="5" eb="6">
      <t>トウ</t>
    </rPh>
    <rPh sb="6" eb="8">
      <t>シカク</t>
    </rPh>
    <rPh sb="8" eb="9">
      <t>シャ</t>
    </rPh>
    <rPh sb="9" eb="11">
      <t>メイボ</t>
    </rPh>
    <phoneticPr fontId="5"/>
  </si>
  <si>
    <t>登録ありの場合「業者番号」、登録なしの場合「なし」と記入してください。</t>
    <rPh sb="0" eb="2">
      <t>トウロク</t>
    </rPh>
    <rPh sb="5" eb="7">
      <t>バアイ</t>
    </rPh>
    <rPh sb="8" eb="10">
      <t>ギョウシャ</t>
    </rPh>
    <rPh sb="10" eb="12">
      <t>バンゴウ</t>
    </rPh>
    <rPh sb="14" eb="16">
      <t>トウロク</t>
    </rPh>
    <rPh sb="19" eb="21">
      <t>バアイ</t>
    </rPh>
    <rPh sb="26" eb="28">
      <t>キニュウ</t>
    </rPh>
    <phoneticPr fontId="5"/>
  </si>
  <si>
    <t>適用事業所である</t>
    <rPh sb="0" eb="2">
      <t>テキヨウ</t>
    </rPh>
    <rPh sb="2" eb="5">
      <t>ジギョウショ</t>
    </rPh>
    <phoneticPr fontId="5"/>
  </si>
  <si>
    <t>適用事業所ではない</t>
    <phoneticPr fontId="5"/>
  </si>
  <si>
    <t>プルダウンにより「適用事業所である」又は「適用事業所ではない」を選択してください。</t>
    <rPh sb="9" eb="11">
      <t>テキヨウ</t>
    </rPh>
    <rPh sb="11" eb="14">
      <t>ジギョウショ</t>
    </rPh>
    <rPh sb="18" eb="19">
      <t>マタ</t>
    </rPh>
    <rPh sb="21" eb="23">
      <t>テキヨウ</t>
    </rPh>
    <rPh sb="23" eb="26">
      <t>ジギョウショ</t>
    </rPh>
    <rPh sb="32" eb="34">
      <t>センタク</t>
    </rPh>
    <phoneticPr fontId="5"/>
  </si>
  <si>
    <t>認定あり（認定書の写しを添付）</t>
    <rPh sb="0" eb="2">
      <t>ニンテイ</t>
    </rPh>
    <rPh sb="5" eb="8">
      <t>ニンテイショ</t>
    </rPh>
    <rPh sb="9" eb="10">
      <t>ウツ</t>
    </rPh>
    <rPh sb="12" eb="14">
      <t>テンプ</t>
    </rPh>
    <phoneticPr fontId="5"/>
  </si>
  <si>
    <t>申請中</t>
    <rPh sb="0" eb="3">
      <t>シンセイチュウ</t>
    </rPh>
    <phoneticPr fontId="5"/>
  </si>
  <si>
    <t>申請予定</t>
    <rPh sb="0" eb="2">
      <t>シンセイ</t>
    </rPh>
    <rPh sb="2" eb="4">
      <t>ヨテイ</t>
    </rPh>
    <phoneticPr fontId="5"/>
  </si>
  <si>
    <t>「養成施設事業者指定」</t>
    <rPh sb="1" eb="3">
      <t>ヨウセイ</t>
    </rPh>
    <rPh sb="3" eb="5">
      <t>シセツ</t>
    </rPh>
    <rPh sb="5" eb="8">
      <t>ジギョウシャ</t>
    </rPh>
    <rPh sb="8" eb="10">
      <t>シテイ</t>
    </rPh>
    <phoneticPr fontId="5"/>
  </si>
  <si>
    <t>指定有</t>
    <rPh sb="0" eb="3">
      <t>シテイア</t>
    </rPh>
    <phoneticPr fontId="5"/>
  </si>
  <si>
    <t>再委託予定</t>
    <rPh sb="0" eb="3">
      <t>サイイタク</t>
    </rPh>
    <rPh sb="3" eb="5">
      <t>ヨテイ</t>
    </rPh>
    <phoneticPr fontId="5"/>
  </si>
  <si>
    <t>２か月</t>
    <rPh sb="2" eb="3">
      <t>ゲツ</t>
    </rPh>
    <phoneticPr fontId="5"/>
  </si>
  <si>
    <t>１０人</t>
    <rPh sb="2" eb="3">
      <t>ニン</t>
    </rPh>
    <phoneticPr fontId="5"/>
  </si>
  <si>
    <t>５人</t>
    <rPh sb="1" eb="2">
      <t>ニン</t>
    </rPh>
    <phoneticPr fontId="5"/>
  </si>
  <si>
    <t>和暦変換の書式（全角）を設定しています。</t>
    <rPh sb="0" eb="2">
      <t>ワレキ</t>
    </rPh>
    <rPh sb="2" eb="4">
      <t>ヘンカン</t>
    </rPh>
    <rPh sb="5" eb="7">
      <t>ショシキ</t>
    </rPh>
    <rPh sb="8" eb="10">
      <t>ゼンカク</t>
    </rPh>
    <rPh sb="12" eb="14">
      <t>セッテイ</t>
    </rPh>
    <phoneticPr fontId="5"/>
  </si>
  <si>
    <t>認定なし</t>
    <rPh sb="0" eb="2">
      <t>ニンテイ</t>
    </rPh>
    <phoneticPr fontId="5"/>
  </si>
  <si>
    <t>「サービスガイドライン適合事業所認定」</t>
    <rPh sb="11" eb="18">
      <t>テキゴウジギョウショニンテイ</t>
    </rPh>
    <phoneticPr fontId="5"/>
  </si>
  <si>
    <t>職・氏名</t>
    <rPh sb="0" eb="1">
      <t>ショク</t>
    </rPh>
    <rPh sb="2" eb="4">
      <t>シメイ</t>
    </rPh>
    <phoneticPr fontId="5"/>
  </si>
  <si>
    <t>種別</t>
    <rPh sb="0" eb="2">
      <t>シュベツ</t>
    </rPh>
    <phoneticPr fontId="5"/>
  </si>
  <si>
    <t>職業訓練サービスガイドライン適合事業所認定</t>
    <rPh sb="0" eb="4">
      <t>ショクギョウクンレン</t>
    </rPh>
    <rPh sb="14" eb="21">
      <t>テキゴウジギョウショニンテイ</t>
    </rPh>
    <phoneticPr fontId="5"/>
  </si>
  <si>
    <t>ガイドライン研修受講者（修了証書の写しを添付）</t>
    <rPh sb="6" eb="8">
      <t>ケンシュウ</t>
    </rPh>
    <rPh sb="8" eb="11">
      <t>ジュコウシャ</t>
    </rPh>
    <rPh sb="12" eb="14">
      <t>シュウリョウ</t>
    </rPh>
    <rPh sb="14" eb="16">
      <t>ショウショ</t>
    </rPh>
    <rPh sb="17" eb="18">
      <t>ウツ</t>
    </rPh>
    <rPh sb="20" eb="22">
      <t>テンプ</t>
    </rPh>
    <phoneticPr fontId="5"/>
  </si>
  <si>
    <t>　　―</t>
    <phoneticPr fontId="5"/>
  </si>
  <si>
    <t>プロポーザル申請事務担当者</t>
    <rPh sb="6" eb="8">
      <t>シンセイ</t>
    </rPh>
    <rPh sb="8" eb="10">
      <t>ジム</t>
    </rPh>
    <rPh sb="10" eb="13">
      <t>タントウシャ</t>
    </rPh>
    <phoneticPr fontId="5"/>
  </si>
  <si>
    <t>実施予定</t>
    <rPh sb="0" eb="2">
      <t>ジッシ</t>
    </rPh>
    <rPh sb="2" eb="4">
      <t>ヨテイ</t>
    </rPh>
    <phoneticPr fontId="5"/>
  </si>
  <si>
    <t>予定なし</t>
    <rPh sb="0" eb="2">
      <t>ヨテイ</t>
    </rPh>
    <phoneticPr fontId="5"/>
  </si>
  <si>
    <t>ハローワークへの訪問募集活動</t>
    <rPh sb="8" eb="10">
      <t>ホウモン</t>
    </rPh>
    <rPh sb="10" eb="12">
      <t>ボシュウ</t>
    </rPh>
    <rPh sb="12" eb="14">
      <t>カツドウ</t>
    </rPh>
    <phoneticPr fontId="5"/>
  </si>
  <si>
    <t>２　公共職業訓練受託実績（群馬県委託訓練の受託実績がない場合、他機関発注の受託実績を３件程度記載してください。）</t>
    <rPh sb="2" eb="4">
      <t>コウキョウ</t>
    </rPh>
    <rPh sb="4" eb="6">
      <t>ショクギョウ</t>
    </rPh>
    <rPh sb="6" eb="8">
      <t>クンレン</t>
    </rPh>
    <rPh sb="8" eb="10">
      <t>ジュタク</t>
    </rPh>
    <rPh sb="10" eb="12">
      <t>ジッセキ</t>
    </rPh>
    <rPh sb="13" eb="16">
      <t>グンマケン</t>
    </rPh>
    <rPh sb="16" eb="18">
      <t>イタク</t>
    </rPh>
    <rPh sb="18" eb="20">
      <t>クンレン</t>
    </rPh>
    <rPh sb="21" eb="23">
      <t>ジュタク</t>
    </rPh>
    <rPh sb="23" eb="25">
      <t>ジッセキ</t>
    </rPh>
    <rPh sb="28" eb="30">
      <t>バアイ</t>
    </rPh>
    <rPh sb="31" eb="32">
      <t>タ</t>
    </rPh>
    <rPh sb="32" eb="34">
      <t>キカン</t>
    </rPh>
    <rPh sb="34" eb="36">
      <t>ハッチュウ</t>
    </rPh>
    <rPh sb="37" eb="39">
      <t>ジュタク</t>
    </rPh>
    <phoneticPr fontId="5"/>
  </si>
  <si>
    <t>ジョブ・カード作成支援者</t>
    <rPh sb="7" eb="9">
      <t>サクセイ</t>
    </rPh>
    <rPh sb="9" eb="12">
      <t>シエンシャ</t>
    </rPh>
    <phoneticPr fontId="5"/>
  </si>
  <si>
    <t>資格</t>
    <rPh sb="0" eb="2">
      <t>シカク</t>
    </rPh>
    <phoneticPr fontId="5"/>
  </si>
  <si>
    <t>プルダウンリスト</t>
    <phoneticPr fontId="5"/>
  </si>
  <si>
    <t>　自己所有</t>
    <rPh sb="1" eb="3">
      <t>ジコ</t>
    </rPh>
    <rPh sb="3" eb="5">
      <t>ショユウ</t>
    </rPh>
    <phoneticPr fontId="5"/>
  </si>
  <si>
    <t>　貸し会場</t>
    <rPh sb="1" eb="2">
      <t>カ</t>
    </rPh>
    <rPh sb="3" eb="5">
      <t>カイジョウ</t>
    </rPh>
    <phoneticPr fontId="5"/>
  </si>
  <si>
    <t>　賃　貸</t>
    <rPh sb="1" eb="2">
      <t>チン</t>
    </rPh>
    <rPh sb="3" eb="4">
      <t>カシ</t>
    </rPh>
    <phoneticPr fontId="5"/>
  </si>
  <si>
    <t>常勤</t>
    <rPh sb="0" eb="2">
      <t>ジョウキン</t>
    </rPh>
    <phoneticPr fontId="5"/>
  </si>
  <si>
    <t>非常勤</t>
    <rPh sb="0" eb="1">
      <t>ヒ</t>
    </rPh>
    <rPh sb="1" eb="3">
      <t>ジョウキン</t>
    </rPh>
    <phoneticPr fontId="5"/>
  </si>
  <si>
    <t>計</t>
    <rPh sb="0" eb="1">
      <t>ケイ</t>
    </rPh>
    <phoneticPr fontId="5"/>
  </si>
  <si>
    <t>・雇用保険加入の有無により常勤、非常勤を区別してください。
・ゼロの場合は０を入力してください。
・教育部門の人数は様式７「講師名簿」に記載の人数と一致させてください。</t>
    <rPh sb="1" eb="5">
      <t>コヨウホケン</t>
    </rPh>
    <rPh sb="5" eb="7">
      <t>カニュウ</t>
    </rPh>
    <rPh sb="8" eb="10">
      <t>ウム</t>
    </rPh>
    <rPh sb="13" eb="15">
      <t>ジョウキン</t>
    </rPh>
    <rPh sb="16" eb="19">
      <t>ヒジョウキン</t>
    </rPh>
    <rPh sb="20" eb="22">
      <t>クベツ</t>
    </rPh>
    <rPh sb="50" eb="52">
      <t>キョウイク</t>
    </rPh>
    <rPh sb="52" eb="54">
      <t>ブモン</t>
    </rPh>
    <rPh sb="55" eb="57">
      <t>ニンズウ</t>
    </rPh>
    <rPh sb="58" eb="60">
      <t>ヨウシキ</t>
    </rPh>
    <rPh sb="62" eb="64">
      <t>コウシ</t>
    </rPh>
    <rPh sb="64" eb="66">
      <t>メイボ</t>
    </rPh>
    <rPh sb="68" eb="70">
      <t>キサイ</t>
    </rPh>
    <rPh sb="71" eb="73">
      <t>ニンズウ</t>
    </rPh>
    <rPh sb="74" eb="76">
      <t>イッチ</t>
    </rPh>
    <phoneticPr fontId="5"/>
  </si>
  <si>
    <t>　男女別</t>
    <rPh sb="1" eb="4">
      <t>ダンジョベツ</t>
    </rPh>
    <phoneticPr fontId="5"/>
  </si>
  <si>
    <t>　男女兼用</t>
    <rPh sb="1" eb="3">
      <t>ダンジョ</t>
    </rPh>
    <rPh sb="3" eb="5">
      <t>ケンヨウ</t>
    </rPh>
    <phoneticPr fontId="5"/>
  </si>
  <si>
    <t>　有</t>
    <rPh sb="1" eb="2">
      <t>ア</t>
    </rPh>
    <phoneticPr fontId="5"/>
  </si>
  <si>
    <t>　無</t>
    <rPh sb="1" eb="2">
      <t>ナ</t>
    </rPh>
    <phoneticPr fontId="5"/>
  </si>
  <si>
    <t>　共用で有</t>
    <rPh sb="1" eb="3">
      <t>キョウヨウ</t>
    </rPh>
    <rPh sb="4" eb="5">
      <t>ア</t>
    </rPh>
    <phoneticPr fontId="5"/>
  </si>
  <si>
    <t>　個人ごとに有</t>
    <rPh sb="1" eb="3">
      <t>コジン</t>
    </rPh>
    <rPh sb="6" eb="7">
      <t>ア</t>
    </rPh>
    <phoneticPr fontId="5"/>
  </si>
  <si>
    <t>　有（有料）</t>
    <rPh sb="1" eb="2">
      <t>ア</t>
    </rPh>
    <rPh sb="3" eb="5">
      <t>ユウリョウ</t>
    </rPh>
    <phoneticPr fontId="5"/>
  </si>
  <si>
    <t>訓練を実施する施設において常時訓練生への対応ができる職員</t>
    <phoneticPr fontId="5"/>
  </si>
  <si>
    <t>訓練を実施する施設において常時訓練生への対応が可能な職員の人数</t>
    <rPh sb="13" eb="15">
      <t>ジョウジ</t>
    </rPh>
    <rPh sb="15" eb="18">
      <t>クンレンセイ</t>
    </rPh>
    <rPh sb="20" eb="22">
      <t>タイオウ</t>
    </rPh>
    <rPh sb="23" eb="25">
      <t>カノウ</t>
    </rPh>
    <rPh sb="26" eb="28">
      <t>ショクイン</t>
    </rPh>
    <rPh sb="29" eb="31">
      <t>ニンズウ</t>
    </rPh>
    <phoneticPr fontId="5"/>
  </si>
  <si>
    <t>上記のうち事務・教育部門の兼任者</t>
    <phoneticPr fontId="5"/>
  </si>
  <si>
    <t>プルダウンにより「対応可」又は「対応不可」を選択してください。特記事項がある場合は、右側の余白に記入してください。</t>
    <rPh sb="9" eb="12">
      <t>タイオウカ</t>
    </rPh>
    <rPh sb="13" eb="14">
      <t>マタ</t>
    </rPh>
    <rPh sb="16" eb="18">
      <t>タイオウ</t>
    </rPh>
    <rPh sb="18" eb="20">
      <t>フカ</t>
    </rPh>
    <rPh sb="22" eb="24">
      <t>センタク</t>
    </rPh>
    <rPh sb="31" eb="33">
      <t>トッキ</t>
    </rPh>
    <rPh sb="33" eb="35">
      <t>ジコウ</t>
    </rPh>
    <rPh sb="38" eb="40">
      <t>バアイ</t>
    </rPh>
    <rPh sb="42" eb="44">
      <t>ミギガワ</t>
    </rPh>
    <rPh sb="45" eb="47">
      <t>ヨハク</t>
    </rPh>
    <rPh sb="48" eb="50">
      <t>キニュウ</t>
    </rPh>
    <phoneticPr fontId="5"/>
  </si>
  <si>
    <t>プルダウンにより「自己所有」、「賃貸」又は「貸し会場」を選択してください。賃貸＝訓練期間以外も恒常的に施設を借りている場合、貸し会場＝専ら訓練の間だけ施設を借りる場合　です。特記事項がある場合は、右側の余白に記入してください。</t>
    <rPh sb="9" eb="11">
      <t>ジコ</t>
    </rPh>
    <rPh sb="11" eb="13">
      <t>ショユウ</t>
    </rPh>
    <rPh sb="16" eb="18">
      <t>チンタイ</t>
    </rPh>
    <rPh sb="19" eb="20">
      <t>マタ</t>
    </rPh>
    <rPh sb="22" eb="23">
      <t>カ</t>
    </rPh>
    <rPh sb="24" eb="26">
      <t>カイジョウ</t>
    </rPh>
    <rPh sb="28" eb="30">
      <t>センタク</t>
    </rPh>
    <rPh sb="37" eb="39">
      <t>チンタイ</t>
    </rPh>
    <rPh sb="62" eb="63">
      <t>カ</t>
    </rPh>
    <rPh sb="64" eb="66">
      <t>カイジョウ</t>
    </rPh>
    <rPh sb="67" eb="68">
      <t>モッパ</t>
    </rPh>
    <rPh sb="81" eb="83">
      <t>バアイ</t>
    </rPh>
    <rPh sb="87" eb="89">
      <t>トッキ</t>
    </rPh>
    <rPh sb="89" eb="91">
      <t>ジコウ</t>
    </rPh>
    <rPh sb="94" eb="96">
      <t>バアイ</t>
    </rPh>
    <rPh sb="98" eb="100">
      <t>ミギガワ</t>
    </rPh>
    <rPh sb="101" eb="103">
      <t>ヨハク</t>
    </rPh>
    <rPh sb="104" eb="106">
      <t>キニュウ</t>
    </rPh>
    <phoneticPr fontId="5"/>
  </si>
  <si>
    <t>時間外における施設利用の可否</t>
    <rPh sb="0" eb="3">
      <t>ジカンガイ</t>
    </rPh>
    <rPh sb="7" eb="9">
      <t>シセツ</t>
    </rPh>
    <rPh sb="9" eb="11">
      <t>リヨウ</t>
    </rPh>
    <rPh sb="12" eb="14">
      <t>カヒ</t>
    </rPh>
    <phoneticPr fontId="5"/>
  </si>
  <si>
    <t>時間外における施設利用の可否</t>
    <rPh sb="0" eb="3">
      <t>ジカンガイ</t>
    </rPh>
    <rPh sb="9" eb="11">
      <t>リヨウ</t>
    </rPh>
    <rPh sb="12" eb="14">
      <t>カヒ</t>
    </rPh>
    <phoneticPr fontId="5"/>
  </si>
  <si>
    <t>　利用可能</t>
    <rPh sb="1" eb="3">
      <t>リヨウ</t>
    </rPh>
    <rPh sb="3" eb="5">
      <t>カノウ</t>
    </rPh>
    <phoneticPr fontId="5"/>
  </si>
  <si>
    <t>　利用不可</t>
    <rPh sb="1" eb="3">
      <t>リヨウ</t>
    </rPh>
    <rPh sb="3" eb="5">
      <t>フカ</t>
    </rPh>
    <phoneticPr fontId="5"/>
  </si>
  <si>
    <t>予定定員数</t>
    <rPh sb="0" eb="2">
      <t>ヨテイ</t>
    </rPh>
    <rPh sb="2" eb="5">
      <t>テイインスウ</t>
    </rPh>
    <phoneticPr fontId="5"/>
  </si>
  <si>
    <t>１人当たり面積</t>
    <rPh sb="1" eb="2">
      <t>リ</t>
    </rPh>
    <rPh sb="2" eb="3">
      <t>ア</t>
    </rPh>
    <rPh sb="5" eb="7">
      <t>メンセキ</t>
    </rPh>
    <phoneticPr fontId="5"/>
  </si>
  <si>
    <t>一人当たり面積は、１．６５㎡以上必要です。</t>
    <rPh sb="0" eb="2">
      <t>ヒトリ</t>
    </rPh>
    <rPh sb="2" eb="3">
      <t>ア</t>
    </rPh>
    <rPh sb="5" eb="7">
      <t>メンセキ</t>
    </rPh>
    <rPh sb="14" eb="16">
      <t>イジョウ</t>
    </rPh>
    <rPh sb="16" eb="18">
      <t>ヒツヨウ</t>
    </rPh>
    <phoneticPr fontId="5"/>
  </si>
  <si>
    <t>トイレ</t>
    <phoneticPr fontId="5"/>
  </si>
  <si>
    <t>プルダウンにより「男女別」「男女兼用」又は「無」を選択してください。特記事項がある場合は、右側の余白に記入してください。</t>
    <rPh sb="9" eb="12">
      <t>ダンジョベツ</t>
    </rPh>
    <rPh sb="14" eb="16">
      <t>ダンジョ</t>
    </rPh>
    <rPh sb="16" eb="18">
      <t>ケンヨウ</t>
    </rPh>
    <rPh sb="22" eb="23">
      <t>ナ</t>
    </rPh>
    <rPh sb="25" eb="27">
      <t>センタク</t>
    </rPh>
    <rPh sb="34" eb="36">
      <t>トッキ</t>
    </rPh>
    <rPh sb="36" eb="38">
      <t>ジコウ</t>
    </rPh>
    <rPh sb="41" eb="43">
      <t>バアイ</t>
    </rPh>
    <rPh sb="45" eb="47">
      <t>ミギガワ</t>
    </rPh>
    <rPh sb="48" eb="50">
      <t>ヨハク</t>
    </rPh>
    <rPh sb="51" eb="53">
      <t>キニュウ</t>
    </rPh>
    <phoneticPr fontId="5"/>
  </si>
  <si>
    <t>ロッカー</t>
    <phoneticPr fontId="5"/>
  </si>
  <si>
    <t>プルダウンにより「個人ごとに有」「共用で有」又は「無」を選択してください。特記事項がある場合は、右側の余白に記入してください。</t>
    <rPh sb="9" eb="11">
      <t>コジン</t>
    </rPh>
    <rPh sb="14" eb="15">
      <t>ア</t>
    </rPh>
    <rPh sb="17" eb="19">
      <t>キョウヨウ</t>
    </rPh>
    <rPh sb="20" eb="21">
      <t>ア</t>
    </rPh>
    <rPh sb="25" eb="26">
      <t>ナ</t>
    </rPh>
    <rPh sb="28" eb="30">
      <t>センタク</t>
    </rPh>
    <rPh sb="37" eb="39">
      <t>トッキ</t>
    </rPh>
    <rPh sb="39" eb="41">
      <t>ジコウ</t>
    </rPh>
    <rPh sb="44" eb="46">
      <t>バアイ</t>
    </rPh>
    <rPh sb="48" eb="50">
      <t>ミギガワ</t>
    </rPh>
    <rPh sb="51" eb="53">
      <t>ヨハク</t>
    </rPh>
    <rPh sb="54" eb="56">
      <t>キニュウ</t>
    </rPh>
    <phoneticPr fontId="5"/>
  </si>
  <si>
    <t>冷暖房設備</t>
    <rPh sb="0" eb="3">
      <t>レイダンボウ</t>
    </rPh>
    <rPh sb="3" eb="5">
      <t>セツビ</t>
    </rPh>
    <phoneticPr fontId="5"/>
  </si>
  <si>
    <t>冷房暖房装置</t>
    <rPh sb="0" eb="2">
      <t>レイボウ</t>
    </rPh>
    <rPh sb="2" eb="4">
      <t>ダンボウ</t>
    </rPh>
    <rPh sb="4" eb="6">
      <t>ソウチ</t>
    </rPh>
    <phoneticPr fontId="5"/>
  </si>
  <si>
    <t>プルダウンにより「有」「無」を選択してください。特記事項がある場合は、右側の余白に記入してください。</t>
    <rPh sb="9" eb="10">
      <t>ア</t>
    </rPh>
    <rPh sb="12" eb="13">
      <t>ナ</t>
    </rPh>
    <rPh sb="15" eb="17">
      <t>センタク</t>
    </rPh>
    <rPh sb="24" eb="26">
      <t>トッキ</t>
    </rPh>
    <rPh sb="26" eb="28">
      <t>ジコウ</t>
    </rPh>
    <rPh sb="31" eb="33">
      <t>バアイ</t>
    </rPh>
    <rPh sb="35" eb="37">
      <t>ミギガワ</t>
    </rPh>
    <rPh sb="38" eb="40">
      <t>ヨハク</t>
    </rPh>
    <rPh sb="41" eb="43">
      <t>キニュウ</t>
    </rPh>
    <phoneticPr fontId="5"/>
  </si>
  <si>
    <t>無料の場合</t>
    <rPh sb="0" eb="2">
      <t>ムリョウ</t>
    </rPh>
    <rPh sb="3" eb="5">
      <t>バアイ</t>
    </rPh>
    <phoneticPr fontId="5"/>
  </si>
  <si>
    <t>有料の場合</t>
    <rPh sb="0" eb="2">
      <t>ユウリョウ</t>
    </rPh>
    <rPh sb="3" eb="5">
      <t>バアイ</t>
    </rPh>
    <phoneticPr fontId="5"/>
  </si>
  <si>
    <t>無の場合</t>
    <rPh sb="0" eb="1">
      <t>ム</t>
    </rPh>
    <rPh sb="2" eb="4">
      <t>バアイ</t>
    </rPh>
    <phoneticPr fontId="5"/>
  </si>
  <si>
    <t>プルダウンにより「有（無料）」「有（有料）」又は「無」を選択してください。「有」の場合、
Ｑ２９セルに台数を、Ｕ２９セルに月額（訓練生負担額）を記入を記入してください。（例：３０台、２０００円／月）また、特記事項がある場合は併せて記入してください。</t>
    <rPh sb="9" eb="10">
      <t>ア</t>
    </rPh>
    <rPh sb="11" eb="13">
      <t>ムリョウ</t>
    </rPh>
    <rPh sb="16" eb="17">
      <t>ア</t>
    </rPh>
    <rPh sb="18" eb="20">
      <t>ユウリョウ</t>
    </rPh>
    <rPh sb="22" eb="23">
      <t>マタ</t>
    </rPh>
    <rPh sb="25" eb="26">
      <t>ナ</t>
    </rPh>
    <rPh sb="28" eb="30">
      <t>センタク</t>
    </rPh>
    <rPh sb="38" eb="39">
      <t>ア</t>
    </rPh>
    <rPh sb="41" eb="43">
      <t>バアイ</t>
    </rPh>
    <rPh sb="51" eb="53">
      <t>ダイスウ</t>
    </rPh>
    <rPh sb="64" eb="67">
      <t>クンレンセイ</t>
    </rPh>
    <rPh sb="67" eb="70">
      <t>フタンガク</t>
    </rPh>
    <rPh sb="72" eb="74">
      <t>キニュウ</t>
    </rPh>
    <rPh sb="75" eb="77">
      <t>キニュウ</t>
    </rPh>
    <rPh sb="97" eb="98">
      <t>ツキ</t>
    </rPh>
    <rPh sb="102" eb="104">
      <t>トッキ</t>
    </rPh>
    <rPh sb="104" eb="106">
      <t>ジコウ</t>
    </rPh>
    <rPh sb="109" eb="111">
      <t>バアイ</t>
    </rPh>
    <rPh sb="112" eb="113">
      <t>アワ</t>
    </rPh>
    <rPh sb="115" eb="117">
      <t>キニュウ</t>
    </rPh>
    <phoneticPr fontId="5"/>
  </si>
  <si>
    <t>プルダウンにより「利用可能」又は「利用不可」を選択してください。「利用可能」な場合、Ｓ１８セルに時間（記入例：「午後７時まで」、「２０時まで」等）を記入してください。</t>
    <rPh sb="9" eb="11">
      <t>リヨウ</t>
    </rPh>
    <rPh sb="11" eb="13">
      <t>カノウ</t>
    </rPh>
    <rPh sb="14" eb="15">
      <t>マタ</t>
    </rPh>
    <rPh sb="17" eb="19">
      <t>リヨウ</t>
    </rPh>
    <rPh sb="19" eb="21">
      <t>フカ</t>
    </rPh>
    <rPh sb="23" eb="25">
      <t>センタク</t>
    </rPh>
    <rPh sb="33" eb="35">
      <t>リヨウ</t>
    </rPh>
    <rPh sb="35" eb="37">
      <t>カノウ</t>
    </rPh>
    <rPh sb="39" eb="41">
      <t>バアイ</t>
    </rPh>
    <rPh sb="48" eb="50">
      <t>ジカン</t>
    </rPh>
    <rPh sb="51" eb="53">
      <t>キニュウ</t>
    </rPh>
    <rPh sb="53" eb="54">
      <t>レイ</t>
    </rPh>
    <rPh sb="56" eb="58">
      <t>ゴゴ</t>
    </rPh>
    <rPh sb="59" eb="60">
      <t>ジ</t>
    </rPh>
    <rPh sb="67" eb="68">
      <t>ジ</t>
    </rPh>
    <rPh sb="71" eb="72">
      <t>トウ</t>
    </rPh>
    <rPh sb="74" eb="76">
      <t>キニュウ</t>
    </rPh>
    <phoneticPr fontId="5"/>
  </si>
  <si>
    <t>補助関数</t>
    <rPh sb="0" eb="2">
      <t>ホジョ</t>
    </rPh>
    <rPh sb="2" eb="4">
      <t>カンスウ</t>
    </rPh>
    <phoneticPr fontId="5"/>
  </si>
  <si>
    <t>公共交通機関でのアクセス</t>
    <rPh sb="0" eb="2">
      <t>コウキョウ</t>
    </rPh>
    <rPh sb="2" eb="4">
      <t>コウツウ</t>
    </rPh>
    <rPh sb="4" eb="6">
      <t>キカン</t>
    </rPh>
    <phoneticPr fontId="5"/>
  </si>
  <si>
    <t>訓練を実施する施設から最寄りの鉄道駅、バス停留所等のアクセスについて記入してください。</t>
    <rPh sb="0" eb="2">
      <t>クンレン</t>
    </rPh>
    <rPh sb="3" eb="5">
      <t>ジッシ</t>
    </rPh>
    <rPh sb="7" eb="9">
      <t>シセツ</t>
    </rPh>
    <rPh sb="11" eb="13">
      <t>モヨ</t>
    </rPh>
    <rPh sb="15" eb="18">
      <t>テツドウエキ</t>
    </rPh>
    <rPh sb="21" eb="24">
      <t>テイリュウジョ</t>
    </rPh>
    <rPh sb="24" eb="25">
      <t>トウ</t>
    </rPh>
    <rPh sb="34" eb="36">
      <t>キニュウ</t>
    </rPh>
    <phoneticPr fontId="5"/>
  </si>
  <si>
    <t>＜　　　＞駅から約＜　　　＞ｋｍ、徒歩約＜　　＞分</t>
    <rPh sb="5" eb="6">
      <t>エキ</t>
    </rPh>
    <rPh sb="8" eb="9">
      <t>ヤク</t>
    </rPh>
    <rPh sb="17" eb="19">
      <t>トホ</t>
    </rPh>
    <rPh sb="19" eb="20">
      <t>ヤク</t>
    </rPh>
    <rPh sb="24" eb="25">
      <t>フン</t>
    </rPh>
    <phoneticPr fontId="5"/>
  </si>
  <si>
    <t>＜　　　＞停留所から約＜　　　＞ｋｍ、徒歩約＜　　＞分</t>
    <rPh sb="5" eb="8">
      <t>テイリュウジョ</t>
    </rPh>
    <rPh sb="10" eb="11">
      <t>ヤク</t>
    </rPh>
    <phoneticPr fontId="5"/>
  </si>
  <si>
    <t>訓練を実施する施設の名称</t>
    <rPh sb="10" eb="12">
      <t>メイショウ</t>
    </rPh>
    <phoneticPr fontId="5"/>
  </si>
  <si>
    <t>訓練を実施する施設の所在地</t>
    <rPh sb="10" eb="13">
      <t>ショザイチ</t>
    </rPh>
    <phoneticPr fontId="5"/>
  </si>
  <si>
    <t>訓練を実施する施設の所在地を記入してください。</t>
    <rPh sb="0" eb="2">
      <t>クンレン</t>
    </rPh>
    <rPh sb="3" eb="5">
      <t>ジッシ</t>
    </rPh>
    <rPh sb="7" eb="9">
      <t>シセツ</t>
    </rPh>
    <rPh sb="10" eb="13">
      <t>ショザイチ</t>
    </rPh>
    <rPh sb="14" eb="16">
      <t>キニュウ</t>
    </rPh>
    <phoneticPr fontId="5"/>
  </si>
  <si>
    <t>訓練を実施する施設の名称（例：○○学園　○○校）を記入してください。</t>
    <rPh sb="0" eb="2">
      <t>クンレン</t>
    </rPh>
    <rPh sb="3" eb="5">
      <t>ジッシ</t>
    </rPh>
    <rPh sb="7" eb="9">
      <t>シセツ</t>
    </rPh>
    <rPh sb="10" eb="12">
      <t>メイショウ</t>
    </rPh>
    <rPh sb="13" eb="14">
      <t>レイ</t>
    </rPh>
    <rPh sb="17" eb="19">
      <t>ガクエン</t>
    </rPh>
    <rPh sb="22" eb="23">
      <t>コウ</t>
    </rPh>
    <rPh sb="25" eb="27">
      <t>キニュウ</t>
    </rPh>
    <phoneticPr fontId="5"/>
  </si>
  <si>
    <t>エラーチェック</t>
    <phoneticPr fontId="5"/>
  </si>
  <si>
    <t>兼任数</t>
    <rPh sb="0" eb="2">
      <t>ケンニン</t>
    </rPh>
    <rPh sb="2" eb="3">
      <t>スウ</t>
    </rPh>
    <phoneticPr fontId="5"/>
  </si>
  <si>
    <t>事務部門と教育部門の兼任者数を記入してください。ゼロの場合は０を入力してください。</t>
    <rPh sb="0" eb="2">
      <t>ジム</t>
    </rPh>
    <rPh sb="2" eb="4">
      <t>ブモン</t>
    </rPh>
    <rPh sb="5" eb="9">
      <t>キョウクブモン</t>
    </rPh>
    <rPh sb="10" eb="13">
      <t>ケンニンシャ</t>
    </rPh>
    <rPh sb="13" eb="14">
      <t>スウ</t>
    </rPh>
    <rPh sb="15" eb="17">
      <t>キニュウ</t>
    </rPh>
    <rPh sb="27" eb="29">
      <t>バアイ</t>
    </rPh>
    <rPh sb="32" eb="34">
      <t>ニュウリョク</t>
    </rPh>
    <phoneticPr fontId="5"/>
  </si>
  <si>
    <r>
      <t xml:space="preserve">教室面積
</t>
    </r>
    <r>
      <rPr>
        <sz val="10"/>
        <rFont val="ＭＳ ゴシック"/>
        <family val="3"/>
        <charset val="128"/>
      </rPr>
      <t>（注意：記載
誤りが多い
箇所です）</t>
    </r>
    <rPh sb="0" eb="2">
      <t>キョウシツ</t>
    </rPh>
    <rPh sb="2" eb="4">
      <t>メンセキ</t>
    </rPh>
    <rPh sb="7" eb="9">
      <t>チュウイ</t>
    </rPh>
    <rPh sb="10" eb="12">
      <t>キサイ</t>
    </rPh>
    <rPh sb="13" eb="14">
      <t>アヤマ</t>
    </rPh>
    <rPh sb="16" eb="17">
      <t>オオ</t>
    </rPh>
    <rPh sb="19" eb="21">
      <t>カショ</t>
    </rPh>
    <phoneticPr fontId="5"/>
  </si>
  <si>
    <t>修了で得られる資格</t>
    <rPh sb="0" eb="2">
      <t>シュウリョウ</t>
    </rPh>
    <rPh sb="3" eb="4">
      <t>エ</t>
    </rPh>
    <rPh sb="7" eb="9">
      <t>シカク</t>
    </rPh>
    <phoneticPr fontId="5"/>
  </si>
  <si>
    <t>訓練を修了することで得られる資格を記入してください。特にない場合は「特になし」と記入してください。</t>
    <rPh sb="0" eb="2">
      <t>クンレン</t>
    </rPh>
    <rPh sb="3" eb="5">
      <t>シュウリョウ</t>
    </rPh>
    <rPh sb="10" eb="11">
      <t>エ</t>
    </rPh>
    <rPh sb="14" eb="16">
      <t>シカク</t>
    </rPh>
    <rPh sb="17" eb="19">
      <t>キニュウ</t>
    </rPh>
    <rPh sb="26" eb="27">
      <t>トク</t>
    </rPh>
    <rPh sb="30" eb="32">
      <t>バアイ</t>
    </rPh>
    <rPh sb="34" eb="35">
      <t>トク</t>
    </rPh>
    <rPh sb="40" eb="42">
      <t>キニュウ</t>
    </rPh>
    <phoneticPr fontId="5"/>
  </si>
  <si>
    <t>受講で目指せる資格</t>
    <rPh sb="0" eb="2">
      <t>ジュコウ</t>
    </rPh>
    <rPh sb="3" eb="5">
      <t>メザ</t>
    </rPh>
    <rPh sb="7" eb="9">
      <t>シカク</t>
    </rPh>
    <phoneticPr fontId="5"/>
  </si>
  <si>
    <t>訓練を受けることで、試験での合格レベルに達すると見込まれる資格を記入してください。特にない場合は「特になし」と記入してください。</t>
    <rPh sb="0" eb="2">
      <t>クンレン</t>
    </rPh>
    <rPh sb="3" eb="4">
      <t>ウ</t>
    </rPh>
    <rPh sb="10" eb="12">
      <t>シケン</t>
    </rPh>
    <rPh sb="14" eb="16">
      <t>ゴウカク</t>
    </rPh>
    <rPh sb="20" eb="21">
      <t>タッ</t>
    </rPh>
    <rPh sb="24" eb="26">
      <t>ミコ</t>
    </rPh>
    <rPh sb="29" eb="31">
      <t>シカク</t>
    </rPh>
    <rPh sb="32" eb="34">
      <t>キニュウ</t>
    </rPh>
    <rPh sb="41" eb="42">
      <t>トク</t>
    </rPh>
    <rPh sb="45" eb="47">
      <t>バアイ</t>
    </rPh>
    <rPh sb="49" eb="50">
      <t>トク</t>
    </rPh>
    <rPh sb="55" eb="57">
      <t>キニュウ</t>
    </rPh>
    <phoneticPr fontId="5"/>
  </si>
  <si>
    <t>訓練修了者に想定される就職先や職務内容を記入してください。</t>
    <rPh sb="0" eb="2">
      <t>クンレン</t>
    </rPh>
    <rPh sb="2" eb="5">
      <t>シュウリョウシャ</t>
    </rPh>
    <rPh sb="6" eb="8">
      <t>ソウテイ</t>
    </rPh>
    <rPh sb="11" eb="14">
      <t>シュウショクサキ</t>
    </rPh>
    <rPh sb="15" eb="17">
      <t>ショクム</t>
    </rPh>
    <rPh sb="17" eb="19">
      <t>ナイヨウ</t>
    </rPh>
    <rPh sb="20" eb="22">
      <t>キニュウ</t>
    </rPh>
    <phoneticPr fontId="5"/>
  </si>
  <si>
    <t>カリキュラムの特長</t>
    <rPh sb="7" eb="9">
      <t>トクチョウ</t>
    </rPh>
    <phoneticPr fontId="5"/>
  </si>
  <si>
    <t>カリキュラムの設定意図や重点を置いた内容、特徴的な科目等について、目指す仕上がり像を踏まえながら記入してください。</t>
    <rPh sb="7" eb="9">
      <t>セッテイ</t>
    </rPh>
    <rPh sb="9" eb="11">
      <t>イト</t>
    </rPh>
    <rPh sb="12" eb="14">
      <t>ジュウテン</t>
    </rPh>
    <rPh sb="15" eb="16">
      <t>オ</t>
    </rPh>
    <rPh sb="18" eb="20">
      <t>ナイヨウ</t>
    </rPh>
    <rPh sb="21" eb="24">
      <t>トクチョウテキ</t>
    </rPh>
    <rPh sb="25" eb="27">
      <t>カモク</t>
    </rPh>
    <rPh sb="27" eb="28">
      <t>トウ</t>
    </rPh>
    <rPh sb="33" eb="35">
      <t>メザ</t>
    </rPh>
    <rPh sb="36" eb="38">
      <t>シア</t>
    </rPh>
    <rPh sb="40" eb="41">
      <t>ゾウ</t>
    </rPh>
    <rPh sb="42" eb="43">
      <t>フ</t>
    </rPh>
    <rPh sb="48" eb="50">
      <t>キニュウ</t>
    </rPh>
    <phoneticPr fontId="5"/>
  </si>
  <si>
    <t>学科、実技</t>
    <rPh sb="0" eb="2">
      <t>ガッカ</t>
    </rPh>
    <rPh sb="3" eb="5">
      <t>ジツギ</t>
    </rPh>
    <phoneticPr fontId="5"/>
  </si>
  <si>
    <t>その他</t>
    <rPh sb="2" eb="3">
      <t>タ</t>
    </rPh>
    <phoneticPr fontId="5"/>
  </si>
  <si>
    <t>「常勤・非常勤の別」
プルダウンリスト</t>
    <rPh sb="1" eb="3">
      <t>ジョウキン</t>
    </rPh>
    <rPh sb="4" eb="7">
      <t>ヒジョウキン</t>
    </rPh>
    <rPh sb="8" eb="9">
      <t>ベツ</t>
    </rPh>
    <phoneticPr fontId="5"/>
  </si>
  <si>
    <t>保有資格・免許等</t>
    <rPh sb="0" eb="2">
      <t>ホユウ</t>
    </rPh>
    <rPh sb="2" eb="4">
      <t>シカク</t>
    </rPh>
    <rPh sb="5" eb="7">
      <t>メンキョ</t>
    </rPh>
    <rPh sb="7" eb="8">
      <t>トウ</t>
    </rPh>
    <phoneticPr fontId="5"/>
  </si>
  <si>
    <t>　
備考</t>
    <rPh sb="3" eb="5">
      <t>ビコウ</t>
    </rPh>
    <phoneticPr fontId="5"/>
  </si>
  <si>
    <t>申請者</t>
    <rPh sb="0" eb="3">
      <t>シンセイシャ</t>
    </rPh>
    <phoneticPr fontId="5"/>
  </si>
  <si>
    <t>訓練体制・内容</t>
    <rPh sb="0" eb="2">
      <t>クンレン</t>
    </rPh>
    <rPh sb="2" eb="4">
      <t>タイセイ</t>
    </rPh>
    <rPh sb="5" eb="7">
      <t>ナイヨウ</t>
    </rPh>
    <phoneticPr fontId="5"/>
  </si>
  <si>
    <t>就職支援</t>
    <rPh sb="0" eb="2">
      <t>シュウショク</t>
    </rPh>
    <rPh sb="2" eb="4">
      <t>シエン</t>
    </rPh>
    <phoneticPr fontId="5"/>
  </si>
  <si>
    <t>ここには概要を記載し、詳細は様式９に記載してください。</t>
    <phoneticPr fontId="5"/>
  </si>
  <si>
    <t>記入上の注意</t>
    <rPh sb="0" eb="2">
      <t>キニュウ</t>
    </rPh>
    <rPh sb="2" eb="3">
      <t>ジョウ</t>
    </rPh>
    <rPh sb="4" eb="6">
      <t>チュウイ</t>
    </rPh>
    <phoneticPr fontId="5"/>
  </si>
  <si>
    <t>「登録教習期間指定」</t>
    <rPh sb="1" eb="3">
      <t>トウロク</t>
    </rPh>
    <rPh sb="3" eb="5">
      <t>キョウシュウ</t>
    </rPh>
    <rPh sb="5" eb="7">
      <t>キカン</t>
    </rPh>
    <rPh sb="7" eb="9">
      <t>シテイ</t>
    </rPh>
    <phoneticPr fontId="5"/>
  </si>
  <si>
    <t>公共職業訓練受託実績</t>
    <rPh sb="0" eb="2">
      <t>コウキョウ</t>
    </rPh>
    <rPh sb="2" eb="4">
      <t>ショクギョウ</t>
    </rPh>
    <rPh sb="4" eb="6">
      <t>クンレン</t>
    </rPh>
    <rPh sb="6" eb="8">
      <t>ジュタク</t>
    </rPh>
    <rPh sb="8" eb="10">
      <t>ジッセキ</t>
    </rPh>
    <phoneticPr fontId="5"/>
  </si>
  <si>
    <t>「所属名」</t>
    <rPh sb="1" eb="3">
      <t>ショゾク</t>
    </rPh>
    <rPh sb="3" eb="4">
      <t>メイ</t>
    </rPh>
    <phoneticPr fontId="5"/>
  </si>
  <si>
    <t>「職・氏名」</t>
    <rPh sb="1" eb="2">
      <t>ショク</t>
    </rPh>
    <rPh sb="3" eb="5">
      <t>シメイ</t>
    </rPh>
    <rPh sb="5" eb="6">
      <t>ゾクメイ</t>
    </rPh>
    <phoneticPr fontId="5"/>
  </si>
  <si>
    <t>「勤務形態」</t>
    <rPh sb="1" eb="3">
      <t>キンム</t>
    </rPh>
    <rPh sb="3" eb="5">
      <t>ケイタイ</t>
    </rPh>
    <rPh sb="5" eb="6">
      <t>ゾクメイ</t>
    </rPh>
    <phoneticPr fontId="5"/>
  </si>
  <si>
    <t>常勤＝雇用保険適用者、非常勤＝雇用保険非適用者　として区別してください。</t>
    <rPh sb="0" eb="2">
      <t>ジョウキン</t>
    </rPh>
    <rPh sb="3" eb="7">
      <t>コヨウホケン</t>
    </rPh>
    <rPh sb="7" eb="9">
      <t>テキヨウ</t>
    </rPh>
    <rPh sb="9" eb="10">
      <t>シャ</t>
    </rPh>
    <rPh sb="11" eb="14">
      <t>ヒジョウキン</t>
    </rPh>
    <rPh sb="15" eb="17">
      <t>コヨウ</t>
    </rPh>
    <rPh sb="17" eb="19">
      <t>ホケン</t>
    </rPh>
    <rPh sb="19" eb="20">
      <t>ヒ</t>
    </rPh>
    <rPh sb="20" eb="23">
      <t>テキヨウシャ</t>
    </rPh>
    <rPh sb="27" eb="29">
      <t>クベツ</t>
    </rPh>
    <phoneticPr fontId="5"/>
  </si>
  <si>
    <t>電話・FAX</t>
    <rPh sb="0" eb="2">
      <t>デンワ</t>
    </rPh>
    <phoneticPr fontId="5"/>
  </si>
  <si>
    <t>電話</t>
    <rPh sb="0" eb="2">
      <t>デンワ</t>
    </rPh>
    <phoneticPr fontId="5"/>
  </si>
  <si>
    <t>FAX</t>
    <phoneticPr fontId="5"/>
  </si>
  <si>
    <t>「電話・FAX」</t>
    <rPh sb="1" eb="3">
      <t>デンワ</t>
    </rPh>
    <rPh sb="7" eb="8">
      <t>ゾクメイ</t>
    </rPh>
    <phoneticPr fontId="5"/>
  </si>
  <si>
    <t>「メールアドレス」</t>
    <rPh sb="8" eb="9">
      <t>ゾクメイ</t>
    </rPh>
    <phoneticPr fontId="5"/>
  </si>
  <si>
    <t>「資格」</t>
    <rPh sb="1" eb="3">
      <t>シカク</t>
    </rPh>
    <rPh sb="3" eb="4">
      <t>ゾクメイ</t>
    </rPh>
    <phoneticPr fontId="5"/>
  </si>
  <si>
    <t>「ハローワークへの訪問活動」</t>
    <rPh sb="9" eb="11">
      <t>ホウモン</t>
    </rPh>
    <rPh sb="11" eb="13">
      <t>カツドウ</t>
    </rPh>
    <rPh sb="13" eb="14">
      <t>ゾクメイ</t>
    </rPh>
    <phoneticPr fontId="5"/>
  </si>
  <si>
    <t>キャリアコンサルタント</t>
    <phoneticPr fontId="5"/>
  </si>
  <si>
    <t>補講に要する費用</t>
    <rPh sb="0" eb="2">
      <t>ホコウ</t>
    </rPh>
    <rPh sb="3" eb="4">
      <t>ヨウ</t>
    </rPh>
    <rPh sb="6" eb="8">
      <t>ヒヨウ</t>
    </rPh>
    <phoneticPr fontId="5"/>
  </si>
  <si>
    <t>有料</t>
    <rPh sb="0" eb="2">
      <t>ユウリョウ</t>
    </rPh>
    <phoneticPr fontId="5"/>
  </si>
  <si>
    <t>訓練生負担額 a
（税込）</t>
    <rPh sb="0" eb="3">
      <t>クンレンセイ</t>
    </rPh>
    <rPh sb="3" eb="5">
      <t>フタン</t>
    </rPh>
    <rPh sb="5" eb="6">
      <t>ガク</t>
    </rPh>
    <rPh sb="10" eb="12">
      <t>ゼイコ</t>
    </rPh>
    <phoneticPr fontId="5"/>
  </si>
  <si>
    <t>受託事業者負担額 b
（税込）</t>
    <rPh sb="0" eb="2">
      <t>ジュタク</t>
    </rPh>
    <rPh sb="2" eb="5">
      <t>ジギョウシャ</t>
    </rPh>
    <rPh sb="5" eb="8">
      <t>フタンガク</t>
    </rPh>
    <rPh sb="12" eb="14">
      <t>ゼイコ</t>
    </rPh>
    <phoneticPr fontId="5"/>
  </si>
  <si>
    <t>合計 a+b
（税込）</t>
    <rPh sb="0" eb="2">
      <t>ゴウケイ</t>
    </rPh>
    <rPh sb="8" eb="10">
      <t>ゼイコ</t>
    </rPh>
    <phoneticPr fontId="5"/>
  </si>
  <si>
    <t>価格（税込）</t>
    <rPh sb="0" eb="2">
      <t>カカク</t>
    </rPh>
    <rPh sb="3" eb="5">
      <t>ゼイコミ</t>
    </rPh>
    <phoneticPr fontId="5"/>
  </si>
  <si>
    <t>（単位・円）</t>
  </si>
  <si>
    <t>（単位・円）</t>
    <rPh sb="1" eb="3">
      <t>タンイ</t>
    </rPh>
    <rPh sb="4" eb="5">
      <t>エン</t>
    </rPh>
    <phoneticPr fontId="5"/>
  </si>
  <si>
    <t>〔詳細内訳〕教科書</t>
    <rPh sb="1" eb="3">
      <t>ショウサイ</t>
    </rPh>
    <rPh sb="3" eb="5">
      <t>ウチワケ</t>
    </rPh>
    <rPh sb="6" eb="9">
      <t>キョウカショ</t>
    </rPh>
    <phoneticPr fontId="5"/>
  </si>
  <si>
    <t>a2</t>
    <phoneticPr fontId="5"/>
  </si>
  <si>
    <t>〔総括表〕
　訓練生負担額
　受託事業者負担額</t>
    <rPh sb="1" eb="3">
      <t>ソウカツ</t>
    </rPh>
    <rPh sb="3" eb="4">
      <t>ヒョウ</t>
    </rPh>
    <rPh sb="7" eb="10">
      <t>クンレンセイ</t>
    </rPh>
    <rPh sb="10" eb="13">
      <t>フタンガク</t>
    </rPh>
    <phoneticPr fontId="5"/>
  </si>
  <si>
    <t>【注意】　この様式に記載していないものは、訓練生から徴収することはできません。</t>
    <rPh sb="1" eb="3">
      <t>チュウイ</t>
    </rPh>
    <rPh sb="7" eb="9">
      <t>ヨウシキ</t>
    </rPh>
    <phoneticPr fontId="5"/>
  </si>
  <si>
    <t>申請者の概要等（短期用）</t>
    <rPh sb="0" eb="3">
      <t>シンセイシャ</t>
    </rPh>
    <rPh sb="4" eb="6">
      <t>ガイヨウ</t>
    </rPh>
    <rPh sb="6" eb="7">
      <t>トウ</t>
    </rPh>
    <rPh sb="8" eb="10">
      <t>タンキ</t>
    </rPh>
    <rPh sb="10" eb="11">
      <t>ヨウ</t>
    </rPh>
    <phoneticPr fontId="5"/>
  </si>
  <si>
    <t>就職相談室の有無、形態</t>
    <rPh sb="0" eb="2">
      <t>シュウショク</t>
    </rPh>
    <rPh sb="2" eb="5">
      <t>ソウダンシツ</t>
    </rPh>
    <rPh sb="6" eb="8">
      <t>ウム</t>
    </rPh>
    <rPh sb="9" eb="11">
      <t>ケイタイ</t>
    </rPh>
    <phoneticPr fontId="5"/>
  </si>
  <si>
    <t>有料職業紹介事業許可の有無</t>
    <rPh sb="0" eb="2">
      <t>ユウリョウ</t>
    </rPh>
    <rPh sb="2" eb="4">
      <t>ショクギョウ</t>
    </rPh>
    <rPh sb="4" eb="6">
      <t>ショウカイ</t>
    </rPh>
    <rPh sb="6" eb="8">
      <t>ジギョウ</t>
    </rPh>
    <rPh sb="8" eb="10">
      <t>キョカ</t>
    </rPh>
    <rPh sb="11" eb="13">
      <t>ウム</t>
    </rPh>
    <phoneticPr fontId="5"/>
  </si>
  <si>
    <t>有</t>
    <rPh sb="0" eb="1">
      <t>ア</t>
    </rPh>
    <phoneticPr fontId="5"/>
  </si>
  <si>
    <t>無</t>
    <rPh sb="0" eb="1">
      <t>ナ</t>
    </rPh>
    <phoneticPr fontId="5"/>
  </si>
  <si>
    <t>就職相談室、求人端末</t>
    <rPh sb="0" eb="2">
      <t>シュウショク</t>
    </rPh>
    <rPh sb="2" eb="5">
      <t>ソウダンシツ</t>
    </rPh>
    <rPh sb="6" eb="8">
      <t>キュウジン</t>
    </rPh>
    <rPh sb="8" eb="10">
      <t>タンマツ</t>
    </rPh>
    <phoneticPr fontId="5"/>
  </si>
  <si>
    <t>ハローワーク求人情報オンライン提供</t>
    <rPh sb="6" eb="10">
      <t>キュウジンジョウホウ</t>
    </rPh>
    <rPh sb="15" eb="17">
      <t>テイキョウ</t>
    </rPh>
    <phoneticPr fontId="5"/>
  </si>
  <si>
    <t>取得見込</t>
    <rPh sb="0" eb="2">
      <t>シュトク</t>
    </rPh>
    <rPh sb="2" eb="4">
      <t>ミコ</t>
    </rPh>
    <phoneticPr fontId="5"/>
  </si>
  <si>
    <t>申請予定</t>
    <rPh sb="0" eb="2">
      <t>シンセイ</t>
    </rPh>
    <rPh sb="2" eb="4">
      <t>ヨテイ</t>
    </rPh>
    <phoneticPr fontId="5"/>
  </si>
  <si>
    <t>無料職業紹介届出又は許可
有料職業紹介事業許可</t>
    <rPh sb="0" eb="2">
      <t>ムリョウ</t>
    </rPh>
    <rPh sb="2" eb="4">
      <t>ショクギョウ</t>
    </rPh>
    <rPh sb="4" eb="6">
      <t>ショウカイ</t>
    </rPh>
    <rPh sb="6" eb="8">
      <t>トドケデ</t>
    </rPh>
    <rPh sb="8" eb="9">
      <t>マタ</t>
    </rPh>
    <rPh sb="10" eb="12">
      <t>キョカ</t>
    </rPh>
    <rPh sb="13" eb="23">
      <t>ユウリョウショクギョウショウカイジギョウキョカ</t>
    </rPh>
    <phoneticPr fontId="5"/>
  </si>
  <si>
    <t>形態</t>
    <rPh sb="0" eb="2">
      <t>ケイタイ</t>
    </rPh>
    <phoneticPr fontId="5"/>
  </si>
  <si>
    <t>個室</t>
    <rPh sb="0" eb="2">
      <t>コシツ</t>
    </rPh>
    <phoneticPr fontId="5"/>
  </si>
  <si>
    <t>間仕切り</t>
    <rPh sb="0" eb="3">
      <t>マジキ</t>
    </rPh>
    <phoneticPr fontId="5"/>
  </si>
  <si>
    <t>間仕切りなし</t>
    <rPh sb="0" eb="3">
      <t>マジキ</t>
    </rPh>
    <phoneticPr fontId="5"/>
  </si>
  <si>
    <t>訓練期間中に実施予定の就職支援項目（実施しない項目は空欄とする）</t>
    <rPh sb="0" eb="2">
      <t>クンレン</t>
    </rPh>
    <rPh sb="2" eb="5">
      <t>キカンチュウ</t>
    </rPh>
    <rPh sb="6" eb="8">
      <t>ジッシ</t>
    </rPh>
    <rPh sb="8" eb="10">
      <t>ヨテイ</t>
    </rPh>
    <rPh sb="11" eb="13">
      <t>シュウショク</t>
    </rPh>
    <rPh sb="13" eb="15">
      <t>シエン</t>
    </rPh>
    <rPh sb="15" eb="17">
      <t>コウモク</t>
    </rPh>
    <rPh sb="18" eb="20">
      <t>ジッシ</t>
    </rPh>
    <rPh sb="23" eb="25">
      <t>コウモク</t>
    </rPh>
    <rPh sb="26" eb="28">
      <t>クウラン</t>
    </rPh>
    <phoneticPr fontId="5"/>
  </si>
  <si>
    <t>訓練修了後に実施予定の就職支援項目（実施しない項目は空欄とする）</t>
    <rPh sb="0" eb="2">
      <t>クンレン</t>
    </rPh>
    <rPh sb="2" eb="4">
      <t>シュウリョウ</t>
    </rPh>
    <rPh sb="4" eb="5">
      <t>ゴ</t>
    </rPh>
    <rPh sb="6" eb="8">
      <t>ジッシ</t>
    </rPh>
    <rPh sb="8" eb="10">
      <t>ヨテイ</t>
    </rPh>
    <rPh sb="11" eb="13">
      <t>シュウショク</t>
    </rPh>
    <rPh sb="13" eb="15">
      <t>シエン</t>
    </rPh>
    <rPh sb="15" eb="17">
      <t>コウモク</t>
    </rPh>
    <phoneticPr fontId="5"/>
  </si>
  <si>
    <t>内容（なるべく具体的に記入してください）</t>
    <rPh sb="0" eb="2">
      <t>ナイヨウ</t>
    </rPh>
    <rPh sb="7" eb="10">
      <t>グタイテキ</t>
    </rPh>
    <rPh sb="11" eb="13">
      <t>キニュウ</t>
    </rPh>
    <phoneticPr fontId="5"/>
  </si>
  <si>
    <t>内容（担当者や方法などなるべく具体的に記入してください）</t>
    <rPh sb="0" eb="2">
      <t>ナイヨウ</t>
    </rPh>
    <rPh sb="3" eb="6">
      <t>タントウシャ</t>
    </rPh>
    <rPh sb="7" eb="9">
      <t>ホウホウ</t>
    </rPh>
    <rPh sb="15" eb="18">
      <t>グタイテキ</t>
    </rPh>
    <rPh sb="19" eb="21">
      <t>キニュウ</t>
    </rPh>
    <phoneticPr fontId="5"/>
  </si>
  <si>
    <t>求人検索端末の有無</t>
    <rPh sb="0" eb="6">
      <t>キュウジンケンサクタンマツ</t>
    </rPh>
    <rPh sb="7" eb="9">
      <t>ウム</t>
    </rPh>
    <phoneticPr fontId="5"/>
  </si>
  <si>
    <t>無料職業紹介事業届出又は
許可の有無</t>
    <rPh sb="0" eb="8">
      <t>ムリョウショクギョウショウカイジギョウ</t>
    </rPh>
    <rPh sb="8" eb="10">
      <t>トドケデ</t>
    </rPh>
    <rPh sb="10" eb="11">
      <t>マタ</t>
    </rPh>
    <rPh sb="13" eb="15">
      <t>キョカ</t>
    </rPh>
    <rPh sb="16" eb="18">
      <t>ウム</t>
    </rPh>
    <phoneticPr fontId="5"/>
  </si>
  <si>
    <t>ハローワーク求人情報オンライン提供の有無</t>
    <rPh sb="6" eb="10">
      <t>キュウジンジョウホウ</t>
    </rPh>
    <rPh sb="15" eb="17">
      <t>テイキョウ</t>
    </rPh>
    <rPh sb="18" eb="20">
      <t>ウム</t>
    </rPh>
    <phoneticPr fontId="5"/>
  </si>
  <si>
    <t>プルダウンにより「実施予定」「予定なし」から選択してください。</t>
    <rPh sb="9" eb="11">
      <t>ジッシ</t>
    </rPh>
    <rPh sb="11" eb="13">
      <t>ヨテイ</t>
    </rPh>
    <rPh sb="15" eb="17">
      <t>ヨテイ</t>
    </rPh>
    <phoneticPr fontId="5"/>
  </si>
  <si>
    <t>プルダウンにより「有」「無」から選択してください。
「有」の場合、形態をＴ５セルにプルダウンにより入力してください。</t>
    <rPh sb="9" eb="10">
      <t>ア</t>
    </rPh>
    <rPh sb="12" eb="13">
      <t>ナ</t>
    </rPh>
    <rPh sb="27" eb="28">
      <t>ア</t>
    </rPh>
    <rPh sb="30" eb="32">
      <t>バアイ</t>
    </rPh>
    <rPh sb="33" eb="35">
      <t>ケイタイ</t>
    </rPh>
    <rPh sb="49" eb="51">
      <t>ニュウリョク</t>
    </rPh>
    <phoneticPr fontId="5"/>
  </si>
  <si>
    <t>プルダウンにより「有」「無」から選択してください。
「有」の場合、台数をＴ７セルに入力してください。</t>
    <rPh sb="9" eb="10">
      <t>ア</t>
    </rPh>
    <rPh sb="12" eb="13">
      <t>ナ</t>
    </rPh>
    <rPh sb="27" eb="28">
      <t>ア</t>
    </rPh>
    <rPh sb="30" eb="32">
      <t>バアイ</t>
    </rPh>
    <rPh sb="33" eb="35">
      <t>ダイスウ</t>
    </rPh>
    <rPh sb="41" eb="43">
      <t>ニュウリョク</t>
    </rPh>
    <phoneticPr fontId="5"/>
  </si>
  <si>
    <t>プルダウンにより「有」「取得見込」「無」から選択してください。
「有」又は「取得見込」の場合、年月日をＴ９セルに入力してください。</t>
    <rPh sb="9" eb="10">
      <t>ア</t>
    </rPh>
    <rPh sb="12" eb="14">
      <t>シュトク</t>
    </rPh>
    <rPh sb="14" eb="16">
      <t>ミコ</t>
    </rPh>
    <rPh sb="18" eb="19">
      <t>ナ</t>
    </rPh>
    <rPh sb="33" eb="34">
      <t>ア</t>
    </rPh>
    <rPh sb="35" eb="36">
      <t>マタ</t>
    </rPh>
    <rPh sb="38" eb="42">
      <t>シュトクミコ</t>
    </rPh>
    <rPh sb="44" eb="46">
      <t>バアイ</t>
    </rPh>
    <rPh sb="47" eb="50">
      <t>ネンガッピ</t>
    </rPh>
    <rPh sb="56" eb="58">
      <t>ニュウリョク</t>
    </rPh>
    <phoneticPr fontId="5"/>
  </si>
  <si>
    <t>プルダウンにより「有」「取得見込」「無」から選択してください。
「有」又は「取得見込」の場合、年月日をＴ１１セルに入力してください。</t>
    <rPh sb="9" eb="10">
      <t>ア</t>
    </rPh>
    <rPh sb="12" eb="14">
      <t>シュトク</t>
    </rPh>
    <rPh sb="14" eb="16">
      <t>ミコ</t>
    </rPh>
    <rPh sb="18" eb="19">
      <t>ナ</t>
    </rPh>
    <rPh sb="33" eb="34">
      <t>ア</t>
    </rPh>
    <rPh sb="35" eb="36">
      <t>マタ</t>
    </rPh>
    <rPh sb="38" eb="42">
      <t>シュトクミコ</t>
    </rPh>
    <rPh sb="44" eb="46">
      <t>バアイ</t>
    </rPh>
    <rPh sb="47" eb="50">
      <t>ネンガッピ</t>
    </rPh>
    <rPh sb="57" eb="59">
      <t>ニュウリョク</t>
    </rPh>
    <phoneticPr fontId="5"/>
  </si>
  <si>
    <t>プルダウンにより「有」「申請予定」「無」から選択してください。
「有」又は「申請予定」の場合、年月日をＴ１３セルに入力してください。</t>
    <rPh sb="9" eb="10">
      <t>ア</t>
    </rPh>
    <rPh sb="12" eb="14">
      <t>シンセイ</t>
    </rPh>
    <rPh sb="14" eb="16">
      <t>ヨテイ</t>
    </rPh>
    <rPh sb="18" eb="19">
      <t>ナ</t>
    </rPh>
    <rPh sb="33" eb="34">
      <t>ア</t>
    </rPh>
    <rPh sb="35" eb="36">
      <t>マタ</t>
    </rPh>
    <rPh sb="38" eb="40">
      <t>シンセイ</t>
    </rPh>
    <rPh sb="40" eb="42">
      <t>ヨテイ</t>
    </rPh>
    <rPh sb="44" eb="46">
      <t>バアイ</t>
    </rPh>
    <rPh sb="47" eb="50">
      <t>ネンガッピ</t>
    </rPh>
    <rPh sb="57" eb="59">
      <t>ニュウリョク</t>
    </rPh>
    <phoneticPr fontId="5"/>
  </si>
  <si>
    <t>（注）免税事業者にあっては、消費税及び地方消費税欄は空欄としてください。</t>
    <rPh sb="1" eb="2">
      <t>チュウ</t>
    </rPh>
    <rPh sb="3" eb="5">
      <t>メンゼイ</t>
    </rPh>
    <rPh sb="5" eb="8">
      <t>ジギョウシャ</t>
    </rPh>
    <rPh sb="14" eb="17">
      <t>ショウヒゼイ</t>
    </rPh>
    <rPh sb="17" eb="18">
      <t>オヨ</t>
    </rPh>
    <rPh sb="19" eb="21">
      <t>チホウ</t>
    </rPh>
    <rPh sb="21" eb="24">
      <t>ショウヒゼイ</t>
    </rPh>
    <rPh sb="24" eb="25">
      <t>ラン</t>
    </rPh>
    <rPh sb="26" eb="28">
      <t>クウラン</t>
    </rPh>
    <phoneticPr fontId="5"/>
  </si>
  <si>
    <t>就職相談室の有無、形態</t>
    <phoneticPr fontId="5"/>
  </si>
  <si>
    <t>求人検索端末の設置</t>
    <phoneticPr fontId="5"/>
  </si>
  <si>
    <t>無料職業紹介事業届出
又は許可の有無</t>
    <phoneticPr fontId="5"/>
  </si>
  <si>
    <t>有料職業紹介事業許可の有無</t>
    <phoneticPr fontId="5"/>
  </si>
  <si>
    <t>ハローワーク求人情報
オンライン提供の有無</t>
    <phoneticPr fontId="5"/>
  </si>
  <si>
    <t>面接指導</t>
    <phoneticPr fontId="5"/>
  </si>
  <si>
    <t>就職活動指導</t>
    <phoneticPr fontId="5"/>
  </si>
  <si>
    <t>ハローワーク等の求人情報の提供</t>
    <phoneticPr fontId="5"/>
  </si>
  <si>
    <t>個別キャリアコンサル
ティング</t>
    <phoneticPr fontId="5"/>
  </si>
  <si>
    <t>職務経歴書、履歴書等の
作成指導</t>
    <phoneticPr fontId="5"/>
  </si>
  <si>
    <t>自ら収集した求人情報の
提供</t>
    <phoneticPr fontId="5"/>
  </si>
  <si>
    <t>自己理解、職業意識、
表現スキル、人間関係
スキル等の講座</t>
    <phoneticPr fontId="5"/>
  </si>
  <si>
    <t>ハローワークが行う就職
説明会の周知</t>
    <phoneticPr fontId="5"/>
  </si>
  <si>
    <t>未就職者への就職支援、
相談</t>
    <phoneticPr fontId="5"/>
  </si>
  <si>
    <t>記入上の注意</t>
  </si>
  <si>
    <t>円</t>
    <rPh sb="0" eb="1">
      <t>エン</t>
    </rPh>
    <phoneticPr fontId="30"/>
  </si>
  <si>
    <t>月</t>
    <rPh sb="0" eb="1">
      <t>ツキ</t>
    </rPh>
    <phoneticPr fontId="30"/>
  </si>
  <si>
    <t>人</t>
    <rPh sb="0" eb="1">
      <t>ニン</t>
    </rPh>
    <phoneticPr fontId="30"/>
  </si>
  <si>
    <t>諸経費</t>
    <rPh sb="0" eb="3">
      <t>ショケイヒ</t>
    </rPh>
    <phoneticPr fontId="30"/>
  </si>
  <si>
    <t>通信費</t>
    <rPh sb="0" eb="3">
      <t>ツウシンヒ</t>
    </rPh>
    <phoneticPr fontId="30"/>
  </si>
  <si>
    <t>時間</t>
    <rPh sb="0" eb="2">
      <t>ジカン</t>
    </rPh>
    <phoneticPr fontId="30"/>
  </si>
  <si>
    <t>人件費（事務員）</t>
    <rPh sb="0" eb="3">
      <t>ジンケンヒ</t>
    </rPh>
    <rPh sb="4" eb="7">
      <t>ジムイン</t>
    </rPh>
    <phoneticPr fontId="30"/>
  </si>
  <si>
    <t>間接経費</t>
    <phoneticPr fontId="30"/>
  </si>
  <si>
    <t>光熱水料</t>
    <rPh sb="0" eb="2">
      <t>コウネツ</t>
    </rPh>
    <rPh sb="2" eb="3">
      <t>ミズ</t>
    </rPh>
    <rPh sb="3" eb="4">
      <t>リョウ</t>
    </rPh>
    <phoneticPr fontId="30"/>
  </si>
  <si>
    <t>消耗品</t>
    <rPh sb="0" eb="2">
      <t>ショウモウ</t>
    </rPh>
    <rPh sb="2" eb="3">
      <t>ヒン</t>
    </rPh>
    <phoneticPr fontId="30"/>
  </si>
  <si>
    <t>台</t>
    <rPh sb="0" eb="1">
      <t>ダイ</t>
    </rPh>
    <phoneticPr fontId="30"/>
  </si>
  <si>
    <t>ソフト</t>
    <phoneticPr fontId="30"/>
  </si>
  <si>
    <t>機器使用料</t>
    <phoneticPr fontId="30"/>
  </si>
  <si>
    <t>事務室</t>
    <rPh sb="0" eb="3">
      <t>ジムシツ</t>
    </rPh>
    <phoneticPr fontId="30"/>
  </si>
  <si>
    <t>休憩室・相談室</t>
    <rPh sb="0" eb="3">
      <t>キュウケイシツ</t>
    </rPh>
    <rPh sb="4" eb="7">
      <t>ソウダンシツ</t>
    </rPh>
    <phoneticPr fontId="30"/>
  </si>
  <si>
    <t>教室</t>
    <rPh sb="0" eb="2">
      <t>キョウシツ</t>
    </rPh>
    <phoneticPr fontId="30"/>
  </si>
  <si>
    <t>人件費</t>
    <phoneticPr fontId="30"/>
  </si>
  <si>
    <t>経費項目</t>
    <rPh sb="0" eb="2">
      <t>ケイヒ</t>
    </rPh>
    <rPh sb="2" eb="4">
      <t>コウモク</t>
    </rPh>
    <phoneticPr fontId="30"/>
  </si>
  <si>
    <t>定　　　員：</t>
    <rPh sb="0" eb="1">
      <t>サダム</t>
    </rPh>
    <rPh sb="4" eb="5">
      <t>イン</t>
    </rPh>
    <phoneticPr fontId="30"/>
  </si>
  <si>
    <t>訓練期間：</t>
    <rPh sb="0" eb="2">
      <t>クンレン</t>
    </rPh>
    <rPh sb="2" eb="4">
      <t>キカン</t>
    </rPh>
    <phoneticPr fontId="30"/>
  </si>
  <si>
    <t>訓練科名：</t>
    <phoneticPr fontId="30"/>
  </si>
  <si>
    <t>経　費　内　訳　書</t>
    <rPh sb="0" eb="1">
      <t>キョウ</t>
    </rPh>
    <rPh sb="2" eb="3">
      <t>ヒ</t>
    </rPh>
    <rPh sb="4" eb="5">
      <t>ナイ</t>
    </rPh>
    <rPh sb="6" eb="7">
      <t>ワケ</t>
    </rPh>
    <rPh sb="8" eb="9">
      <t>ショ</t>
    </rPh>
    <phoneticPr fontId="30"/>
  </si>
  <si>
    <t>講師（○○科目）</t>
    <rPh sb="5" eb="7">
      <t>カモク</t>
    </rPh>
    <phoneticPr fontId="5"/>
  </si>
  <si>
    <t>単価 (a)</t>
    <rPh sb="0" eb="2">
      <t>タンカ</t>
    </rPh>
    <phoneticPr fontId="30"/>
  </si>
  <si>
    <t>数量 (b)</t>
    <rPh sb="0" eb="2">
      <t>スウリョウ</t>
    </rPh>
    <phoneticPr fontId="30"/>
  </si>
  <si>
    <t>期間 (c)</t>
    <rPh sb="0" eb="2">
      <t>キカン</t>
    </rPh>
    <phoneticPr fontId="30"/>
  </si>
  <si>
    <t>計 (a*b*c)</t>
    <rPh sb="0" eb="1">
      <t>ケイ</t>
    </rPh>
    <phoneticPr fontId="30"/>
  </si>
  <si>
    <t>パソコン・プリンタ</t>
    <phoneticPr fontId="30"/>
  </si>
  <si>
    <t>部屋</t>
    <rPh sb="0" eb="2">
      <t>ヘヤ</t>
    </rPh>
    <phoneticPr fontId="5"/>
  </si>
  <si>
    <t>１．訓練に要する経費</t>
    <rPh sb="2" eb="4">
      <t>クンレン</t>
    </rPh>
    <rPh sb="5" eb="6">
      <t>ヨウ</t>
    </rPh>
    <rPh sb="8" eb="10">
      <t>ケイヒ</t>
    </rPh>
    <phoneticPr fontId="30"/>
  </si>
  <si>
    <t>「新聞、雑誌掲載等の広告活動」</t>
    <phoneticPr fontId="5"/>
  </si>
  <si>
    <t>新聞、雑誌等メディアでの広告活動</t>
    <rPh sb="0" eb="2">
      <t>シンブン</t>
    </rPh>
    <rPh sb="3" eb="5">
      <t>ザッシ</t>
    </rPh>
    <rPh sb="5" eb="6">
      <t>ナド</t>
    </rPh>
    <rPh sb="12" eb="14">
      <t>コウコク</t>
    </rPh>
    <rPh sb="14" eb="16">
      <t>カツドウ</t>
    </rPh>
    <phoneticPr fontId="5"/>
  </si>
  <si>
    <t>その他募集にあたっての取組で予定しているものがあれば、具体的に記載してください。</t>
    <rPh sb="2" eb="3">
      <t>タ</t>
    </rPh>
    <rPh sb="3" eb="5">
      <t>ボシュウ</t>
    </rPh>
    <rPh sb="11" eb="13">
      <t>トリクミ</t>
    </rPh>
    <rPh sb="14" eb="16">
      <t>ヨテイ</t>
    </rPh>
    <rPh sb="27" eb="29">
      <t>グタイ</t>
    </rPh>
    <rPh sb="29" eb="30">
      <t>テキ</t>
    </rPh>
    <rPh sb="31" eb="33">
      <t>キサイ</t>
    </rPh>
    <phoneticPr fontId="5"/>
  </si>
  <si>
    <t>←　エラー項目があると注意表示が出ます。</t>
    <rPh sb="5" eb="7">
      <t>コウモク</t>
    </rPh>
    <rPh sb="11" eb="13">
      <t>チュウイ</t>
    </rPh>
    <rPh sb="13" eb="15">
      <t>ヒョウジ</t>
    </rPh>
    <rPh sb="16" eb="17">
      <t>デ</t>
    </rPh>
    <phoneticPr fontId="5"/>
  </si>
  <si>
    <t>プルダウンにより「実施予定」「予定なし」から選択してください。「実施予定」の場合、方法をＸ３１セルに記入してください。（記入例：新聞広告掲載、求人雑誌掲載）</t>
    <rPh sb="9" eb="11">
      <t>ジッシ</t>
    </rPh>
    <rPh sb="11" eb="13">
      <t>ヨテイ</t>
    </rPh>
    <rPh sb="15" eb="17">
      <t>ヨテイ</t>
    </rPh>
    <rPh sb="32" eb="34">
      <t>ジッシ</t>
    </rPh>
    <rPh sb="34" eb="36">
      <t>ヨテイ</t>
    </rPh>
    <rPh sb="38" eb="40">
      <t>バアイ</t>
    </rPh>
    <rPh sb="41" eb="43">
      <t>ホウホウ</t>
    </rPh>
    <rPh sb="50" eb="52">
      <t>キニュウ</t>
    </rPh>
    <rPh sb="60" eb="62">
      <t>キニュウ</t>
    </rPh>
    <rPh sb="62" eb="63">
      <t>レイ</t>
    </rPh>
    <rPh sb="64" eb="66">
      <t>シンブン</t>
    </rPh>
    <rPh sb="66" eb="68">
      <t>コウコク</t>
    </rPh>
    <rPh sb="68" eb="70">
      <t>ケイサイ</t>
    </rPh>
    <rPh sb="71" eb="73">
      <t>キュウジン</t>
    </rPh>
    <rPh sb="73" eb="75">
      <t>ザッシ</t>
    </rPh>
    <rPh sb="75" eb="77">
      <t>ケイサイ</t>
    </rPh>
    <phoneticPr fontId="5"/>
  </si>
  <si>
    <t>講　　師　　等　　経　　費　　計</t>
    <rPh sb="0" eb="1">
      <t>コウ</t>
    </rPh>
    <rPh sb="3" eb="4">
      <t>シ</t>
    </rPh>
    <rPh sb="6" eb="7">
      <t>トウ</t>
    </rPh>
    <rPh sb="9" eb="10">
      <t>ヘ</t>
    </rPh>
    <rPh sb="12" eb="13">
      <t>ヒ</t>
    </rPh>
    <rPh sb="15" eb="16">
      <t>ケイ</t>
    </rPh>
    <phoneticPr fontId="5"/>
  </si>
  <si>
    <t>施　　設　　設　　備　　使　　用　　料　　計</t>
    <rPh sb="0" eb="1">
      <t>シ</t>
    </rPh>
    <rPh sb="3" eb="4">
      <t>セツ</t>
    </rPh>
    <rPh sb="6" eb="7">
      <t>セツ</t>
    </rPh>
    <rPh sb="9" eb="10">
      <t>ビ</t>
    </rPh>
    <rPh sb="12" eb="13">
      <t>シ</t>
    </rPh>
    <rPh sb="15" eb="16">
      <t>ヨウ</t>
    </rPh>
    <rPh sb="18" eb="19">
      <t>リョウ</t>
    </rPh>
    <rPh sb="21" eb="22">
      <t>ケイ</t>
    </rPh>
    <phoneticPr fontId="5"/>
  </si>
  <si>
    <t>そ　　の　　他　　計</t>
    <rPh sb="6" eb="7">
      <t>タ</t>
    </rPh>
    <rPh sb="9" eb="10">
      <t>ケイ</t>
    </rPh>
    <phoneticPr fontId="5"/>
  </si>
  <si>
    <t>（消費税別）</t>
    <rPh sb="1" eb="4">
      <t>ショウヒゼイ</t>
    </rPh>
    <rPh sb="4" eb="5">
      <t>ベツ</t>
    </rPh>
    <phoneticPr fontId="5"/>
  </si>
  <si>
    <t>合　計（税抜）</t>
    <rPh sb="0" eb="1">
      <t>ゴウ</t>
    </rPh>
    <rPh sb="2" eb="3">
      <t>ケイ</t>
    </rPh>
    <rPh sb="4" eb="6">
      <t>ゼイヌ</t>
    </rPh>
    <phoneticPr fontId="30"/>
  </si>
  <si>
    <t>２．訓練受講者１人１月当たりの経費（税抜）</t>
    <rPh sb="2" eb="4">
      <t>クンレン</t>
    </rPh>
    <rPh sb="4" eb="7">
      <t>ジュコウシャ</t>
    </rPh>
    <rPh sb="7" eb="9">
      <t>ヒトリ</t>
    </rPh>
    <rPh sb="8" eb="9">
      <t>ニン</t>
    </rPh>
    <rPh sb="10" eb="11">
      <t>ツキ</t>
    </rPh>
    <rPh sb="11" eb="12">
      <t>ア</t>
    </rPh>
    <rPh sb="15" eb="17">
      <t>ケイヒ</t>
    </rPh>
    <rPh sb="18" eb="20">
      <t>ゼイヌ</t>
    </rPh>
    <phoneticPr fontId="30"/>
  </si>
  <si>
    <t>訓練生の一人一月当たり経費</t>
    <rPh sb="0" eb="3">
      <t>クンレンセイ</t>
    </rPh>
    <rPh sb="4" eb="6">
      <t>ヒトリ</t>
    </rPh>
    <rPh sb="6" eb="7">
      <t>ヒト</t>
    </rPh>
    <rPh sb="7" eb="9">
      <t>ツキア</t>
    </rPh>
    <rPh sb="11" eb="13">
      <t>ケイヒ</t>
    </rPh>
    <phoneticPr fontId="5"/>
  </si>
  <si>
    <t>参考見積書等（短期用）</t>
    <rPh sb="0" eb="2">
      <t>サンコウ</t>
    </rPh>
    <rPh sb="2" eb="5">
      <t>ミツモリショ</t>
    </rPh>
    <rPh sb="5" eb="6">
      <t>トウ</t>
    </rPh>
    <rPh sb="7" eb="9">
      <t>タンキ</t>
    </rPh>
    <rPh sb="9" eb="10">
      <t>ヨウ</t>
    </rPh>
    <phoneticPr fontId="5"/>
  </si>
  <si>
    <t>任意</t>
    <rPh sb="0" eb="2">
      <t>ニンイ</t>
    </rPh>
    <phoneticPr fontId="5"/>
  </si>
  <si>
    <t>PDF</t>
    <phoneticPr fontId="5"/>
  </si>
  <si>
    <t>正本＋副本＋電子データを提出</t>
    <rPh sb="0" eb="2">
      <t>セイホン</t>
    </rPh>
    <rPh sb="3" eb="5">
      <t>フクホン</t>
    </rPh>
    <rPh sb="6" eb="8">
      <t>デンシ</t>
    </rPh>
    <rPh sb="12" eb="14">
      <t>テイシュツ</t>
    </rPh>
    <phoneticPr fontId="5"/>
  </si>
  <si>
    <t>積算内訳の詳細を、このシートの書式を参考に添付してください。(項目にはダミーの文言が入っていますので、削除の上使用してください。）
別紙には、「講師等計費」「施設設備使用料」「その他（事務局人件費等）」の項目ごとに、内訳と小計を記入してください。
項目ごとの小計は、様式１０「参考見積積算」の項目欄の数字と一致させてください。</t>
    <rPh sb="0" eb="2">
      <t>セキサン</t>
    </rPh>
    <rPh sb="2" eb="4">
      <t>ウチワケ</t>
    </rPh>
    <rPh sb="5" eb="7">
      <t>ショウサイ</t>
    </rPh>
    <rPh sb="15" eb="17">
      <t>ショシキ</t>
    </rPh>
    <rPh sb="18" eb="20">
      <t>サンコウ</t>
    </rPh>
    <rPh sb="21" eb="23">
      <t>テンプ</t>
    </rPh>
    <rPh sb="31" eb="33">
      <t>コウモク</t>
    </rPh>
    <rPh sb="39" eb="41">
      <t>モンゴン</t>
    </rPh>
    <rPh sb="42" eb="43">
      <t>ハイ</t>
    </rPh>
    <rPh sb="51" eb="53">
      <t>サクジョ</t>
    </rPh>
    <rPh sb="54" eb="55">
      <t>ウエ</t>
    </rPh>
    <rPh sb="55" eb="57">
      <t>シヨウ</t>
    </rPh>
    <rPh sb="67" eb="69">
      <t>ベッシ</t>
    </rPh>
    <rPh sb="73" eb="75">
      <t>コウシ</t>
    </rPh>
    <rPh sb="75" eb="76">
      <t>ナド</t>
    </rPh>
    <rPh sb="76" eb="77">
      <t>ケイ</t>
    </rPh>
    <rPh sb="77" eb="78">
      <t>ヒ</t>
    </rPh>
    <rPh sb="80" eb="82">
      <t>シセツ</t>
    </rPh>
    <rPh sb="82" eb="84">
      <t>セツビ</t>
    </rPh>
    <rPh sb="84" eb="87">
      <t>シヨウリョウ</t>
    </rPh>
    <rPh sb="91" eb="92">
      <t>タ</t>
    </rPh>
    <rPh sb="93" eb="96">
      <t>ジムキョク</t>
    </rPh>
    <rPh sb="96" eb="99">
      <t>ジンケンヒ</t>
    </rPh>
    <rPh sb="99" eb="100">
      <t>トウ</t>
    </rPh>
    <rPh sb="103" eb="105">
      <t>コウモク</t>
    </rPh>
    <rPh sb="109" eb="111">
      <t>ウチワケ</t>
    </rPh>
    <rPh sb="112" eb="114">
      <t>ショウケイ</t>
    </rPh>
    <rPh sb="115" eb="117">
      <t>キニュウ</t>
    </rPh>
    <rPh sb="126" eb="128">
      <t>コウモク</t>
    </rPh>
    <rPh sb="131" eb="133">
      <t>ショウケイ</t>
    </rPh>
    <rPh sb="135" eb="137">
      <t>ヨウシキ</t>
    </rPh>
    <rPh sb="140" eb="144">
      <t>サンコウミツ</t>
    </rPh>
    <rPh sb="144" eb="146">
      <t>セキサン</t>
    </rPh>
    <rPh sb="148" eb="150">
      <t>コウモク</t>
    </rPh>
    <rPh sb="150" eb="151">
      <t>ラン</t>
    </rPh>
    <rPh sb="152" eb="154">
      <t>スウジ</t>
    </rPh>
    <rPh sb="155" eb="157">
      <t>イッチ</t>
    </rPh>
    <phoneticPr fontId="5"/>
  </si>
  <si>
    <t>使用教材等一覧</t>
    <rPh sb="4" eb="5">
      <t>トウ</t>
    </rPh>
    <phoneticPr fontId="5"/>
  </si>
  <si>
    <t>使用教材等一覧</t>
    <rPh sb="0" eb="2">
      <t>シヨウ</t>
    </rPh>
    <rPh sb="2" eb="4">
      <t>キョウザイ</t>
    </rPh>
    <rPh sb="4" eb="5">
      <t>トウ</t>
    </rPh>
    <rPh sb="5" eb="7">
      <t>イチラン</t>
    </rPh>
    <phoneticPr fontId="5"/>
  </si>
  <si>
    <t>a1</t>
    <phoneticPr fontId="5"/>
  </si>
  <si>
    <t>c1</t>
    <phoneticPr fontId="5"/>
  </si>
  <si>
    <t>c2</t>
    <phoneticPr fontId="5"/>
  </si>
  <si>
    <t>a3</t>
    <phoneticPr fontId="5"/>
  </si>
  <si>
    <t>b3</t>
    <phoneticPr fontId="5"/>
  </si>
  <si>
    <t>２　その他費用</t>
    <rPh sb="4" eb="5">
      <t>タ</t>
    </rPh>
    <rPh sb="5" eb="7">
      <t>ヒヨウ</t>
    </rPh>
    <phoneticPr fontId="5"/>
  </si>
  <si>
    <t>b1</t>
    <phoneticPr fontId="5"/>
  </si>
  <si>
    <t>b2</t>
    <phoneticPr fontId="5"/>
  </si>
  <si>
    <t>２　その他費用（教科書以外で訓練生が負担する必要のある費用）</t>
    <rPh sb="4" eb="5">
      <t>タ</t>
    </rPh>
    <rPh sb="5" eb="7">
      <t>ヒヨウ</t>
    </rPh>
    <rPh sb="8" eb="11">
      <t>キョウカショ</t>
    </rPh>
    <rPh sb="11" eb="13">
      <t>イガイ</t>
    </rPh>
    <rPh sb="14" eb="16">
      <t>クンレン</t>
    </rPh>
    <rPh sb="16" eb="17">
      <t>ショウ</t>
    </rPh>
    <rPh sb="18" eb="20">
      <t>フタン</t>
    </rPh>
    <rPh sb="22" eb="24">
      <t>ヒツヨウ</t>
    </rPh>
    <rPh sb="27" eb="29">
      <t>ヒヨウ</t>
    </rPh>
    <phoneticPr fontId="5"/>
  </si>
  <si>
    <t>〔詳細内訳〕その他費用</t>
    <rPh sb="1" eb="3">
      <t>ショウサイ</t>
    </rPh>
    <rPh sb="3" eb="5">
      <t>ウチワケ</t>
    </rPh>
    <rPh sb="8" eb="9">
      <t>タ</t>
    </rPh>
    <rPh sb="9" eb="11">
      <t>ヒヨウ</t>
    </rPh>
    <phoneticPr fontId="5"/>
  </si>
  <si>
    <t>群馬県の委託訓練を初めて受託した年度を記入してください。過去に実績がない場合は「－」を入力してください。</t>
    <rPh sb="0" eb="3">
      <t>グンマケン</t>
    </rPh>
    <rPh sb="4" eb="6">
      <t>イタク</t>
    </rPh>
    <rPh sb="6" eb="8">
      <t>クンレン</t>
    </rPh>
    <rPh sb="9" eb="10">
      <t>ハジ</t>
    </rPh>
    <rPh sb="12" eb="14">
      <t>ジュタク</t>
    </rPh>
    <rPh sb="16" eb="18">
      <t>ネンド</t>
    </rPh>
    <rPh sb="19" eb="21">
      <t>キニュウ</t>
    </rPh>
    <rPh sb="28" eb="30">
      <t>カコ</t>
    </rPh>
    <rPh sb="31" eb="33">
      <t>ジッセキ</t>
    </rPh>
    <rPh sb="36" eb="38">
      <t>バアイ</t>
    </rPh>
    <rPh sb="43" eb="45">
      <t>ニュウリョク</t>
    </rPh>
    <phoneticPr fontId="5"/>
  </si>
  <si>
    <t>教室面積
／教室名</t>
    <rPh sb="0" eb="2">
      <t>キョウシツ</t>
    </rPh>
    <rPh sb="2" eb="4">
      <t>メンセキ</t>
    </rPh>
    <rPh sb="6" eb="8">
      <t>キョウシツ</t>
    </rPh>
    <rPh sb="8" eb="9">
      <t>メイ</t>
    </rPh>
    <phoneticPr fontId="5"/>
  </si>
  <si>
    <t>教室名</t>
    <rPh sb="0" eb="2">
      <t>キョウシツ</t>
    </rPh>
    <rPh sb="2" eb="3">
      <t>メイ</t>
    </rPh>
    <phoneticPr fontId="5"/>
  </si>
  <si>
    <t>文字の大きさは、現状１２ポイントに設定されています。
就職支援は提案者の特色が反映される重要なポイントですので、訓練中や訓練後の就職支援の方法や内容が書面からイメージできるよう、なるべく具体的に記入してください。</t>
    <rPh sb="76" eb="78">
      <t>ショメン</t>
    </rPh>
    <phoneticPr fontId="5"/>
  </si>
  <si>
    <t>事務担当者が申請事務担当者と同じである場合でも、再度記入してください。</t>
    <rPh sb="24" eb="26">
      <t>サイド</t>
    </rPh>
    <phoneticPr fontId="5"/>
  </si>
  <si>
    <t>　　－</t>
    <phoneticPr fontId="5"/>
  </si>
  <si>
    <t>土地建物
使用料</t>
    <rPh sb="5" eb="7">
      <t>シヨウ</t>
    </rPh>
    <phoneticPr fontId="30"/>
  </si>
  <si>
    <t>様式１０「参考見積書」に添付する経費内訳書の書式例です。</t>
    <rPh sb="0" eb="2">
      <t>ヨウシキ</t>
    </rPh>
    <rPh sb="5" eb="7">
      <t>サンコウ</t>
    </rPh>
    <rPh sb="7" eb="10">
      <t>ミツモリショ</t>
    </rPh>
    <rPh sb="12" eb="14">
      <t>テンプ</t>
    </rPh>
    <rPh sb="16" eb="18">
      <t>ケイヒ</t>
    </rPh>
    <rPh sb="18" eb="21">
      <t>ウチワケショ</t>
    </rPh>
    <rPh sb="22" eb="24">
      <t>ショシキ</t>
    </rPh>
    <rPh sb="24" eb="25">
      <t>レイ</t>
    </rPh>
    <phoneticPr fontId="5"/>
  </si>
  <si>
    <t>県税納税証明書（完納証明書）</t>
    <rPh sb="0" eb="2">
      <t>ケンゼイ</t>
    </rPh>
    <rPh sb="2" eb="4">
      <t>ノウゼイ</t>
    </rPh>
    <rPh sb="4" eb="7">
      <t>ショウメイショ</t>
    </rPh>
    <rPh sb="8" eb="10">
      <t>カンノウ</t>
    </rPh>
    <rPh sb="10" eb="13">
      <t>ショウメイショ</t>
    </rPh>
    <phoneticPr fontId="5"/>
  </si>
  <si>
    <t>必須（障害者委託訓練は任意）</t>
    <rPh sb="0" eb="2">
      <t>ヒッス</t>
    </rPh>
    <phoneticPr fontId="5"/>
  </si>
  <si>
    <t>委任を行う場合提出</t>
    <rPh sb="0" eb="2">
      <t>イニン</t>
    </rPh>
    <rPh sb="3" eb="4">
      <t>オコナ</t>
    </rPh>
    <rPh sb="5" eb="7">
      <t>バアイ</t>
    </rPh>
    <rPh sb="7" eb="9">
      <t>テイシュツ</t>
    </rPh>
    <phoneticPr fontId="5"/>
  </si>
  <si>
    <t>-</t>
    <phoneticPr fontId="5"/>
  </si>
  <si>
    <t>＜申請書類作成時＞</t>
    <phoneticPr fontId="5"/>
  </si>
  <si>
    <t>＜印刷時＞</t>
    <phoneticPr fontId="5"/>
  </si>
  <si>
    <t>＜書類提出時＞</t>
    <rPh sb="1" eb="3">
      <t>ショルイ</t>
    </rPh>
    <phoneticPr fontId="5"/>
  </si>
  <si>
    <t>・入力しやすいよう、セルにあらかじめ書式を設定、数式を入力している箇所があります。</t>
    <phoneticPr fontId="5"/>
  </si>
  <si>
    <t>・ワークシートの色の付いた箇所に必要事項を入力してください。</t>
    <rPh sb="8" eb="9">
      <t>イロ</t>
    </rPh>
    <rPh sb="10" eb="11">
      <t>ツ</t>
    </rPh>
    <rPh sb="13" eb="15">
      <t>カショ</t>
    </rPh>
    <rPh sb="16" eb="18">
      <t>ヒツヨウ</t>
    </rPh>
    <rPh sb="18" eb="20">
      <t>ジコウ</t>
    </rPh>
    <rPh sb="21" eb="23">
      <t>ニュウリョク</t>
    </rPh>
    <phoneticPr fontId="5"/>
  </si>
  <si>
    <t>・それぞれの様式の右側欄外には、「記入上の注意」を掲出しているので、参照してください。</t>
    <rPh sb="11" eb="13">
      <t>ランガイ</t>
    </rPh>
    <rPh sb="25" eb="27">
      <t>ケイシュツ</t>
    </rPh>
    <rPh sb="34" eb="36">
      <t>サンショウ</t>
    </rPh>
    <phoneticPr fontId="5"/>
  </si>
  <si>
    <t>・また、入力チェックの数式を設定しています。入力してもエラー表示が消えないときは、ご相談ください。</t>
    <rPh sb="4" eb="6">
      <t>ニュウリョク</t>
    </rPh>
    <rPh sb="11" eb="13">
      <t>スウシキ</t>
    </rPh>
    <rPh sb="14" eb="16">
      <t>セッテイ</t>
    </rPh>
    <rPh sb="22" eb="24">
      <t>ニュウリョク</t>
    </rPh>
    <rPh sb="30" eb="32">
      <t>ヒョウジ</t>
    </rPh>
    <rPh sb="33" eb="34">
      <t>キ</t>
    </rPh>
    <rPh sb="42" eb="44">
      <t>ソウダン</t>
    </rPh>
    <phoneticPr fontId="5"/>
  </si>
  <si>
    <t>・本ファイルは、「ページ設定」にて白黒印刷を設定しています。提出書類は白黒、片面印刷としてください。</t>
    <rPh sb="12" eb="14">
      <t>セッテイ</t>
    </rPh>
    <phoneticPr fontId="5"/>
  </si>
  <si>
    <t>ファイル作成上の注意</t>
    <rPh sb="4" eb="6">
      <t>サクセイ</t>
    </rPh>
    <rPh sb="6" eb="7">
      <t>ジョウ</t>
    </rPh>
    <rPh sb="8" eb="10">
      <t>チュウイ</t>
    </rPh>
    <phoneticPr fontId="5"/>
  </si>
  <si>
    <t>←　未入力項目があると注意表示が出ます。該当がない項目にも「－」や「なし」を記入してください。</t>
    <rPh sb="2" eb="5">
      <t>ミニュウリョク</t>
    </rPh>
    <rPh sb="5" eb="7">
      <t>コウモク</t>
    </rPh>
    <rPh sb="11" eb="13">
      <t>チュウイ</t>
    </rPh>
    <rPh sb="13" eb="15">
      <t>ヒョウジ</t>
    </rPh>
    <rPh sb="16" eb="17">
      <t>デ</t>
    </rPh>
    <rPh sb="20" eb="22">
      <t>ガイトウ</t>
    </rPh>
    <rPh sb="25" eb="27">
      <t>コウモク</t>
    </rPh>
    <rPh sb="38" eb="40">
      <t>キニュウ</t>
    </rPh>
    <phoneticPr fontId="5"/>
  </si>
  <si>
    <t>ジョブ・カード作成支援担当者の所属を記入してください。障害者委託訓練で、ジョブ・カード作成支援を予定していない場合は「－」を入力してください（この欄の他の項目についても同じ）。</t>
    <rPh sb="7" eb="9">
      <t>サクセイ</t>
    </rPh>
    <rPh sb="9" eb="11">
      <t>シエン</t>
    </rPh>
    <rPh sb="11" eb="14">
      <t>タントウシャ</t>
    </rPh>
    <rPh sb="15" eb="17">
      <t>ショゾク</t>
    </rPh>
    <rPh sb="18" eb="20">
      <t>キニュウ</t>
    </rPh>
    <rPh sb="27" eb="30">
      <t>ショウガイシャ</t>
    </rPh>
    <rPh sb="30" eb="32">
      <t>イタク</t>
    </rPh>
    <rPh sb="32" eb="34">
      <t>クンレン</t>
    </rPh>
    <rPh sb="43" eb="45">
      <t>サクセイ</t>
    </rPh>
    <rPh sb="45" eb="47">
      <t>シエン</t>
    </rPh>
    <rPh sb="48" eb="50">
      <t>ヨテイ</t>
    </rPh>
    <rPh sb="55" eb="57">
      <t>バアイ</t>
    </rPh>
    <rPh sb="62" eb="64">
      <t>ニュウリョク</t>
    </rPh>
    <rPh sb="73" eb="74">
      <t>ラン</t>
    </rPh>
    <rPh sb="75" eb="76">
      <t>タ</t>
    </rPh>
    <rPh sb="77" eb="79">
      <t>コウモク</t>
    </rPh>
    <rPh sb="84" eb="85">
      <t>オナ</t>
    </rPh>
    <phoneticPr fontId="5"/>
  </si>
  <si>
    <t>固定電話（0##)####-####の書式を設定しています。携帯電話の場合はハイフン0#0-####-####で入力してください。</t>
    <rPh sb="0" eb="2">
      <t>コテイ</t>
    </rPh>
    <rPh sb="2" eb="4">
      <t>デンワ</t>
    </rPh>
    <rPh sb="19" eb="21">
      <t>ショシキ</t>
    </rPh>
    <rPh sb="22" eb="24">
      <t>セッテイ</t>
    </rPh>
    <rPh sb="30" eb="32">
      <t>ケイタイ</t>
    </rPh>
    <rPh sb="32" eb="34">
      <t>デンワ</t>
    </rPh>
    <rPh sb="35" eb="37">
      <t>バアイ</t>
    </rPh>
    <rPh sb="56" eb="58">
      <t>ニュウリョク</t>
    </rPh>
    <phoneticPr fontId="5"/>
  </si>
  <si>
    <t>教育部門計</t>
    <rPh sb="0" eb="2">
      <t>キョウイク</t>
    </rPh>
    <rPh sb="2" eb="4">
      <t>ブモン</t>
    </rPh>
    <rPh sb="4" eb="5">
      <t>ケイ</t>
    </rPh>
    <phoneticPr fontId="5"/>
  </si>
  <si>
    <t>←　未入力項目があると注意表示が出ます。該当がない項目にもゼロを記入してください。</t>
    <rPh sb="2" eb="5">
      <t>ミニュウリョク</t>
    </rPh>
    <rPh sb="5" eb="7">
      <t>コウモク</t>
    </rPh>
    <rPh sb="11" eb="13">
      <t>チュウイ</t>
    </rPh>
    <rPh sb="13" eb="15">
      <t>ヒョウジ</t>
    </rPh>
    <rPh sb="16" eb="17">
      <t>デ</t>
    </rPh>
    <rPh sb="20" eb="22">
      <t>ガイトウ</t>
    </rPh>
    <rPh sb="25" eb="27">
      <t>コウモク</t>
    </rPh>
    <rPh sb="32" eb="34">
      <t>キニュウ</t>
    </rPh>
    <phoneticPr fontId="5"/>
  </si>
  <si>
    <t>←　未入力項目があると注意表示が出ます。該当がない項目にも「なし」を記入してください。</t>
    <rPh sb="2" eb="5">
      <t>ミニュウリョク</t>
    </rPh>
    <rPh sb="5" eb="7">
      <t>コウモク</t>
    </rPh>
    <rPh sb="11" eb="13">
      <t>チュウイ</t>
    </rPh>
    <rPh sb="13" eb="15">
      <t>ヒョウジ</t>
    </rPh>
    <rPh sb="16" eb="17">
      <t>デ</t>
    </rPh>
    <rPh sb="20" eb="22">
      <t>ガイトウ</t>
    </rPh>
    <rPh sb="25" eb="27">
      <t>コウモク</t>
    </rPh>
    <rPh sb="34" eb="36">
      <t>キニュウ</t>
    </rPh>
    <phoneticPr fontId="5"/>
  </si>
  <si>
    <t>科目区分のプルダウンリスト</t>
    <rPh sb="0" eb="2">
      <t>カモク</t>
    </rPh>
    <rPh sb="2" eb="4">
      <t>クブン</t>
    </rPh>
    <phoneticPr fontId="5"/>
  </si>
  <si>
    <t>学</t>
    <rPh sb="0" eb="1">
      <t>ガク</t>
    </rPh>
    <phoneticPr fontId="5"/>
  </si>
  <si>
    <t>実</t>
    <rPh sb="0" eb="1">
      <t>ジツ</t>
    </rPh>
    <phoneticPr fontId="5"/>
  </si>
  <si>
    <t>他</t>
    <rPh sb="0" eb="1">
      <t>タ</t>
    </rPh>
    <phoneticPr fontId="5"/>
  </si>
  <si>
    <t>学科</t>
    <rPh sb="0" eb="2">
      <t>ガッカ</t>
    </rPh>
    <phoneticPr fontId="5"/>
  </si>
  <si>
    <t>実技</t>
    <rPh sb="0" eb="2">
      <t>ジツギ</t>
    </rPh>
    <phoneticPr fontId="5"/>
  </si>
  <si>
    <t>その他</t>
    <rPh sb="2" eb="3">
      <t>タ</t>
    </rPh>
    <phoneticPr fontId="5"/>
  </si>
  <si>
    <t>人数</t>
    <rPh sb="0" eb="2">
      <t>ニンズウ</t>
    </rPh>
    <phoneticPr fontId="5"/>
  </si>
  <si>
    <t>区分※</t>
    <rPh sb="0" eb="2">
      <t>クブン</t>
    </rPh>
    <phoneticPr fontId="5"/>
  </si>
  <si>
    <t>※「区分」欄　「学」→学科、「実」→実技、「他」→その他</t>
    <rPh sb="2" eb="4">
      <t>クブン</t>
    </rPh>
    <rPh sb="5" eb="6">
      <t>ラン</t>
    </rPh>
    <rPh sb="15" eb="16">
      <t>ジツ</t>
    </rPh>
    <rPh sb="22" eb="23">
      <t>ホカ</t>
    </rPh>
    <phoneticPr fontId="5"/>
  </si>
  <si>
    <t>様式５との一致</t>
    <rPh sb="0" eb="2">
      <t>ヨウシキ</t>
    </rPh>
    <rPh sb="5" eb="7">
      <t>イッチ</t>
    </rPh>
    <phoneticPr fontId="5"/>
  </si>
  <si>
    <t>受託希望訓練生数</t>
    <rPh sb="0" eb="2">
      <t>ジュタク</t>
    </rPh>
    <rPh sb="2" eb="4">
      <t>キボウ</t>
    </rPh>
    <rPh sb="4" eb="7">
      <t>クンレンセイ</t>
    </rPh>
    <rPh sb="7" eb="8">
      <t>スウ</t>
    </rPh>
    <phoneticPr fontId="5"/>
  </si>
  <si>
    <t>訓練の実施が可能な最少の訓練生数</t>
    <rPh sb="0" eb="2">
      <t>クンレン</t>
    </rPh>
    <rPh sb="3" eb="5">
      <t>ジッシ</t>
    </rPh>
    <rPh sb="6" eb="8">
      <t>カノウ</t>
    </rPh>
    <rPh sb="9" eb="11">
      <t>サイショウ</t>
    </rPh>
    <rPh sb="12" eb="15">
      <t>クンレンセイ</t>
    </rPh>
    <rPh sb="15" eb="16">
      <t>スウ</t>
    </rPh>
    <phoneticPr fontId="5"/>
  </si>
  <si>
    <t>訓練実施可能な最少訓練生数</t>
    <rPh sb="0" eb="2">
      <t>クンレン</t>
    </rPh>
    <rPh sb="2" eb="4">
      <t>ジッシ</t>
    </rPh>
    <rPh sb="4" eb="6">
      <t>カノウ</t>
    </rPh>
    <rPh sb="7" eb="9">
      <t>サイショウ</t>
    </rPh>
    <rPh sb="9" eb="12">
      <t>クンレンセイ</t>
    </rPh>
    <rPh sb="12" eb="13">
      <t>スウ</t>
    </rPh>
    <phoneticPr fontId="5"/>
  </si>
  <si>
    <t>受入希望訓練生数</t>
    <rPh sb="0" eb="2">
      <t>ウケイレ</t>
    </rPh>
    <rPh sb="2" eb="4">
      <t>キボウ</t>
    </rPh>
    <rPh sb="4" eb="7">
      <t>クンレンセイ</t>
    </rPh>
    <rPh sb="7" eb="8">
      <t>スウ</t>
    </rPh>
    <phoneticPr fontId="5"/>
  </si>
  <si>
    <t>講師配置について、学科は訓練生３０人に１人以上、実技は１５人に１人以上としてください（障害者委託訓練を除く）。</t>
    <rPh sb="0" eb="2">
      <t>コウシ</t>
    </rPh>
    <rPh sb="2" eb="4">
      <t>ハイチ</t>
    </rPh>
    <rPh sb="9" eb="11">
      <t>ガッカ</t>
    </rPh>
    <rPh sb="12" eb="15">
      <t>クンレンセイ</t>
    </rPh>
    <rPh sb="17" eb="18">
      <t>ニン</t>
    </rPh>
    <rPh sb="19" eb="21">
      <t>ヒトリ</t>
    </rPh>
    <rPh sb="21" eb="23">
      <t>イジョウ</t>
    </rPh>
    <rPh sb="24" eb="26">
      <t>ジツギ</t>
    </rPh>
    <rPh sb="29" eb="30">
      <t>ニン</t>
    </rPh>
    <rPh sb="31" eb="35">
      <t>ヒトリイジョウ</t>
    </rPh>
    <rPh sb="43" eb="50">
      <t>ショウガイシャイタククンレン</t>
    </rPh>
    <rPh sb="51" eb="52">
      <t>ノゾ</t>
    </rPh>
    <phoneticPr fontId="5"/>
  </si>
  <si>
    <t>←　未入力項目があると注意表示が出ます。</t>
    <rPh sb="2" eb="5">
      <t>ミニュウリョク</t>
    </rPh>
    <rPh sb="5" eb="7">
      <t>コウモク</t>
    </rPh>
    <rPh sb="11" eb="13">
      <t>チュウイ</t>
    </rPh>
    <rPh sb="13" eb="15">
      <t>ヒョウジ</t>
    </rPh>
    <rPh sb="16" eb="17">
      <t>デ</t>
    </rPh>
    <phoneticPr fontId="5"/>
  </si>
  <si>
    <t>経費内訳書の様式は任意ですが、様式１０の項目「講師等経費」「施設設備使用料」「その他（事務局人件費等）」の項目毎に集計し、それぞれの金額が分かるように記載してください。</t>
    <rPh sb="0" eb="2">
      <t>ケイヒ</t>
    </rPh>
    <rPh sb="2" eb="5">
      <t>ウチワケショ</t>
    </rPh>
    <rPh sb="6" eb="8">
      <t>ヨウシキ</t>
    </rPh>
    <rPh sb="9" eb="11">
      <t>ニンイ</t>
    </rPh>
    <rPh sb="15" eb="17">
      <t>ヨウシキ</t>
    </rPh>
    <rPh sb="20" eb="22">
      <t>コウモク</t>
    </rPh>
    <rPh sb="23" eb="25">
      <t>コウシ</t>
    </rPh>
    <rPh sb="25" eb="26">
      <t>トウ</t>
    </rPh>
    <rPh sb="26" eb="28">
      <t>ケイヒ</t>
    </rPh>
    <rPh sb="30" eb="32">
      <t>シセツ</t>
    </rPh>
    <rPh sb="32" eb="34">
      <t>セツビ</t>
    </rPh>
    <rPh sb="34" eb="37">
      <t>シヨウリョウ</t>
    </rPh>
    <rPh sb="41" eb="42">
      <t>タ</t>
    </rPh>
    <rPh sb="43" eb="46">
      <t>ジムキョク</t>
    </rPh>
    <rPh sb="46" eb="49">
      <t>ジンケンヒ</t>
    </rPh>
    <rPh sb="49" eb="50">
      <t>トウ</t>
    </rPh>
    <rPh sb="53" eb="56">
      <t>コウモクゴト</t>
    </rPh>
    <rPh sb="57" eb="59">
      <t>シュウケイ</t>
    </rPh>
    <rPh sb="66" eb="68">
      <t>キンガク</t>
    </rPh>
    <rPh sb="69" eb="70">
      <t>ワ</t>
    </rPh>
    <rPh sb="75" eb="77">
      <t>キサイ</t>
    </rPh>
    <phoneticPr fontId="5"/>
  </si>
  <si>
    <t>－</t>
    <phoneticPr fontId="5"/>
  </si>
  <si>
    <t>・様式番号の順にファイルし、チェック表と併せてご提出ください。</t>
    <phoneticPr fontId="5"/>
  </si>
  <si>
    <t>電子データ＋印刷したものを提出</t>
    <rPh sb="0" eb="2">
      <t>デンシ</t>
    </rPh>
    <rPh sb="6" eb="8">
      <t>インサツ</t>
    </rPh>
    <rPh sb="13" eb="15">
      <t>テイシュツ</t>
    </rPh>
    <phoneticPr fontId="5"/>
  </si>
  <si>
    <t>No</t>
    <phoneticPr fontId="5"/>
  </si>
  <si>
    <t>（注）その他資料は電子データ（PDFファイル）提出後、本書（財務諸表はファイルを印刷したもの）を正本に</t>
    <rPh sb="1" eb="2">
      <t>チュウ</t>
    </rPh>
    <rPh sb="5" eb="6">
      <t>タ</t>
    </rPh>
    <rPh sb="6" eb="8">
      <t>シリョウ</t>
    </rPh>
    <rPh sb="9" eb="11">
      <t>デンシ</t>
    </rPh>
    <rPh sb="23" eb="25">
      <t>テイシュツ</t>
    </rPh>
    <rPh sb="25" eb="26">
      <t>ゴ</t>
    </rPh>
    <rPh sb="27" eb="29">
      <t>ホンショ</t>
    </rPh>
    <rPh sb="30" eb="32">
      <t>ザイム</t>
    </rPh>
    <rPh sb="32" eb="34">
      <t>ショヒョウ</t>
    </rPh>
    <rPh sb="40" eb="42">
      <t>インサツ</t>
    </rPh>
    <phoneticPr fontId="5"/>
  </si>
  <si>
    <t>　　―</t>
  </si>
  <si>
    <r>
      <t>３　就職支援（様式９）　　</t>
    </r>
    <r>
      <rPr>
        <sz val="11"/>
        <color theme="1"/>
        <rFont val="ＭＳ ゴシック"/>
        <family val="3"/>
        <charset val="128"/>
      </rPr>
      <t>※詳細については様式９に記載し、ここには概要を記載してください。</t>
    </r>
    <rPh sb="2" eb="4">
      <t>シュウショク</t>
    </rPh>
    <rPh sb="4" eb="6">
      <t>シエン</t>
    </rPh>
    <rPh sb="7" eb="9">
      <t>ヨウシキ</t>
    </rPh>
    <rPh sb="14" eb="16">
      <t>ショウサイ</t>
    </rPh>
    <rPh sb="21" eb="23">
      <t>ヨウシキ</t>
    </rPh>
    <rPh sb="25" eb="27">
      <t>キサイ</t>
    </rPh>
    <rPh sb="33" eb="35">
      <t>ガイヨウ</t>
    </rPh>
    <rPh sb="36" eb="38">
      <t>キサイ</t>
    </rPh>
    <phoneticPr fontId="5"/>
  </si>
  <si>
    <t>介護員養成事業者指定書（写）
登録教習機関指定書（写）</t>
    <rPh sb="0" eb="3">
      <t>カイゴイン</t>
    </rPh>
    <rPh sb="3" eb="5">
      <t>ヨウセイ</t>
    </rPh>
    <rPh sb="5" eb="8">
      <t>ジギョウシャ</t>
    </rPh>
    <rPh sb="8" eb="10">
      <t>シテイ</t>
    </rPh>
    <rPh sb="10" eb="11">
      <t>ショ</t>
    </rPh>
    <rPh sb="12" eb="13">
      <t>ウツ</t>
    </rPh>
    <rPh sb="15" eb="17">
      <t>トウロク</t>
    </rPh>
    <rPh sb="17" eb="19">
      <t>キョウシュウ</t>
    </rPh>
    <rPh sb="19" eb="21">
      <t>キカン</t>
    </rPh>
    <rPh sb="21" eb="23">
      <t>シテイ</t>
    </rPh>
    <rPh sb="23" eb="24">
      <t>ショ</t>
    </rPh>
    <rPh sb="25" eb="26">
      <t>ウツ</t>
    </rPh>
    <phoneticPr fontId="5"/>
  </si>
  <si>
    <t>【補足】　認可外保育施設の場合は、提出いただいた託児添付Ｄにより、施設の適当性の評価をいたします。</t>
    <rPh sb="1" eb="3">
      <t>ホソク</t>
    </rPh>
    <phoneticPr fontId="5"/>
  </si>
  <si>
    <t>預かり可能年齢</t>
    <rPh sb="0" eb="1">
      <t>アズ</t>
    </rPh>
    <rPh sb="3" eb="5">
      <t>カノウ</t>
    </rPh>
    <rPh sb="5" eb="7">
      <t>ネンレイ</t>
    </rPh>
    <phoneticPr fontId="5"/>
  </si>
  <si>
    <t>預かり可能年齢
（入校の時点で）</t>
    <rPh sb="0" eb="1">
      <t>アズ</t>
    </rPh>
    <rPh sb="3" eb="5">
      <t>カノウ</t>
    </rPh>
    <rPh sb="5" eb="7">
      <t>ネンレイ</t>
    </rPh>
    <rPh sb="9" eb="11">
      <t>ニュウコウ</t>
    </rPh>
    <rPh sb="12" eb="14">
      <t>ジテン</t>
    </rPh>
    <phoneticPr fontId="5"/>
  </si>
  <si>
    <t>障害児等の受入可否</t>
    <rPh sb="0" eb="3">
      <t>ショウガイジ</t>
    </rPh>
    <rPh sb="3" eb="4">
      <t>トウ</t>
    </rPh>
    <rPh sb="5" eb="7">
      <t>ウケイレ</t>
    </rPh>
    <rPh sb="7" eb="9">
      <t>カヒ</t>
    </rPh>
    <phoneticPr fontId="5"/>
  </si>
  <si>
    <t>※障害児等の受入は必須条件ではありません。</t>
    <rPh sb="1" eb="4">
      <t>ショウガイジ</t>
    </rPh>
    <rPh sb="4" eb="5">
      <t>トウ</t>
    </rPh>
    <rPh sb="6" eb="8">
      <t>ウケイレ</t>
    </rPh>
    <rPh sb="9" eb="11">
      <t>ヒッス</t>
    </rPh>
    <rPh sb="11" eb="13">
      <t>ジョウケン</t>
    </rPh>
    <phoneticPr fontId="5"/>
  </si>
  <si>
    <t>※食事・軽食（ミルク・おやつを含む）代、おむつ代等、実費分については利用者負担とするため、託児サービス費用には含めないでください。</t>
    <rPh sb="1" eb="3">
      <t>ショクジ</t>
    </rPh>
    <rPh sb="4" eb="6">
      <t>ケイショク</t>
    </rPh>
    <rPh sb="15" eb="16">
      <t>フク</t>
    </rPh>
    <rPh sb="18" eb="19">
      <t>ダイ</t>
    </rPh>
    <rPh sb="23" eb="24">
      <t>ダイ</t>
    </rPh>
    <rPh sb="24" eb="25">
      <t>トウ</t>
    </rPh>
    <rPh sb="26" eb="28">
      <t>ジッピ</t>
    </rPh>
    <rPh sb="28" eb="29">
      <t>ブン</t>
    </rPh>
    <rPh sb="34" eb="37">
      <t>リヨウシャ</t>
    </rPh>
    <rPh sb="37" eb="39">
      <t>フタン</t>
    </rPh>
    <rPh sb="45" eb="47">
      <t>タクジ</t>
    </rPh>
    <rPh sb="51" eb="53">
      <t>ヒヨウ</t>
    </rPh>
    <rPh sb="55" eb="56">
      <t>フク</t>
    </rPh>
    <phoneticPr fontId="5"/>
  </si>
  <si>
    <t>※経費の内訳を任意の様式で添付してください（託児添付Ａ）。</t>
    <rPh sb="1" eb="3">
      <t>ケイヒ</t>
    </rPh>
    <rPh sb="4" eb="6">
      <t>ウチワケ</t>
    </rPh>
    <rPh sb="7" eb="9">
      <t>ニンイ</t>
    </rPh>
    <rPh sb="10" eb="12">
      <t>ヨウシキ</t>
    </rPh>
    <rPh sb="13" eb="15">
      <t>テンプ</t>
    </rPh>
    <rPh sb="22" eb="24">
      <t>タクジ</t>
    </rPh>
    <rPh sb="24" eb="26">
      <t>テンプ</t>
    </rPh>
    <phoneticPr fontId="5"/>
  </si>
  <si>
    <t>円（税抜き）１人１月あたり</t>
    <rPh sb="0" eb="1">
      <t>エン</t>
    </rPh>
    <rPh sb="2" eb="4">
      <t>ゼイヌ</t>
    </rPh>
    <rPh sb="7" eb="8">
      <t>ニン</t>
    </rPh>
    <rPh sb="9" eb="10">
      <t>ツキ</t>
    </rPh>
    <phoneticPr fontId="5"/>
  </si>
  <si>
    <t>託児サービス費用</t>
    <rPh sb="0" eb="2">
      <t>タクジ</t>
    </rPh>
    <rPh sb="6" eb="8">
      <t>ヒヨウ</t>
    </rPh>
    <phoneticPr fontId="5"/>
  </si>
  <si>
    <t>一時預かり事業を行う施設</t>
    <rPh sb="0" eb="2">
      <t>イチジ</t>
    </rPh>
    <rPh sb="2" eb="3">
      <t>アズ</t>
    </rPh>
    <rPh sb="5" eb="7">
      <t>ジギョウ</t>
    </rPh>
    <rPh sb="8" eb="9">
      <t>オコナ</t>
    </rPh>
    <rPh sb="10" eb="12">
      <t>シセツ</t>
    </rPh>
    <phoneticPr fontId="5"/>
  </si>
  <si>
    <t>認可外保育施設（託児添付Ｄをつけてください）</t>
    <rPh sb="0" eb="3">
      <t>ニンカガイ</t>
    </rPh>
    <rPh sb="3" eb="5">
      <t>ホイク</t>
    </rPh>
    <rPh sb="5" eb="7">
      <t>シセツ</t>
    </rPh>
    <phoneticPr fontId="5"/>
  </si>
  <si>
    <t>施設の種類</t>
    <rPh sb="3" eb="5">
      <t>シュルイ</t>
    </rPh>
    <phoneticPr fontId="5"/>
  </si>
  <si>
    <t>保育所</t>
    <rPh sb="0" eb="3">
      <t>ホイクショ</t>
    </rPh>
    <phoneticPr fontId="5"/>
  </si>
  <si>
    <t>小数点第二位以下四捨五入してください。</t>
    <rPh sb="0" eb="3">
      <t>ショウスウテン</t>
    </rPh>
    <rPh sb="3" eb="4">
      <t>ダイ</t>
    </rPh>
    <rPh sb="4" eb="5">
      <t>ニ</t>
    </rPh>
    <rPh sb="5" eb="6">
      <t>イ</t>
    </rPh>
    <rPh sb="6" eb="8">
      <t>イカ</t>
    </rPh>
    <rPh sb="8" eb="12">
      <t>シシャゴニュウ</t>
    </rPh>
    <phoneticPr fontId="5"/>
  </si>
  <si>
    <t>施設までの距離</t>
    <rPh sb="0" eb="2">
      <t>シセツ</t>
    </rPh>
    <rPh sb="5" eb="7">
      <t>キョリ</t>
    </rPh>
    <phoneticPr fontId="5"/>
  </si>
  <si>
    <t>km</t>
    <phoneticPr fontId="5"/>
  </si>
  <si>
    <t>約</t>
    <rPh sb="0" eb="1">
      <t>ヤク</t>
    </rPh>
    <phoneticPr fontId="5"/>
  </si>
  <si>
    <t>訓練実施場所までの距離</t>
    <rPh sb="0" eb="2">
      <t>クンレン</t>
    </rPh>
    <rPh sb="2" eb="4">
      <t>ジッシ</t>
    </rPh>
    <rPh sb="4" eb="6">
      <t>バショ</t>
    </rPh>
    <rPh sb="9" eb="11">
      <t>キョリ</t>
    </rPh>
    <phoneticPr fontId="5"/>
  </si>
  <si>
    <t>電話番号</t>
    <rPh sb="0" eb="2">
      <t>デンワ</t>
    </rPh>
    <rPh sb="2" eb="4">
      <t>バンゴウ</t>
    </rPh>
    <phoneticPr fontId="5"/>
  </si>
  <si>
    <t>職名</t>
    <rPh sb="0" eb="2">
      <t>ショクメイ</t>
    </rPh>
    <phoneticPr fontId="5"/>
  </si>
  <si>
    <t>託児サービス提供施設の担当者</t>
    <rPh sb="0" eb="2">
      <t>タクジ</t>
    </rPh>
    <rPh sb="6" eb="8">
      <t>テイキョウ</t>
    </rPh>
    <rPh sb="8" eb="10">
      <t>シセツ</t>
    </rPh>
    <rPh sb="11" eb="14">
      <t>タントウシャ</t>
    </rPh>
    <phoneticPr fontId="5"/>
  </si>
  <si>
    <t>住所</t>
    <rPh sb="0" eb="2">
      <t>ジュウショ</t>
    </rPh>
    <phoneticPr fontId="5"/>
  </si>
  <si>
    <t>施設名</t>
    <rPh sb="0" eb="3">
      <t>シセツメイ</t>
    </rPh>
    <phoneticPr fontId="5"/>
  </si>
  <si>
    <t>託児サービス提供施設</t>
    <rPh sb="0" eb="2">
      <t>タクジ</t>
    </rPh>
    <rPh sb="6" eb="8">
      <t>テイキョウ</t>
    </rPh>
    <rPh sb="8" eb="10">
      <t>シセツ</t>
    </rPh>
    <phoneticPr fontId="5"/>
  </si>
  <si>
    <t>託児サービス提供施設名</t>
    <rPh sb="0" eb="2">
      <t>タクジ</t>
    </rPh>
    <rPh sb="6" eb="8">
      <t>テイキョウ</t>
    </rPh>
    <rPh sb="8" eb="10">
      <t>シセツ</t>
    </rPh>
    <rPh sb="10" eb="11">
      <t>メイ</t>
    </rPh>
    <phoneticPr fontId="5"/>
  </si>
  <si>
    <t>以下は、託児サービスを提供する場合のみ記入してください。</t>
    <rPh sb="0" eb="2">
      <t>イカ</t>
    </rPh>
    <rPh sb="4" eb="6">
      <t>タクジ</t>
    </rPh>
    <rPh sb="11" eb="13">
      <t>テイキョウ</t>
    </rPh>
    <rPh sb="15" eb="17">
      <t>バアイ</t>
    </rPh>
    <rPh sb="19" eb="21">
      <t>キニュウ</t>
    </rPh>
    <phoneticPr fontId="5"/>
  </si>
  <si>
    <t>託児提案児童数</t>
    <rPh sb="0" eb="2">
      <t>タクジ</t>
    </rPh>
    <rPh sb="2" eb="4">
      <t>テイアン</t>
    </rPh>
    <rPh sb="4" eb="7">
      <t>ジドウスウ</t>
    </rPh>
    <phoneticPr fontId="5"/>
  </si>
  <si>
    <t>託児サービス提供内容</t>
    <rPh sb="0" eb="2">
      <t>タクジ</t>
    </rPh>
    <rPh sb="6" eb="8">
      <t>テイキョウ</t>
    </rPh>
    <rPh sb="8" eb="10">
      <t>ナイヨウ</t>
    </rPh>
    <phoneticPr fontId="5"/>
  </si>
  <si>
    <t>施設の種類</t>
    <rPh sb="0" eb="2">
      <t>シセツ</t>
    </rPh>
    <rPh sb="3" eb="5">
      <t>シュルイ</t>
    </rPh>
    <phoneticPr fontId="5"/>
  </si>
  <si>
    <t>障害児受入可否</t>
    <rPh sb="0" eb="3">
      <t>ショウガイジ</t>
    </rPh>
    <rPh sb="3" eb="5">
      <t>ウケイレ</t>
    </rPh>
    <rPh sb="5" eb="7">
      <t>カヒ</t>
    </rPh>
    <phoneticPr fontId="5"/>
  </si>
  <si>
    <t>から可能</t>
    <rPh sb="2" eb="4">
      <t>カノウ</t>
    </rPh>
    <phoneticPr fontId="5"/>
  </si>
  <si>
    <t>ゼロ歳児から可能な場合「○か月」、１歳児以降で可能な場合「○歳」と記入してください。</t>
    <rPh sb="2" eb="4">
      <t>サイジ</t>
    </rPh>
    <rPh sb="6" eb="8">
      <t>カノウ</t>
    </rPh>
    <rPh sb="9" eb="11">
      <t>バアイ</t>
    </rPh>
    <rPh sb="14" eb="15">
      <t>ゲツ</t>
    </rPh>
    <rPh sb="18" eb="20">
      <t>サイジ</t>
    </rPh>
    <rPh sb="20" eb="22">
      <t>イコウ</t>
    </rPh>
    <rPh sb="23" eb="25">
      <t>カノウ</t>
    </rPh>
    <rPh sb="26" eb="28">
      <t>バアイ</t>
    </rPh>
    <rPh sb="30" eb="31">
      <t>サイ</t>
    </rPh>
    <rPh sb="33" eb="35">
      <t>キニュウ</t>
    </rPh>
    <phoneticPr fontId="5"/>
  </si>
  <si>
    <t>可</t>
    <rPh sb="0" eb="1">
      <t>カ</t>
    </rPh>
    <phoneticPr fontId="5"/>
  </si>
  <si>
    <t>不可</t>
    <rPh sb="0" eb="2">
      <t>フカ</t>
    </rPh>
    <phoneticPr fontId="5"/>
  </si>
  <si>
    <t>プルダウンにより「可」「不可」から選択してください。</t>
    <rPh sb="9" eb="10">
      <t>カ</t>
    </rPh>
    <rPh sb="12" eb="14">
      <t>フカ</t>
    </rPh>
    <phoneticPr fontId="5"/>
  </si>
  <si>
    <t>施設の種類
（児童福祉法に定める種類のうち該当するものを選択）</t>
    <rPh sb="0" eb="2">
      <t>シセツ</t>
    </rPh>
    <rPh sb="3" eb="5">
      <t>シュルイ</t>
    </rPh>
    <rPh sb="7" eb="9">
      <t>ジドウ</t>
    </rPh>
    <rPh sb="9" eb="12">
      <t>フクシホウ</t>
    </rPh>
    <rPh sb="13" eb="14">
      <t>サダ</t>
    </rPh>
    <rPh sb="16" eb="18">
      <t>シュルイ</t>
    </rPh>
    <rPh sb="21" eb="23">
      <t>ガイトウ</t>
    </rPh>
    <rPh sb="28" eb="30">
      <t>センタク</t>
    </rPh>
    <phoneticPr fontId="5"/>
  </si>
  <si>
    <t>提案する託児児童数を記入してください。</t>
    <rPh sb="0" eb="2">
      <t>テイアン</t>
    </rPh>
    <rPh sb="4" eb="6">
      <t>タクジ</t>
    </rPh>
    <rPh sb="6" eb="9">
      <t>ジドウスウ</t>
    </rPh>
    <rPh sb="10" eb="12">
      <t>キニュウ</t>
    </rPh>
    <phoneticPr fontId="5"/>
  </si>
  <si>
    <t>託児サービス費用は実費（施設が定める一般利用者の単価と同額）としてください。このため、託児添付Ａ(任意様式）では、施設のパンフレット等で単価や１か月の利用料が分かるものとしてください。また、所得水準によって利用料が変動する場合などはそれが分かる資料（HPのコピーなど）を添付してください。</t>
    <rPh sb="0" eb="2">
      <t>タクジ</t>
    </rPh>
    <rPh sb="6" eb="8">
      <t>ヒヨウ</t>
    </rPh>
    <rPh sb="9" eb="11">
      <t>ジッピ</t>
    </rPh>
    <rPh sb="12" eb="14">
      <t>シセツ</t>
    </rPh>
    <rPh sb="15" eb="16">
      <t>サダ</t>
    </rPh>
    <rPh sb="18" eb="20">
      <t>イッパン</t>
    </rPh>
    <rPh sb="20" eb="23">
      <t>リヨウシャ</t>
    </rPh>
    <rPh sb="24" eb="26">
      <t>タンカ</t>
    </rPh>
    <rPh sb="27" eb="29">
      <t>ドウガク</t>
    </rPh>
    <rPh sb="43" eb="45">
      <t>タクジ</t>
    </rPh>
    <rPh sb="45" eb="47">
      <t>テンプ</t>
    </rPh>
    <rPh sb="49" eb="51">
      <t>ニンイ</t>
    </rPh>
    <rPh sb="51" eb="53">
      <t>ヨウシキ</t>
    </rPh>
    <rPh sb="57" eb="59">
      <t>シセツ</t>
    </rPh>
    <rPh sb="66" eb="67">
      <t>トウ</t>
    </rPh>
    <rPh sb="68" eb="70">
      <t>タンカ</t>
    </rPh>
    <rPh sb="73" eb="74">
      <t>ゲツ</t>
    </rPh>
    <rPh sb="75" eb="78">
      <t>リヨウリョウ</t>
    </rPh>
    <rPh sb="79" eb="80">
      <t>ワ</t>
    </rPh>
    <rPh sb="95" eb="97">
      <t>ショトク</t>
    </rPh>
    <rPh sb="97" eb="99">
      <t>スイジュン</t>
    </rPh>
    <rPh sb="103" eb="106">
      <t>リヨウリョウ</t>
    </rPh>
    <rPh sb="107" eb="109">
      <t>ヘンドウ</t>
    </rPh>
    <rPh sb="111" eb="113">
      <t>バアイ</t>
    </rPh>
    <rPh sb="119" eb="120">
      <t>ワ</t>
    </rPh>
    <rPh sb="122" eb="124">
      <t>シリョウ</t>
    </rPh>
    <rPh sb="135" eb="137">
      <t>テンプ</t>
    </rPh>
    <phoneticPr fontId="5"/>
  </si>
  <si>
    <t>各様式エラーチェック</t>
    <rPh sb="0" eb="1">
      <t>カク</t>
    </rPh>
    <rPh sb="1" eb="3">
      <t>ヨウシキ</t>
    </rPh>
    <phoneticPr fontId="5"/>
  </si>
  <si>
    <t>＜ファイル提出(アップロード）時＞</t>
    <rPh sb="5" eb="7">
      <t>テイシュツ</t>
    </rPh>
    <phoneticPr fontId="5"/>
  </si>
  <si>
    <t>託児</t>
    <rPh sb="0" eb="2">
      <t>タクジ</t>
    </rPh>
    <phoneticPr fontId="5"/>
  </si>
  <si>
    <t>経費の内訳</t>
    <rPh sb="0" eb="2">
      <t>ケイヒ</t>
    </rPh>
    <rPh sb="3" eb="5">
      <t>ウチワケ</t>
    </rPh>
    <phoneticPr fontId="5"/>
  </si>
  <si>
    <t>傷害保険・賠償責任保険の証書（写）</t>
    <rPh sb="0" eb="2">
      <t>ショウガイ</t>
    </rPh>
    <rPh sb="2" eb="4">
      <t>ホケン</t>
    </rPh>
    <rPh sb="5" eb="7">
      <t>バイショウ</t>
    </rPh>
    <rPh sb="7" eb="9">
      <t>セキニン</t>
    </rPh>
    <rPh sb="9" eb="11">
      <t>ホケン</t>
    </rPh>
    <rPh sb="12" eb="14">
      <t>ショウショ</t>
    </rPh>
    <rPh sb="15" eb="16">
      <t>ウツ</t>
    </rPh>
    <phoneticPr fontId="5"/>
  </si>
  <si>
    <t>施設の概要を示すパンフレット</t>
    <rPh sb="0" eb="2">
      <t>シセツ</t>
    </rPh>
    <rPh sb="3" eb="5">
      <t>ガイヨウ</t>
    </rPh>
    <rPh sb="6" eb="7">
      <t>シメ</t>
    </rPh>
    <phoneticPr fontId="5"/>
  </si>
  <si>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5"/>
  </si>
  <si>
    <t>認可外保育の場合のみ</t>
    <rPh sb="0" eb="3">
      <t>ニンカガイ</t>
    </rPh>
    <rPh sb="3" eb="5">
      <t>ホイク</t>
    </rPh>
    <rPh sb="6" eb="8">
      <t>バアイ</t>
    </rPh>
    <phoneticPr fontId="5"/>
  </si>
  <si>
    <r>
      <t>　</t>
    </r>
    <r>
      <rPr>
        <sz val="10"/>
        <color theme="1"/>
        <rFont val="ＤＦ特太ゴシック体"/>
        <family val="3"/>
        <charset val="128"/>
      </rPr>
      <t>全てをアップロード</t>
    </r>
    <r>
      <rPr>
        <sz val="10"/>
        <color theme="1"/>
        <rFont val="ＭＳ ゴシック"/>
        <family val="3"/>
        <charset val="128"/>
      </rPr>
      <t>してください。</t>
    </r>
    <rPh sb="1" eb="2">
      <t>スベ</t>
    </rPh>
    <phoneticPr fontId="5"/>
  </si>
  <si>
    <t>提出する書類・データは確認欄に「○」を、提出しない又は非該当は「－」を記入してください。↓</t>
    <rPh sb="20" eb="22">
      <t>テイシュツ</t>
    </rPh>
    <rPh sb="25" eb="26">
      <t>マタ</t>
    </rPh>
    <rPh sb="27" eb="28">
      <t>ヒ</t>
    </rPh>
    <rPh sb="28" eb="30">
      <t>ガイトウ</t>
    </rPh>
    <phoneticPr fontId="5"/>
  </si>
  <si>
    <t>ジョブ・カード作成支援者が就職支援責任者と同じである場合でも、再度記入してください。</t>
    <rPh sb="7" eb="9">
      <t>サクセイ</t>
    </rPh>
    <rPh sb="9" eb="12">
      <t>シエンシャ</t>
    </rPh>
    <rPh sb="13" eb="15">
      <t>シュウショク</t>
    </rPh>
    <rPh sb="15" eb="17">
      <t>シエン</t>
    </rPh>
    <rPh sb="17" eb="20">
      <t>セキニンシャ</t>
    </rPh>
    <rPh sb="31" eb="35">
      <t>サイドキニュウ</t>
    </rPh>
    <phoneticPr fontId="5"/>
  </si>
  <si>
    <t>固定電話（0##)####-####の書式を設定しています。携帯電話の場合は0#0-####-####（ハイフン）で入力してください。</t>
    <rPh sb="0" eb="2">
      <t>コテイ</t>
    </rPh>
    <rPh sb="2" eb="4">
      <t>デンワ</t>
    </rPh>
    <rPh sb="19" eb="21">
      <t>ショシキ</t>
    </rPh>
    <rPh sb="22" eb="24">
      <t>セッテイ</t>
    </rPh>
    <rPh sb="30" eb="32">
      <t>ケイタイ</t>
    </rPh>
    <rPh sb="32" eb="34">
      <t>デンワ</t>
    </rPh>
    <rPh sb="35" eb="37">
      <t>バアイ</t>
    </rPh>
    <rPh sb="58" eb="60">
      <t>ニュウリョク</t>
    </rPh>
    <phoneticPr fontId="5"/>
  </si>
  <si>
    <t>　　訓練中に実施する就職支援で、どのような支援等を行って訓練生を就職に結びつけようと考えているのか、</t>
    <rPh sb="2" eb="5">
      <t>クンレンチュウ</t>
    </rPh>
    <rPh sb="6" eb="8">
      <t>ジッシ</t>
    </rPh>
    <rPh sb="10" eb="12">
      <t>シュウショク</t>
    </rPh>
    <rPh sb="12" eb="14">
      <t>シエン</t>
    </rPh>
    <rPh sb="21" eb="23">
      <t>シエン</t>
    </rPh>
    <rPh sb="23" eb="24">
      <t>トウ</t>
    </rPh>
    <rPh sb="25" eb="26">
      <t>オコナ</t>
    </rPh>
    <rPh sb="28" eb="30">
      <t>クンレン</t>
    </rPh>
    <rPh sb="30" eb="31">
      <t>ショウ</t>
    </rPh>
    <rPh sb="32" eb="34">
      <t>シュウショク</t>
    </rPh>
    <rPh sb="35" eb="36">
      <t>ムス</t>
    </rPh>
    <rPh sb="42" eb="43">
      <t>カンガ</t>
    </rPh>
    <phoneticPr fontId="5"/>
  </si>
  <si>
    <t>　　訓練修了後に実施する就職支援内容で特徴的なところを具体的かつ詳細に記入してください。</t>
    <rPh sb="2" eb="4">
      <t>クンレン</t>
    </rPh>
    <rPh sb="4" eb="7">
      <t>シュウリョウゴ</t>
    </rPh>
    <rPh sb="8" eb="10">
      <t>ジッシ</t>
    </rPh>
    <rPh sb="12" eb="14">
      <t>シュウショク</t>
    </rPh>
    <rPh sb="14" eb="16">
      <t>シエン</t>
    </rPh>
    <rPh sb="16" eb="18">
      <t>ナイヨウ</t>
    </rPh>
    <rPh sb="19" eb="22">
      <t>トクチョウテキ</t>
    </rPh>
    <rPh sb="27" eb="30">
      <t>グタイテキ</t>
    </rPh>
    <rPh sb="32" eb="34">
      <t>ショウサイ</t>
    </rPh>
    <rPh sb="35" eb="37">
      <t>キニュウ</t>
    </rPh>
    <phoneticPr fontId="5"/>
  </si>
  <si>
    <t>職場実習（再委託）先事業所一覧</t>
    <rPh sb="0" eb="2">
      <t>ショクバ</t>
    </rPh>
    <rPh sb="2" eb="4">
      <t>ジッシュウ</t>
    </rPh>
    <rPh sb="5" eb="8">
      <t>サイイタク</t>
    </rPh>
    <rPh sb="9" eb="10">
      <t>サキ</t>
    </rPh>
    <rPh sb="10" eb="13">
      <t>ジギョウショ</t>
    </rPh>
    <rPh sb="13" eb="15">
      <t>イチラン</t>
    </rPh>
    <phoneticPr fontId="5"/>
  </si>
  <si>
    <t>事業所名</t>
    <rPh sb="0" eb="3">
      <t>ジギョウショ</t>
    </rPh>
    <rPh sb="3" eb="4">
      <t>メイ</t>
    </rPh>
    <phoneticPr fontId="5"/>
  </si>
  <si>
    <t>従業員数</t>
    <rPh sb="0" eb="3">
      <t>ジュウギョウイン</t>
    </rPh>
    <rPh sb="3" eb="4">
      <t>スウ</t>
    </rPh>
    <phoneticPr fontId="5"/>
  </si>
  <si>
    <t>受入予
定人数</t>
    <rPh sb="0" eb="2">
      <t>ウケイレ</t>
    </rPh>
    <rPh sb="2" eb="3">
      <t>ヨ</t>
    </rPh>
    <rPh sb="4" eb="5">
      <t>サダム</t>
    </rPh>
    <rPh sb="5" eb="7">
      <t>ニンズウ</t>
    </rPh>
    <phoneticPr fontId="5"/>
  </si>
  <si>
    <t>主な業種</t>
    <rPh sb="0" eb="1">
      <t>オモ</t>
    </rPh>
    <rPh sb="2" eb="4">
      <t>ギョウシュ</t>
    </rPh>
    <phoneticPr fontId="5"/>
  </si>
  <si>
    <t>契約見込み</t>
    <rPh sb="0" eb="2">
      <t>ケイヤク</t>
    </rPh>
    <rPh sb="2" eb="4">
      <t>ミコ</t>
    </rPh>
    <phoneticPr fontId="5"/>
  </si>
  <si>
    <t>打診</t>
    <rPh sb="0" eb="2">
      <t>ダシン</t>
    </rPh>
    <phoneticPr fontId="5"/>
  </si>
  <si>
    <t>「打診」「実績」についてプルダウンにより「有」又は「無」を選択してください。</t>
    <rPh sb="1" eb="3">
      <t>ダシン</t>
    </rPh>
    <rPh sb="5" eb="7">
      <t>ジッセキ</t>
    </rPh>
    <rPh sb="21" eb="22">
      <t>ア</t>
    </rPh>
    <rPh sb="23" eb="24">
      <t>マタ</t>
    </rPh>
    <rPh sb="26" eb="27">
      <t>ナ</t>
    </rPh>
    <rPh sb="29" eb="31">
      <t>センタク</t>
    </rPh>
    <phoneticPr fontId="5"/>
  </si>
  <si>
    <t>実績</t>
    <rPh sb="0" eb="2">
      <t>ジッセキ</t>
    </rPh>
    <phoneticPr fontId="5"/>
  </si>
  <si>
    <t>前橋市富士見町富士見峠１１１１</t>
    <rPh sb="0" eb="3">
      <t>マエバシシ</t>
    </rPh>
    <rPh sb="3" eb="7">
      <t>フジミマチ</t>
    </rPh>
    <rPh sb="7" eb="11">
      <t>フジミトウゲ</t>
    </rPh>
    <phoneticPr fontId="5"/>
  </si>
  <si>
    <t>観光施設運営</t>
    <rPh sb="0" eb="2">
      <t>カンコウ</t>
    </rPh>
    <rPh sb="2" eb="4">
      <t>シセツ</t>
    </rPh>
    <rPh sb="4" eb="6">
      <t>ウンエイ</t>
    </rPh>
    <phoneticPr fontId="5"/>
  </si>
  <si>
    <t>株式会社赤城山</t>
    <rPh sb="0" eb="2">
      <t>カブシキ</t>
    </rPh>
    <rPh sb="2" eb="4">
      <t>カイシャ</t>
    </rPh>
    <rPh sb="4" eb="7">
      <t>アカギヤマ</t>
    </rPh>
    <phoneticPr fontId="5"/>
  </si>
  <si>
    <t>積算内訳を詳細に記入する場合、別紙で内訳を添付し、本シートの積算内訳欄には「別紙内訳のとおり」と記入してください。
別紙には、「講師等経費」「施設設備使用料」「その他（事務局人件費等）」の項目ごとに、内訳と小計を記入してください。（シート（参考）「経費内訳」の書式をご参照ください。）</t>
    <rPh sb="0" eb="2">
      <t>セキサン</t>
    </rPh>
    <rPh sb="2" eb="4">
      <t>ウチワケ</t>
    </rPh>
    <rPh sb="5" eb="7">
      <t>ショウサイ</t>
    </rPh>
    <rPh sb="8" eb="10">
      <t>キニュウ</t>
    </rPh>
    <rPh sb="12" eb="14">
      <t>バアイ</t>
    </rPh>
    <rPh sb="15" eb="17">
      <t>ベッシ</t>
    </rPh>
    <rPh sb="18" eb="20">
      <t>ウチワケ</t>
    </rPh>
    <rPh sb="21" eb="23">
      <t>テンプ</t>
    </rPh>
    <rPh sb="25" eb="26">
      <t>ホン</t>
    </rPh>
    <rPh sb="30" eb="32">
      <t>セキサン</t>
    </rPh>
    <rPh sb="32" eb="34">
      <t>ウチワケ</t>
    </rPh>
    <rPh sb="34" eb="35">
      <t>ラン</t>
    </rPh>
    <rPh sb="38" eb="40">
      <t>ベッシ</t>
    </rPh>
    <rPh sb="40" eb="42">
      <t>ウチワケ</t>
    </rPh>
    <rPh sb="48" eb="50">
      <t>キニュウ</t>
    </rPh>
    <rPh sb="59" eb="61">
      <t>ベッシ</t>
    </rPh>
    <rPh sb="65" eb="67">
      <t>コウシ</t>
    </rPh>
    <rPh sb="67" eb="68">
      <t>ナド</t>
    </rPh>
    <rPh sb="68" eb="70">
      <t>ケイヒ</t>
    </rPh>
    <rPh sb="72" eb="74">
      <t>シセツ</t>
    </rPh>
    <rPh sb="74" eb="76">
      <t>セツビ</t>
    </rPh>
    <rPh sb="76" eb="79">
      <t>シヨウリョウ</t>
    </rPh>
    <rPh sb="83" eb="84">
      <t>タ</t>
    </rPh>
    <rPh sb="85" eb="88">
      <t>ジムキョク</t>
    </rPh>
    <rPh sb="88" eb="91">
      <t>ジンケンヒ</t>
    </rPh>
    <rPh sb="91" eb="92">
      <t>トウ</t>
    </rPh>
    <rPh sb="95" eb="97">
      <t>コウモク</t>
    </rPh>
    <rPh sb="101" eb="103">
      <t>ウチワケ</t>
    </rPh>
    <rPh sb="104" eb="106">
      <t>ショウケイ</t>
    </rPh>
    <rPh sb="107" eb="109">
      <t>キニュウ</t>
    </rPh>
    <rPh sb="121" eb="123">
      <t>サンコウ</t>
    </rPh>
    <rPh sb="125" eb="127">
      <t>ケイヒ</t>
    </rPh>
    <rPh sb="131" eb="133">
      <t>ショシキ</t>
    </rPh>
    <rPh sb="135" eb="137">
      <t>サンショウ</t>
    </rPh>
    <phoneticPr fontId="5"/>
  </si>
  <si>
    <t>計算式：小計÷(定員</t>
    <rPh sb="0" eb="3">
      <t>ケイサンシキ</t>
    </rPh>
    <rPh sb="4" eb="6">
      <t>ショウケイ</t>
    </rPh>
    <rPh sb="8" eb="10">
      <t>テイイン</t>
    </rPh>
    <phoneticPr fontId="5"/>
  </si>
  <si>
    <t>　（合計÷訓練期間÷定員、円未満切捨て）</t>
    <rPh sb="2" eb="4">
      <t>ゴウケイ</t>
    </rPh>
    <rPh sb="5" eb="7">
      <t>クンレン</t>
    </rPh>
    <rPh sb="7" eb="9">
      <t>キカン</t>
    </rPh>
    <rPh sb="10" eb="12">
      <t>テイイン</t>
    </rPh>
    <rPh sb="13" eb="16">
      <t>エンミマン</t>
    </rPh>
    <rPh sb="16" eb="18">
      <t>キリス</t>
    </rPh>
    <phoneticPr fontId="5"/>
  </si>
  <si>
    <t>申請書の作成日は、公募開始から締切までの日のいずれかになります。</t>
    <rPh sb="0" eb="3">
      <t>シンセイショ</t>
    </rPh>
    <rPh sb="4" eb="6">
      <t>サクセイ</t>
    </rPh>
    <rPh sb="6" eb="7">
      <t>ヒ</t>
    </rPh>
    <rPh sb="9" eb="11">
      <t>コウボ</t>
    </rPh>
    <rPh sb="11" eb="13">
      <t>カイシ</t>
    </rPh>
    <rPh sb="15" eb="17">
      <t>シメキリ</t>
    </rPh>
    <rPh sb="20" eb="21">
      <t>ヒ</t>
    </rPh>
    <phoneticPr fontId="5"/>
  </si>
  <si>
    <t>作成日</t>
    <rPh sb="0" eb="2">
      <t>サクセイ</t>
    </rPh>
    <rPh sb="2" eb="3">
      <t>ヒ</t>
    </rPh>
    <phoneticPr fontId="5"/>
  </si>
  <si>
    <t>積算内訳資料</t>
    <rPh sb="0" eb="2">
      <t>セキサン</t>
    </rPh>
    <rPh sb="2" eb="4">
      <t>ウチワケ</t>
    </rPh>
    <rPh sb="4" eb="6">
      <t>シリョウ</t>
    </rPh>
    <phoneticPr fontId="5"/>
  </si>
  <si>
    <t>・「７講師（１）」シートに同じです。講師が９人以上の場合に御記入ください。
・講師が８人以下の場合は空欄で結構です。</t>
    <rPh sb="3" eb="5">
      <t>コウシ</t>
    </rPh>
    <rPh sb="13" eb="14">
      <t>オナ</t>
    </rPh>
    <rPh sb="18" eb="20">
      <t>コウシ</t>
    </rPh>
    <rPh sb="22" eb="25">
      <t>ニンイジョウ</t>
    </rPh>
    <rPh sb="26" eb="28">
      <t>バアイ</t>
    </rPh>
    <rPh sb="29" eb="32">
      <t>ゴキニュウ</t>
    </rPh>
    <rPh sb="40" eb="42">
      <t>コウシ</t>
    </rPh>
    <rPh sb="44" eb="47">
      <t>ニンイカ</t>
    </rPh>
    <rPh sb="48" eb="50">
      <t>バアイ</t>
    </rPh>
    <rPh sb="51" eb="53">
      <t>クウラン</t>
    </rPh>
    <rPh sb="54" eb="56">
      <t>ケッコウ</t>
    </rPh>
    <phoneticPr fontId="5"/>
  </si>
  <si>
    <t>訓練生の一人一月当たり経費
（円未満切り捨て、税抜き）</t>
    <rPh sb="0" eb="3">
      <t>クンレンセイ</t>
    </rPh>
    <rPh sb="4" eb="6">
      <t>ヒトリ</t>
    </rPh>
    <rPh sb="5" eb="6">
      <t>１１</t>
    </rPh>
    <rPh sb="11" eb="13">
      <t>ケイヒ</t>
    </rPh>
    <phoneticPr fontId="5"/>
  </si>
  <si>
    <t>職場実習</t>
  </si>
  <si>
    <t>職場見学</t>
  </si>
  <si>
    <t>職場体験</t>
  </si>
  <si>
    <t>受入予定人数</t>
    <rPh sb="0" eb="2">
      <t>ウケイレ</t>
    </rPh>
    <rPh sb="2" eb="4">
      <t>ヨテイ</t>
    </rPh>
    <rPh sb="4" eb="6">
      <t>ニンズウ</t>
    </rPh>
    <phoneticPr fontId="52"/>
  </si>
  <si>
    <t>実施予定日</t>
    <rPh sb="0" eb="2">
      <t>ジッシ</t>
    </rPh>
    <rPh sb="2" eb="4">
      <t>ヨテイ</t>
    </rPh>
    <rPh sb="4" eb="5">
      <t>ビ</t>
    </rPh>
    <phoneticPr fontId="52"/>
  </si>
  <si>
    <t>職場見学、職場体験、職場実習の別（注２）</t>
    <rPh sb="0" eb="2">
      <t>ショクバ</t>
    </rPh>
    <rPh sb="2" eb="4">
      <t>ケンガク</t>
    </rPh>
    <rPh sb="5" eb="7">
      <t>ショクバ</t>
    </rPh>
    <rPh sb="7" eb="9">
      <t>タイケン</t>
    </rPh>
    <rPh sb="10" eb="12">
      <t>ショクバ</t>
    </rPh>
    <rPh sb="12" eb="14">
      <t>ジッシュウ</t>
    </rPh>
    <rPh sb="15" eb="16">
      <t>ベツ</t>
    </rPh>
    <rPh sb="17" eb="18">
      <t>チュウ</t>
    </rPh>
    <phoneticPr fontId="52"/>
  </si>
  <si>
    <t>サービス種類
（注１）</t>
    <rPh sb="4" eb="6">
      <t>シュルイ</t>
    </rPh>
    <rPh sb="8" eb="9">
      <t>チュウ</t>
    </rPh>
    <phoneticPr fontId="30"/>
  </si>
  <si>
    <t>No</t>
    <phoneticPr fontId="52"/>
  </si>
  <si>
    <t>職場見学等実施計画書</t>
    <rPh sb="0" eb="2">
      <t>ショクバ</t>
    </rPh>
    <rPh sb="2" eb="4">
      <t>ケンガク</t>
    </rPh>
    <rPh sb="4" eb="5">
      <t>トウ</t>
    </rPh>
    <rPh sb="5" eb="7">
      <t>ジッシ</t>
    </rPh>
    <rPh sb="7" eb="10">
      <t>ケイカクショ</t>
    </rPh>
    <phoneticPr fontId="5"/>
  </si>
  <si>
    <t>添付Ａ</t>
    <phoneticPr fontId="5"/>
  </si>
  <si>
    <t>添付Ｂ</t>
    <phoneticPr fontId="5"/>
  </si>
  <si>
    <t>添付Ｃ</t>
    <phoneticPr fontId="5"/>
  </si>
  <si>
    <t>添付Ｄ</t>
    <phoneticPr fontId="5"/>
  </si>
  <si>
    <t>【補足１】　委託先機関選定後、訓練実施日程の調整を行った上で、「日別計画表」を提出していただきます。</t>
    <rPh sb="1" eb="3">
      <t>ホソク</t>
    </rPh>
    <rPh sb="6" eb="9">
      <t>イタクサキ</t>
    </rPh>
    <rPh sb="9" eb="11">
      <t>キカン</t>
    </rPh>
    <rPh sb="11" eb="13">
      <t>センテイ</t>
    </rPh>
    <rPh sb="13" eb="14">
      <t>ゴ</t>
    </rPh>
    <rPh sb="15" eb="17">
      <t>クンレン</t>
    </rPh>
    <rPh sb="17" eb="19">
      <t>ジッシ</t>
    </rPh>
    <rPh sb="19" eb="21">
      <t>ニッテイ</t>
    </rPh>
    <rPh sb="22" eb="24">
      <t>チョウセイ</t>
    </rPh>
    <rPh sb="25" eb="26">
      <t>オコナ</t>
    </rPh>
    <rPh sb="28" eb="29">
      <t>ウエ</t>
    </rPh>
    <rPh sb="32" eb="33">
      <t>ヒ</t>
    </rPh>
    <rPh sb="33" eb="34">
      <t>ベツ</t>
    </rPh>
    <rPh sb="34" eb="36">
      <t>ケイカク</t>
    </rPh>
    <rPh sb="36" eb="37">
      <t>オモテ</t>
    </rPh>
    <rPh sb="39" eb="41">
      <t>テイシュツ</t>
    </rPh>
    <phoneticPr fontId="5"/>
  </si>
  <si>
    <t>講師名簿（２頁目）</t>
    <rPh sb="0" eb="2">
      <t>コウシ</t>
    </rPh>
    <rPh sb="2" eb="4">
      <t>メイボ</t>
    </rPh>
    <rPh sb="6" eb="7">
      <t>ページ</t>
    </rPh>
    <rPh sb="7" eb="8">
      <t>メ</t>
    </rPh>
    <phoneticPr fontId="5"/>
  </si>
  <si>
    <t>（定員未満を受託希望
とする理由）</t>
    <rPh sb="1" eb="3">
      <t>テイイン</t>
    </rPh>
    <rPh sb="3" eb="5">
      <t>ミマン</t>
    </rPh>
    <rPh sb="6" eb="8">
      <t>ジュタク</t>
    </rPh>
    <rPh sb="8" eb="10">
      <t>キボウ</t>
    </rPh>
    <rPh sb="14" eb="16">
      <t>リユウ</t>
    </rPh>
    <phoneticPr fontId="5"/>
  </si>
  <si>
    <t>実施計画より少ない定員を受託希望とする場合は、その理由をⅤ６セルに記入してください。（例：教室定員の制約のため）
訓練実施可能な最少訓練生数は、受託希望訓練生数の２分の１以下となるよう努めてください。</t>
    <rPh sb="0" eb="2">
      <t>ジッシ</t>
    </rPh>
    <rPh sb="2" eb="4">
      <t>ケイカク</t>
    </rPh>
    <rPh sb="6" eb="7">
      <t>スク</t>
    </rPh>
    <rPh sb="9" eb="11">
      <t>テイイン</t>
    </rPh>
    <rPh sb="12" eb="14">
      <t>ジュタク</t>
    </rPh>
    <rPh sb="14" eb="16">
      <t>キボウ</t>
    </rPh>
    <rPh sb="19" eb="21">
      <t>バアイ</t>
    </rPh>
    <rPh sb="25" eb="27">
      <t>リユウ</t>
    </rPh>
    <rPh sb="33" eb="35">
      <t>キニュウ</t>
    </rPh>
    <rPh sb="43" eb="44">
      <t>レイ</t>
    </rPh>
    <rPh sb="45" eb="47">
      <t>キョウシツ</t>
    </rPh>
    <rPh sb="47" eb="49">
      <t>テイイン</t>
    </rPh>
    <rPh sb="50" eb="52">
      <t>セイヤク</t>
    </rPh>
    <rPh sb="57" eb="59">
      <t>クンレン</t>
    </rPh>
    <rPh sb="59" eb="61">
      <t>ジッシ</t>
    </rPh>
    <rPh sb="61" eb="63">
      <t>カノウ</t>
    </rPh>
    <rPh sb="64" eb="66">
      <t>サイショウ</t>
    </rPh>
    <rPh sb="66" eb="69">
      <t>クンレンセイ</t>
    </rPh>
    <rPh sb="69" eb="70">
      <t>スウ</t>
    </rPh>
    <rPh sb="72" eb="74">
      <t>ジュタク</t>
    </rPh>
    <rPh sb="74" eb="76">
      <t>キボウ</t>
    </rPh>
    <rPh sb="76" eb="79">
      <t>クンレンセイ</t>
    </rPh>
    <rPh sb="79" eb="80">
      <t>スウ</t>
    </rPh>
    <rPh sb="82" eb="83">
      <t>ブン</t>
    </rPh>
    <rPh sb="85" eb="87">
      <t>イカ</t>
    </rPh>
    <rPh sb="92" eb="93">
      <t>ツト</t>
    </rPh>
    <phoneticPr fontId="5"/>
  </si>
  <si>
    <t>記入例は、表の下（２４行目以降）に記載しています。</t>
    <rPh sb="0" eb="2">
      <t>キニュウ</t>
    </rPh>
    <rPh sb="2" eb="3">
      <t>レイ</t>
    </rPh>
    <rPh sb="5" eb="6">
      <t>ヒョウ</t>
    </rPh>
    <rPh sb="7" eb="8">
      <t>シタ</t>
    </rPh>
    <rPh sb="11" eb="13">
      <t>ギョウメ</t>
    </rPh>
    <rPh sb="13" eb="15">
      <t>イコウ</t>
    </rPh>
    <rPh sb="17" eb="19">
      <t>キサイ</t>
    </rPh>
    <phoneticPr fontId="5"/>
  </si>
  <si>
    <t>・カリキュラム内で「その他」の科目を記入してください（実習や職場見学は実技に分類します）。
・入校式やオリエンテーション、修了式はカリキュラムに入らないので、記入不要です。</t>
    <rPh sb="27" eb="29">
      <t>ジッシュウ</t>
    </rPh>
    <rPh sb="30" eb="32">
      <t>ショクバ</t>
    </rPh>
    <rPh sb="32" eb="34">
      <t>ケンガク</t>
    </rPh>
    <rPh sb="35" eb="37">
      <t>ジツギ</t>
    </rPh>
    <rPh sb="38" eb="40">
      <t>ブンルイ</t>
    </rPh>
    <phoneticPr fontId="5"/>
  </si>
  <si>
    <t>就職支援計画・定着支援計画</t>
    <rPh sb="0" eb="2">
      <t>シュウショク</t>
    </rPh>
    <rPh sb="2" eb="4">
      <t>シエン</t>
    </rPh>
    <rPh sb="4" eb="6">
      <t>ケイカク</t>
    </rPh>
    <rPh sb="7" eb="9">
      <t>テイチャク</t>
    </rPh>
    <rPh sb="9" eb="11">
      <t>シエン</t>
    </rPh>
    <rPh sb="11" eb="13">
      <t>ケイカク</t>
    </rPh>
    <phoneticPr fontId="5"/>
  </si>
  <si>
    <t>積算内訳詳細資料</t>
    <rPh sb="0" eb="2">
      <t>セキサン</t>
    </rPh>
    <rPh sb="2" eb="4">
      <t>ウチワケ</t>
    </rPh>
    <rPh sb="4" eb="6">
      <t>ショウサイ</t>
    </rPh>
    <rPh sb="6" eb="8">
      <t>シリョウ</t>
    </rPh>
    <phoneticPr fontId="5"/>
  </si>
  <si>
    <t>参考様式有</t>
    <rPh sb="0" eb="2">
      <t>サンコウ</t>
    </rPh>
    <rPh sb="2" eb="4">
      <t>ヨウシキ</t>
    </rPh>
    <rPh sb="4" eb="5">
      <t>アリ</t>
    </rPh>
    <phoneticPr fontId="5"/>
  </si>
  <si>
    <t>電子データ＋印刷したものを提出</t>
    <phoneticPr fontId="5"/>
  </si>
  <si>
    <t>PDF</t>
  </si>
  <si>
    <t>訓練用機材等の概要（介護、保育、栄養、パソコン等の訓練に使用する用品名や個数等のわかるもの）</t>
    <rPh sb="0" eb="3">
      <t>クンレンヨウ</t>
    </rPh>
    <rPh sb="3" eb="6">
      <t>キザイナド</t>
    </rPh>
    <rPh sb="7" eb="9">
      <t>ガイヨウ</t>
    </rPh>
    <rPh sb="10" eb="12">
      <t>カイゴ</t>
    </rPh>
    <rPh sb="13" eb="15">
      <t>ホイク</t>
    </rPh>
    <rPh sb="16" eb="18">
      <t>エイヨウ</t>
    </rPh>
    <rPh sb="23" eb="24">
      <t>トウ</t>
    </rPh>
    <rPh sb="25" eb="27">
      <t>クンレン</t>
    </rPh>
    <rPh sb="28" eb="30">
      <t>シヨウ</t>
    </rPh>
    <rPh sb="32" eb="34">
      <t>ヨウヒン</t>
    </rPh>
    <rPh sb="34" eb="35">
      <t>メイ</t>
    </rPh>
    <rPh sb="36" eb="38">
      <t>コスウ</t>
    </rPh>
    <rPh sb="38" eb="39">
      <t>トウ</t>
    </rPh>
    <phoneticPr fontId="5"/>
  </si>
  <si>
    <t>任意様式</t>
    <rPh sb="0" eb="2">
      <t>ニンイ</t>
    </rPh>
    <rPh sb="2" eb="4">
      <t>ヨウシキ</t>
    </rPh>
    <phoneticPr fontId="5"/>
  </si>
  <si>
    <t>別添２留意事項の４を参照</t>
    <rPh sb="0" eb="2">
      <t>ベッテン</t>
    </rPh>
    <rPh sb="3" eb="5">
      <t>リュウイ</t>
    </rPh>
    <rPh sb="5" eb="7">
      <t>ジコウ</t>
    </rPh>
    <rPh sb="10" eb="12">
      <t>サンショウ</t>
    </rPh>
    <phoneticPr fontId="5"/>
  </si>
  <si>
    <t>印刷物を提出</t>
    <rPh sb="0" eb="3">
      <t>インサツブツ</t>
    </rPh>
    <rPh sb="4" eb="6">
      <t>テイシュツ</t>
    </rPh>
    <phoneticPr fontId="5"/>
  </si>
  <si>
    <t>学校案内等</t>
    <rPh sb="0" eb="2">
      <t>ガッコウ</t>
    </rPh>
    <rPh sb="2" eb="5">
      <t>アンナイトウ</t>
    </rPh>
    <phoneticPr fontId="5"/>
  </si>
  <si>
    <t>一般入学者募集時のパンフレット等
（学校案内、募集要項、一般入学者の入校選考方法、学則およびその細則、年間行事予定、時間割、授業料等、卒業要件が記載されているもの）</t>
    <rPh sb="0" eb="2">
      <t>イッパン</t>
    </rPh>
    <rPh sb="2" eb="5">
      <t>ニュウガクシャ</t>
    </rPh>
    <rPh sb="5" eb="8">
      <t>ボシュウジ</t>
    </rPh>
    <rPh sb="15" eb="16">
      <t>トウ</t>
    </rPh>
    <rPh sb="18" eb="20">
      <t>ガッコウ</t>
    </rPh>
    <rPh sb="20" eb="22">
      <t>アンナイ</t>
    </rPh>
    <rPh sb="23" eb="25">
      <t>ボシュウ</t>
    </rPh>
    <rPh sb="25" eb="27">
      <t>ヨウコウ</t>
    </rPh>
    <rPh sb="28" eb="30">
      <t>イッパン</t>
    </rPh>
    <rPh sb="30" eb="33">
      <t>ニュウガクシャ</t>
    </rPh>
    <rPh sb="34" eb="36">
      <t>ニュウコウ</t>
    </rPh>
    <rPh sb="36" eb="38">
      <t>センコウ</t>
    </rPh>
    <rPh sb="38" eb="40">
      <t>ホウホウ</t>
    </rPh>
    <rPh sb="41" eb="43">
      <t>ガクソク</t>
    </rPh>
    <rPh sb="48" eb="50">
      <t>サイソク</t>
    </rPh>
    <rPh sb="51" eb="53">
      <t>ネンカン</t>
    </rPh>
    <rPh sb="53" eb="55">
      <t>ギョウジ</t>
    </rPh>
    <rPh sb="55" eb="57">
      <t>ヨテイ</t>
    </rPh>
    <rPh sb="58" eb="61">
      <t>ジカンワリ</t>
    </rPh>
    <rPh sb="62" eb="65">
      <t>ジュギョウリョウ</t>
    </rPh>
    <rPh sb="65" eb="66">
      <t>トウ</t>
    </rPh>
    <rPh sb="67" eb="69">
      <t>ソツギョウ</t>
    </rPh>
    <rPh sb="69" eb="71">
      <t>ヨウケン</t>
    </rPh>
    <rPh sb="72" eb="74">
      <t>キサイ</t>
    </rPh>
    <phoneticPr fontId="5"/>
  </si>
  <si>
    <t>提出部数１５部</t>
    <rPh sb="0" eb="2">
      <t>テイシュツ</t>
    </rPh>
    <rPh sb="2" eb="4">
      <t>ブスウ</t>
    </rPh>
    <rPh sb="6" eb="7">
      <t>ブ</t>
    </rPh>
    <phoneticPr fontId="5"/>
  </si>
  <si>
    <t>※最新の群馬県物件等購入契約資格者名簿に登載されていない事業者のみ提出が必要</t>
    <phoneticPr fontId="5"/>
  </si>
  <si>
    <t>申請者の概要、入校・就職状況（長期用）</t>
    <rPh sb="0" eb="3">
      <t>シンセイシャ</t>
    </rPh>
    <rPh sb="4" eb="6">
      <t>ガイヨウ</t>
    </rPh>
    <rPh sb="7" eb="9">
      <t>ニュウコウ</t>
    </rPh>
    <rPh sb="10" eb="12">
      <t>シュウショク</t>
    </rPh>
    <rPh sb="12" eb="14">
      <t>ジョウキョウ</t>
    </rPh>
    <rPh sb="15" eb="17">
      <t>チョウキ</t>
    </rPh>
    <rPh sb="17" eb="18">
      <t>ヨウ</t>
    </rPh>
    <phoneticPr fontId="5"/>
  </si>
  <si>
    <t>←　何も入力がない項目があると注意表示が出ます。該当がない項目にも「－」や「なし」を記入してください。</t>
    <rPh sb="2" eb="3">
      <t>ナニ</t>
    </rPh>
    <rPh sb="4" eb="6">
      <t>ニュウリョク</t>
    </rPh>
    <rPh sb="9" eb="11">
      <t>コウモク</t>
    </rPh>
    <rPh sb="15" eb="17">
      <t>チュウイ</t>
    </rPh>
    <rPh sb="17" eb="19">
      <t>ヒョウジ</t>
    </rPh>
    <rPh sb="20" eb="21">
      <t>デ</t>
    </rPh>
    <rPh sb="24" eb="26">
      <t>ガイトウ</t>
    </rPh>
    <rPh sb="29" eb="31">
      <t>コウモク</t>
    </rPh>
    <rPh sb="42" eb="44">
      <t>キニュウ</t>
    </rPh>
    <phoneticPr fontId="5"/>
  </si>
  <si>
    <t>２</t>
    <phoneticPr fontId="5"/>
  </si>
  <si>
    <t>入校状況（訓練生受入学科）</t>
    <rPh sb="0" eb="2">
      <t>ニュウコウ</t>
    </rPh>
    <rPh sb="2" eb="4">
      <t>ジョウキョウ</t>
    </rPh>
    <rPh sb="5" eb="7">
      <t>クンレン</t>
    </rPh>
    <rPh sb="7" eb="8">
      <t>ショウ</t>
    </rPh>
    <rPh sb="8" eb="10">
      <t>ウケイレ</t>
    </rPh>
    <rPh sb="10" eb="12">
      <t>ガッカ</t>
    </rPh>
    <phoneticPr fontId="5"/>
  </si>
  <si>
    <t>（単位：人、％）</t>
    <rPh sb="1" eb="3">
      <t>タンイ</t>
    </rPh>
    <rPh sb="4" eb="5">
      <t>ニン</t>
    </rPh>
    <phoneticPr fontId="5"/>
  </si>
  <si>
    <t>エラーチェック（定員との整合性）</t>
    <rPh sb="8" eb="10">
      <t>テイイン</t>
    </rPh>
    <rPh sb="12" eb="15">
      <t>セイゴウセイ</t>
    </rPh>
    <phoneticPr fontId="5"/>
  </si>
  <si>
    <t>エラーチェック（入学者数や内数の整合性）</t>
    <rPh sb="8" eb="11">
      <t>ニュウガクシャ</t>
    </rPh>
    <rPh sb="11" eb="12">
      <t>スウ</t>
    </rPh>
    <rPh sb="13" eb="15">
      <t>ウチスウ</t>
    </rPh>
    <rPh sb="16" eb="19">
      <t>セイゴウセイ</t>
    </rPh>
    <phoneticPr fontId="5"/>
  </si>
  <si>
    <t>入学者数（Ｂ）</t>
    <rPh sb="0" eb="3">
      <t>ニュウガクシャ</t>
    </rPh>
    <rPh sb="3" eb="4">
      <t>スウ</t>
    </rPh>
    <phoneticPr fontId="5"/>
  </si>
  <si>
    <t>定員充足率</t>
    <rPh sb="0" eb="2">
      <t>テイイン</t>
    </rPh>
    <rPh sb="2" eb="5">
      <t>ジュウソクリツ</t>
    </rPh>
    <phoneticPr fontId="5"/>
  </si>
  <si>
    <t>定員≧一般＋訓練生</t>
    <rPh sb="0" eb="2">
      <t>テイイン</t>
    </rPh>
    <rPh sb="3" eb="5">
      <t>イッパン</t>
    </rPh>
    <rPh sb="6" eb="9">
      <t>クンレンセイ</t>
    </rPh>
    <phoneticPr fontId="5"/>
  </si>
  <si>
    <t>入学=
中退＋卒業</t>
    <rPh sb="0" eb="2">
      <t>ニュウガク</t>
    </rPh>
    <rPh sb="4" eb="6">
      <t>チュウタイ</t>
    </rPh>
    <rPh sb="7" eb="9">
      <t>ソツギョウ</t>
    </rPh>
    <phoneticPr fontId="5"/>
  </si>
  <si>
    <t>中退者内数</t>
    <rPh sb="0" eb="3">
      <t>チュウタイシャ</t>
    </rPh>
    <rPh sb="3" eb="5">
      <t>ウチスウ</t>
    </rPh>
    <phoneticPr fontId="5"/>
  </si>
  <si>
    <t>卒業生内数</t>
    <rPh sb="0" eb="3">
      <t>ソツギョウセイ</t>
    </rPh>
    <rPh sb="3" eb="5">
      <t>ウチスウ</t>
    </rPh>
    <phoneticPr fontId="5"/>
  </si>
  <si>
    <t>入学年度</t>
    <rPh sb="0" eb="2">
      <t>ニュウガク</t>
    </rPh>
    <rPh sb="2" eb="4">
      <t>ネンド</t>
    </rPh>
    <phoneticPr fontId="5"/>
  </si>
  <si>
    <t>（Ａ）</t>
    <phoneticPr fontId="5"/>
  </si>
  <si>
    <t>一般入学者</t>
    <rPh sb="0" eb="2">
      <t>イッパン</t>
    </rPh>
    <rPh sb="2" eb="5">
      <t>ニュウガクシャ</t>
    </rPh>
    <phoneticPr fontId="5"/>
  </si>
  <si>
    <t>訓練生</t>
    <rPh sb="0" eb="2">
      <t>クンレン</t>
    </rPh>
    <rPh sb="2" eb="3">
      <t>セイ</t>
    </rPh>
    <phoneticPr fontId="5"/>
  </si>
  <si>
    <t>Ｂ／Ａ</t>
    <phoneticPr fontId="5"/>
  </si>
  <si>
    <t>【補足】</t>
    <phoneticPr fontId="5"/>
  </si>
  <si>
    <t>一般</t>
    <rPh sb="0" eb="2">
      <t>イッパン</t>
    </rPh>
    <phoneticPr fontId="5"/>
  </si>
  <si>
    <t>ア</t>
    <phoneticPr fontId="5"/>
  </si>
  <si>
    <t>１）訓練生と一般入学者等の合計が、養成施設の定員を超えないようにしてください。
２）太枠の人数は、様式１０における『受託希望受講者数」と一致します。</t>
    <rPh sb="6" eb="8">
      <t>イッパン</t>
    </rPh>
    <rPh sb="8" eb="11">
      <t>ニュウガクシャ</t>
    </rPh>
    <rPh sb="11" eb="12">
      <t>ナド</t>
    </rPh>
    <rPh sb="42" eb="43">
      <t>フト</t>
    </rPh>
    <rPh sb="43" eb="44">
      <t>ワク</t>
    </rPh>
    <rPh sb="45" eb="47">
      <t>ニンズウ</t>
    </rPh>
    <rPh sb="49" eb="51">
      <t>ヨウシキ</t>
    </rPh>
    <rPh sb="58" eb="60">
      <t>ジュタク</t>
    </rPh>
    <rPh sb="60" eb="62">
      <t>キボウ</t>
    </rPh>
    <rPh sb="62" eb="65">
      <t>ジュコウシャ</t>
    </rPh>
    <rPh sb="65" eb="66">
      <t>スウ</t>
    </rPh>
    <rPh sb="68" eb="70">
      <t>イッチ</t>
    </rPh>
    <phoneticPr fontId="5"/>
  </si>
  <si>
    <t>訓練生</t>
    <rPh sb="0" eb="3">
      <t>クンレンセイ</t>
    </rPh>
    <phoneticPr fontId="5"/>
  </si>
  <si>
    <t>イ</t>
    <phoneticPr fontId="5"/>
  </si>
  <si>
    <t>ウ</t>
    <phoneticPr fontId="5"/>
  </si>
  <si>
    <t>エ</t>
    <phoneticPr fontId="5"/>
  </si>
  <si>
    <t>様式１０との一致</t>
    <rPh sb="0" eb="2">
      <t>ヨウシキ</t>
    </rPh>
    <rPh sb="6" eb="8">
      <t>イッチ</t>
    </rPh>
    <phoneticPr fontId="5"/>
  </si>
  <si>
    <t>３</t>
    <phoneticPr fontId="5"/>
  </si>
  <si>
    <t>就職状況（訓練生受入学科）</t>
    <rPh sb="0" eb="2">
      <t>シュウショク</t>
    </rPh>
    <rPh sb="2" eb="4">
      <t>ジョウキョウ</t>
    </rPh>
    <rPh sb="5" eb="7">
      <t>クンレン</t>
    </rPh>
    <rPh sb="7" eb="8">
      <t>ショウ</t>
    </rPh>
    <rPh sb="8" eb="10">
      <t>ウケイレ</t>
    </rPh>
    <rPh sb="10" eb="12">
      <t>ガッカ</t>
    </rPh>
    <phoneticPr fontId="5"/>
  </si>
  <si>
    <t>就職状況</t>
    <rPh sb="0" eb="2">
      <t>シュウショク</t>
    </rPh>
    <rPh sb="2" eb="4">
      <t>ジョウキョウ</t>
    </rPh>
    <phoneticPr fontId="5"/>
  </si>
  <si>
    <r>
      <t>　一般入学者と訓練生に区分して記入してください。委託訓練の実績がない年度は、訓練生欄は記入不要です。
　就職者には、「日雇い」や「１か月未満の雇用期間」で就職した者を含めないでください。
　正社員とは、パート・アルバイトを除く常用のうち勤め先で正社員・正職員などと呼ばれる正規雇用労働者を指すものとします。
就職率、正社員就職率は以下の数式により算出します。
（１）一般入学者
　</t>
    </r>
    <r>
      <rPr>
        <sz val="10"/>
        <color theme="1"/>
        <rFont val="ＭＳ ゴシック"/>
        <family val="3"/>
        <charset val="128"/>
      </rPr>
      <t>就職率＝（就職者数g＋中退就職者数c）／（卒業生数e－進学者数f＋中退就職者数c）</t>
    </r>
    <r>
      <rPr>
        <sz val="11"/>
        <color theme="1"/>
        <rFont val="ＭＳ ゴシック"/>
        <family val="3"/>
        <charset val="128"/>
      </rPr>
      <t xml:space="preserve">
　正社員就職率＝（正社員就職者数h＋中退正社員就職者数d）／
　（卒業生数E－進学者数f＋中退正社員就職者数d）
（２）訓練生
　　　就職率＝（就職者数g＋中退就職者数c）／（卒業生数e＋中退就職者数c）
正社員就職率＝（正社員就職者数h＋中退正社員就職者数d）／
（卒業生数e＋中退正社員就職者数d）</t>
    </r>
    <rPh sb="144" eb="145">
      <t>サ</t>
    </rPh>
    <rPh sb="174" eb="176">
      <t>サンシュツ</t>
    </rPh>
    <rPh sb="224" eb="225">
      <t>チュウ</t>
    </rPh>
    <phoneticPr fontId="5"/>
  </si>
  <si>
    <t>受講者
区分</t>
    <rPh sb="0" eb="3">
      <t>ジュコウシャ</t>
    </rPh>
    <rPh sb="4" eb="6">
      <t>クブン</t>
    </rPh>
    <phoneticPr fontId="5"/>
  </si>
  <si>
    <t>入学
者数</t>
    <rPh sb="0" eb="2">
      <t>ニュウガク</t>
    </rPh>
    <rPh sb="3" eb="4">
      <t>モノ</t>
    </rPh>
    <rPh sb="4" eb="5">
      <t>スウ</t>
    </rPh>
    <phoneticPr fontId="5"/>
  </si>
  <si>
    <t>中退者</t>
    <rPh sb="0" eb="2">
      <t>チュウタイ</t>
    </rPh>
    <rPh sb="2" eb="3">
      <t>シャ</t>
    </rPh>
    <phoneticPr fontId="5"/>
  </si>
  <si>
    <t>卒業生数</t>
    <rPh sb="0" eb="3">
      <t>ソツギョウセイ</t>
    </rPh>
    <rPh sb="3" eb="4">
      <t>スウ</t>
    </rPh>
    <phoneticPr fontId="5"/>
  </si>
  <si>
    <t>就職率
(g+c)/
(e-f+c)</t>
    <rPh sb="0" eb="3">
      <t>シュウショクリツ</t>
    </rPh>
    <phoneticPr fontId="5"/>
  </si>
  <si>
    <t>正社員
就職率
(h+d)/
(e-f+d)</t>
    <rPh sb="0" eb="3">
      <t>セイシャイン</t>
    </rPh>
    <rPh sb="4" eb="7">
      <t>シュウショクリツ</t>
    </rPh>
    <phoneticPr fontId="5"/>
  </si>
  <si>
    <t>卒業年度</t>
    <rPh sb="0" eb="2">
      <t>ソツギョウ</t>
    </rPh>
    <rPh sb="2" eb="4">
      <t>ネンド</t>
    </rPh>
    <phoneticPr fontId="5"/>
  </si>
  <si>
    <t>うち就職者</t>
    <rPh sb="2" eb="5">
      <t>シュウショクシャ</t>
    </rPh>
    <phoneticPr fontId="5"/>
  </si>
  <si>
    <t>うち進学者</t>
    <rPh sb="2" eb="5">
      <t>シンガクシャ</t>
    </rPh>
    <phoneticPr fontId="5"/>
  </si>
  <si>
    <t>うち正社員就職者</t>
    <rPh sb="2" eb="5">
      <t>セイシャイン</t>
    </rPh>
    <rPh sb="5" eb="8">
      <t>シュウショクシャ</t>
    </rPh>
    <phoneticPr fontId="5"/>
  </si>
  <si>
    <t>上表</t>
    <rPh sb="0" eb="2">
      <t>ジョウヒョウ</t>
    </rPh>
    <phoneticPr fontId="5"/>
  </si>
  <si>
    <t>対応</t>
    <rPh sb="0" eb="2">
      <t>タイオウ</t>
    </rPh>
    <phoneticPr fontId="5"/>
  </si>
  <si>
    <t>a</t>
    <phoneticPr fontId="5"/>
  </si>
  <si>
    <t>b</t>
    <phoneticPr fontId="5"/>
  </si>
  <si>
    <t>c</t>
    <phoneticPr fontId="5"/>
  </si>
  <si>
    <t>d</t>
    <phoneticPr fontId="5"/>
  </si>
  <si>
    <t>e</t>
    <phoneticPr fontId="5"/>
  </si>
  <si>
    <t>f</t>
    <phoneticPr fontId="5"/>
  </si>
  <si>
    <t>g</t>
    <phoneticPr fontId="5"/>
  </si>
  <si>
    <t>h</t>
    <phoneticPr fontId="5"/>
  </si>
  <si>
    <t>一般入学者</t>
    <rPh sb="0" eb="2">
      <t>イッパン</t>
    </rPh>
    <rPh sb="2" eb="4">
      <t>ニュウガク</t>
    </rPh>
    <rPh sb="4" eb="5">
      <t>シャ</t>
    </rPh>
    <phoneticPr fontId="5"/>
  </si>
  <si>
    <t>就職率</t>
    <rPh sb="0" eb="3">
      <t>シュウショクリツ</t>
    </rPh>
    <phoneticPr fontId="5"/>
  </si>
  <si>
    <t>正社員就職率</t>
    <rPh sb="0" eb="3">
      <t>セイシャイン</t>
    </rPh>
    <rPh sb="3" eb="6">
      <t>シュウショクリツ</t>
    </rPh>
    <phoneticPr fontId="5"/>
  </si>
  <si>
    <t>昨年度訓練生</t>
    <rPh sb="0" eb="3">
      <t>サクネンド</t>
    </rPh>
    <phoneticPr fontId="5"/>
  </si>
  <si>
    <t>過去２年間平均</t>
    <rPh sb="0" eb="2">
      <t>カコ</t>
    </rPh>
    <rPh sb="3" eb="5">
      <t>ネンカン</t>
    </rPh>
    <rPh sb="5" eb="7">
      <t>ヘイキン</t>
    </rPh>
    <phoneticPr fontId="5"/>
  </si>
  <si>
    <t>【補足１】　業者選定後、訓練実施日程の調整を行った上で、「日別計画表」を提出していただきます。</t>
    <rPh sb="1" eb="3">
      <t>ホソク</t>
    </rPh>
    <rPh sb="6" eb="8">
      <t>ギョウシャ</t>
    </rPh>
    <rPh sb="8" eb="10">
      <t>センテイ</t>
    </rPh>
    <rPh sb="10" eb="11">
      <t>ゴ</t>
    </rPh>
    <rPh sb="12" eb="14">
      <t>クンレン</t>
    </rPh>
    <rPh sb="14" eb="16">
      <t>ジッシ</t>
    </rPh>
    <rPh sb="16" eb="18">
      <t>ニッテイ</t>
    </rPh>
    <rPh sb="19" eb="21">
      <t>チョウセイ</t>
    </rPh>
    <rPh sb="22" eb="23">
      <t>オコナ</t>
    </rPh>
    <rPh sb="25" eb="26">
      <t>ウエ</t>
    </rPh>
    <rPh sb="29" eb="30">
      <t>ヒ</t>
    </rPh>
    <rPh sb="30" eb="31">
      <t>ベツ</t>
    </rPh>
    <rPh sb="31" eb="33">
      <t>ケイカク</t>
    </rPh>
    <rPh sb="33" eb="34">
      <t>オモテ</t>
    </rPh>
    <rPh sb="36" eb="38">
      <t>テイシュツ</t>
    </rPh>
    <phoneticPr fontId="5"/>
  </si>
  <si>
    <t>プルダウンにより、科目内でボランティア活動を設定しているもの（カリキュラム内ボランティア）の有無を選択（N48セル）してください。「有」の場合、科目名と時間数を記入してください。（科目名は「訓練の内容」欄で記載した科目名の再掲、時間数は内数になります。）無の場合、科目名や時間は空欄で結構です。</t>
    <rPh sb="46" eb="48">
      <t>ウム</t>
    </rPh>
    <rPh sb="49" eb="51">
      <t>センタク</t>
    </rPh>
    <rPh sb="66" eb="67">
      <t>ア</t>
    </rPh>
    <rPh sb="69" eb="71">
      <t>バアイ</t>
    </rPh>
    <rPh sb="72" eb="75">
      <t>カモクメイ</t>
    </rPh>
    <rPh sb="78" eb="79">
      <t>スウ</t>
    </rPh>
    <rPh sb="90" eb="93">
      <t>カモクメイ</t>
    </rPh>
    <rPh sb="95" eb="97">
      <t>クンレン</t>
    </rPh>
    <rPh sb="98" eb="100">
      <t>ナイヨウ</t>
    </rPh>
    <rPh sb="101" eb="102">
      <t>ラン</t>
    </rPh>
    <rPh sb="103" eb="105">
      <t>キサイ</t>
    </rPh>
    <rPh sb="107" eb="109">
      <t>カモク</t>
    </rPh>
    <rPh sb="109" eb="110">
      <t>メイ</t>
    </rPh>
    <rPh sb="111" eb="113">
      <t>サイケイ</t>
    </rPh>
    <rPh sb="114" eb="117">
      <t>ジカンスウ</t>
    </rPh>
    <rPh sb="118" eb="120">
      <t>ウチスウ</t>
    </rPh>
    <rPh sb="127" eb="128">
      <t>ナ</t>
    </rPh>
    <rPh sb="129" eb="131">
      <t>バアイ</t>
    </rPh>
    <rPh sb="132" eb="135">
      <t>カモクメイ</t>
    </rPh>
    <rPh sb="136" eb="138">
      <t>ジカン</t>
    </rPh>
    <rPh sb="139" eb="141">
      <t>クウラン</t>
    </rPh>
    <rPh sb="142" eb="144">
      <t>ケッコウ</t>
    </rPh>
    <phoneticPr fontId="5"/>
  </si>
  <si>
    <t>カリキュラム内
ボランティア</t>
    <rPh sb="6" eb="7">
      <t>ナイ</t>
    </rPh>
    <phoneticPr fontId="5"/>
  </si>
  <si>
    <t>訓練カリキュラム内のボランティア</t>
    <rPh sb="0" eb="2">
      <t>クンレン</t>
    </rPh>
    <rPh sb="8" eb="9">
      <t>ナイ</t>
    </rPh>
    <phoneticPr fontId="5"/>
  </si>
  <si>
    <t>２年次</t>
    <rPh sb="1" eb="3">
      <t>ネンジ</t>
    </rPh>
    <phoneticPr fontId="5"/>
  </si>
  <si>
    <t>１年次</t>
    <rPh sb="1" eb="3">
      <t>ネンジ</t>
    </rPh>
    <phoneticPr fontId="5"/>
  </si>
  <si>
    <t>総訓練時間</t>
    <rPh sb="0" eb="1">
      <t>ソウ</t>
    </rPh>
    <rPh sb="1" eb="3">
      <t>クンレン</t>
    </rPh>
    <rPh sb="3" eb="5">
      <t>ジカン</t>
    </rPh>
    <phoneticPr fontId="5"/>
  </si>
  <si>
    <t>その他計（時間）</t>
    <rPh sb="2" eb="3">
      <t>タ</t>
    </rPh>
    <rPh sb="3" eb="4">
      <t>ケイ</t>
    </rPh>
    <rPh sb="5" eb="7">
      <t>ジカン</t>
    </rPh>
    <phoneticPr fontId="5"/>
  </si>
  <si>
    <t>入校式やオリエンテーション、修了式などは「科目」「時間」を空欄とし「内容」に「入校式」等と記入してください（訓練時間に含まないので、時間の計上は不要）。課外授業など訓練時間に含まれるものは、時間数も計上してください。</t>
    <rPh sb="0" eb="3">
      <t>ニュウコウシキ</t>
    </rPh>
    <rPh sb="14" eb="17">
      <t>シュウリョウシキ</t>
    </rPh>
    <rPh sb="21" eb="23">
      <t>カモク</t>
    </rPh>
    <rPh sb="25" eb="27">
      <t>ジカン</t>
    </rPh>
    <rPh sb="29" eb="31">
      <t>クウラン</t>
    </rPh>
    <rPh sb="34" eb="36">
      <t>ナイヨウ</t>
    </rPh>
    <rPh sb="39" eb="42">
      <t>ニュウコウシキ</t>
    </rPh>
    <rPh sb="43" eb="44">
      <t>トウ</t>
    </rPh>
    <rPh sb="45" eb="47">
      <t>キニュウ</t>
    </rPh>
    <rPh sb="54" eb="56">
      <t>クンレン</t>
    </rPh>
    <rPh sb="56" eb="58">
      <t>ジカン</t>
    </rPh>
    <rPh sb="59" eb="60">
      <t>フク</t>
    </rPh>
    <rPh sb="66" eb="68">
      <t>ジカン</t>
    </rPh>
    <rPh sb="69" eb="71">
      <t>ケイジョウ</t>
    </rPh>
    <rPh sb="72" eb="74">
      <t>フヨウ</t>
    </rPh>
    <rPh sb="76" eb="78">
      <t>カガイ</t>
    </rPh>
    <rPh sb="78" eb="80">
      <t>ジュギョウ</t>
    </rPh>
    <rPh sb="82" eb="84">
      <t>クンレン</t>
    </rPh>
    <rPh sb="84" eb="86">
      <t>ジカン</t>
    </rPh>
    <rPh sb="87" eb="88">
      <t>フク</t>
    </rPh>
    <rPh sb="95" eb="98">
      <t>ジカンスウ</t>
    </rPh>
    <rPh sb="99" eb="101">
      <t>ケイジョウ</t>
    </rPh>
    <phoneticPr fontId="5"/>
  </si>
  <si>
    <t>実技計（時間）</t>
    <rPh sb="0" eb="2">
      <t>ジツギ</t>
    </rPh>
    <rPh sb="2" eb="3">
      <t>ケイ</t>
    </rPh>
    <rPh sb="4" eb="6">
      <t>ジカン</t>
    </rPh>
    <phoneticPr fontId="5"/>
  </si>
  <si>
    <t>学科計（時間）</t>
    <rPh sb="0" eb="2">
      <t>ガッカ</t>
    </rPh>
    <rPh sb="2" eb="3">
      <t>ケイ</t>
    </rPh>
    <rPh sb="4" eb="6">
      <t>ジカン</t>
    </rPh>
    <phoneticPr fontId="5"/>
  </si>
  <si>
    <t>うちオンライン訓練時間</t>
    <rPh sb="7" eb="9">
      <t>クンレン</t>
    </rPh>
    <rPh sb="9" eb="11">
      <t>ジカン</t>
    </rPh>
    <phoneticPr fontId="5"/>
  </si>
  <si>
    <t>訓練の内容</t>
    <rPh sb="0" eb="2">
      <t>クンレン</t>
    </rPh>
    <rPh sb="3" eb="5">
      <t>ナイヨウ</t>
    </rPh>
    <phoneticPr fontId="5"/>
  </si>
  <si>
    <t>委託訓練カリキュラム（長期用）</t>
    <rPh sb="0" eb="2">
      <t>イタク</t>
    </rPh>
    <rPh sb="2" eb="4">
      <t>クンレン</t>
    </rPh>
    <rPh sb="11" eb="13">
      <t>チョウキ</t>
    </rPh>
    <rPh sb="13" eb="14">
      <t>ヨウ</t>
    </rPh>
    <phoneticPr fontId="5"/>
  </si>
  <si>
    <t>委託訓練カリキュラム（短期用）</t>
    <rPh sb="0" eb="2">
      <t>イタク</t>
    </rPh>
    <rPh sb="2" eb="4">
      <t>クンレン</t>
    </rPh>
    <rPh sb="11" eb="13">
      <t>タンキ</t>
    </rPh>
    <rPh sb="13" eb="14">
      <t>ヨウ</t>
    </rPh>
    <phoneticPr fontId="5"/>
  </si>
  <si>
    <t xml:space="preserve"> Ｎ１０セルでプルダウンから「有料」又は「無料」を選択してください。補講に要する費用については原則無料としてください。資格取得に係る法定講習であって無料補講等の実施が困難な場合は、その費用を記入してください。
 有料の場合はＶ１０セルに金額を記入してください。</t>
    <rPh sb="15" eb="17">
      <t>ユウリョウ</t>
    </rPh>
    <rPh sb="18" eb="19">
      <t>マタ</t>
    </rPh>
    <rPh sb="21" eb="23">
      <t>ムリョウ</t>
    </rPh>
    <rPh sb="25" eb="27">
      <t>センタク</t>
    </rPh>
    <rPh sb="109" eb="111">
      <t>バアイ</t>
    </rPh>
    <rPh sb="121" eb="123">
      <t>キニュウ</t>
    </rPh>
    <phoneticPr fontId="5"/>
  </si>
  <si>
    <t>　↓課税・非課税の別を選択</t>
    <rPh sb="2" eb="4">
      <t>カゼイ</t>
    </rPh>
    <rPh sb="5" eb="8">
      <t>ヒカゼイ</t>
    </rPh>
    <rPh sb="9" eb="10">
      <t>ベツ</t>
    </rPh>
    <rPh sb="11" eb="13">
      <t>センタク</t>
    </rPh>
    <phoneticPr fontId="5"/>
  </si>
  <si>
    <t>訓練生が購入する必要のある教科書について記入してください。
ＡＩ列で課税・非課税の別を入力してください。
受託事業者負担額は、受託事業者による教科書代金の値引き等負担金額を記入してください。受託者負担額欄には正の数字を入力してください。
受託事業者負担額b1の金額は〔総括表〕中のb1の金額に、合計（訓練生負担額）a1は〔総括表〕中のa1の金額に一致します。
行が不足する場合、「別紙参照」として詳細を別紙で添付（その場合は課税非課税の別を明記）してください。</t>
    <rPh sb="0" eb="3">
      <t>クンレンセイ</t>
    </rPh>
    <rPh sb="4" eb="6">
      <t>コウニュウ</t>
    </rPh>
    <rPh sb="8" eb="10">
      <t>ヒツヨウ</t>
    </rPh>
    <rPh sb="13" eb="16">
      <t>キョウカショ</t>
    </rPh>
    <rPh sb="20" eb="22">
      <t>キニュウ</t>
    </rPh>
    <rPh sb="35" eb="37">
      <t>カゼイ</t>
    </rPh>
    <rPh sb="38" eb="41">
      <t>ヒカゼイ</t>
    </rPh>
    <rPh sb="42" eb="43">
      <t>ベツ</t>
    </rPh>
    <rPh sb="44" eb="46">
      <t>ニュウリョク</t>
    </rPh>
    <rPh sb="97" eb="100">
      <t>ジュタクシャ</t>
    </rPh>
    <rPh sb="100" eb="103">
      <t>フタンガク</t>
    </rPh>
    <rPh sb="103" eb="104">
      <t>ラン</t>
    </rPh>
    <rPh sb="106" eb="107">
      <t>セイ</t>
    </rPh>
    <rPh sb="108" eb="110">
      <t>スウジ</t>
    </rPh>
    <rPh sb="111" eb="113">
      <t>ニュウリョク</t>
    </rPh>
    <rPh sb="213" eb="215">
      <t>バアイ</t>
    </rPh>
    <rPh sb="216" eb="218">
      <t>カゼイ</t>
    </rPh>
    <rPh sb="218" eb="221">
      <t>ヒカゼイ</t>
    </rPh>
    <rPh sb="222" eb="223">
      <t>ベツ</t>
    </rPh>
    <rPh sb="224" eb="226">
      <t>メイキ</t>
    </rPh>
    <phoneticPr fontId="5"/>
  </si>
  <si>
    <t>うち受託事業者負担額（上記「小計」c1の内数）</t>
    <phoneticPr fontId="5"/>
  </si>
  <si>
    <t>合計（訓練生負担額）(c1-b1)</t>
    <rPh sb="0" eb="2">
      <t>ゴウケイ</t>
    </rPh>
    <rPh sb="3" eb="6">
      <t>クンレンセイ</t>
    </rPh>
    <rPh sb="6" eb="9">
      <t>フタンガク</t>
    </rPh>
    <phoneticPr fontId="5"/>
  </si>
  <si>
    <t>件名・品名等</t>
    <rPh sb="0" eb="1">
      <t>ケン</t>
    </rPh>
    <rPh sb="3" eb="4">
      <t>シナ</t>
    </rPh>
    <rPh sb="4" eb="5">
      <t>メイ</t>
    </rPh>
    <rPh sb="5" eb="6">
      <t>トウ</t>
    </rPh>
    <phoneticPr fontId="5"/>
  </si>
  <si>
    <t>目的・用途等</t>
    <rPh sb="0" eb="2">
      <t>モクテキ</t>
    </rPh>
    <rPh sb="3" eb="5">
      <t>ヨウト</t>
    </rPh>
    <rPh sb="5" eb="6">
      <t>トウ</t>
    </rPh>
    <phoneticPr fontId="5"/>
  </si>
  <si>
    <t xml:space="preserve">
　教科書以外で、訓練生が負担する必要のある費用について記入してください。（例：ユニフォームや実習着購入、食材費など。介護施設や病院での実習等で、実習受け入れのため必須となる検査や予防接種を訓練生の負担で実施するケースがあれば、それも漏れなくご記入ください。）
　ＡＩ列で課税・非課税の別を入力してください。
　受託事業者負担額は、受託事業者によるその他費用の値引き等負担金額を記入してください。受託者負担額欄には正の数字を入力してください。ゼロの場合は「０」を入力してください。
　受託事業者負担額b2の金額は〔総括表〕中のb2の金額に、合計（訓練生負担額）a2は〔総括表〕中のa2の金額に一致します。
　本表に記載のないものは原則として訓練生から徴収することはできないのでご注意ください。
　行が不足する場合、「別紙参照」として詳細を別紙で添付（その場合は課税非課税の別を明記）してください。</t>
    <phoneticPr fontId="5"/>
  </si>
  <si>
    <t>うち受託事業者負担額（上記「小計」c2の内数）</t>
    <phoneticPr fontId="5"/>
  </si>
  <si>
    <t>合計（訓練生負担額）(c2-b2)</t>
    <rPh sb="0" eb="2">
      <t>ゴウケイ</t>
    </rPh>
    <rPh sb="3" eb="6">
      <t>クンレンセイ</t>
    </rPh>
    <rPh sb="6" eb="9">
      <t>フタンガク</t>
    </rPh>
    <phoneticPr fontId="5"/>
  </si>
  <si>
    <t>参考見積書等（長期用）</t>
    <rPh sb="0" eb="2">
      <t>サンコウ</t>
    </rPh>
    <rPh sb="2" eb="5">
      <t>ミツモリショ</t>
    </rPh>
    <rPh sb="5" eb="6">
      <t>トウ</t>
    </rPh>
    <rPh sb="7" eb="9">
      <t>チョウキ</t>
    </rPh>
    <rPh sb="9" eb="10">
      <t>ヨウ</t>
    </rPh>
    <phoneticPr fontId="5"/>
  </si>
  <si>
    <t>受託希望受講者数</t>
    <rPh sb="0" eb="2">
      <t>ジュタク</t>
    </rPh>
    <rPh sb="2" eb="4">
      <t>キボウ</t>
    </rPh>
    <rPh sb="4" eb="7">
      <t>ジュコウシャ</t>
    </rPh>
    <rPh sb="7" eb="8">
      <t>スウ</t>
    </rPh>
    <phoneticPr fontId="5"/>
  </si>
  <si>
    <t>訓練の実施が可能な最少の受講者数</t>
    <rPh sb="0" eb="2">
      <t>クンレン</t>
    </rPh>
    <rPh sb="3" eb="5">
      <t>ジッシ</t>
    </rPh>
    <rPh sb="6" eb="8">
      <t>カノウ</t>
    </rPh>
    <rPh sb="9" eb="11">
      <t>サイショウ</t>
    </rPh>
    <rPh sb="12" eb="15">
      <t>ジュコウシャ</t>
    </rPh>
    <rPh sb="15" eb="16">
      <t>スウ</t>
    </rPh>
    <phoneticPr fontId="5"/>
  </si>
  <si>
    <t>（長期コースについては１人とします）</t>
    <rPh sb="1" eb="3">
      <t>チョウキ</t>
    </rPh>
    <rPh sb="12" eb="13">
      <t>リ</t>
    </rPh>
    <phoneticPr fontId="5"/>
  </si>
  <si>
    <r>
      <t>１　参考見積積算（受託希望受講者数で積算する）</t>
    </r>
    <r>
      <rPr>
        <sz val="9.5"/>
        <color theme="1"/>
        <rFont val="ＭＳ ゴシック"/>
        <family val="3"/>
        <charset val="128"/>
      </rPr>
      <t>※任意の様式により、積算内訳詳細のわかる資料を添付すること。</t>
    </r>
    <rPh sb="2" eb="4">
      <t>サンコウ</t>
    </rPh>
    <rPh sb="4" eb="6">
      <t>ミツ</t>
    </rPh>
    <rPh sb="6" eb="8">
      <t>セキサン</t>
    </rPh>
    <rPh sb="9" eb="11">
      <t>ジュタク</t>
    </rPh>
    <rPh sb="11" eb="13">
      <t>キボウ</t>
    </rPh>
    <rPh sb="13" eb="16">
      <t>ジュコウシャ</t>
    </rPh>
    <rPh sb="16" eb="17">
      <t>スウ</t>
    </rPh>
    <rPh sb="18" eb="20">
      <t>セキサン</t>
    </rPh>
    <phoneticPr fontId="5"/>
  </si>
  <si>
    <t>積算内訳の詳細を別紙で添付してください。別紙には、「講師等計費」「施設設備使用料」「その他（事務局人件費等）」の項目ごとに、内訳と小計を記入してください。（シート（参考）「経費内訳」の書式をご参照ください。）</t>
    <rPh sb="0" eb="2">
      <t>セキサン</t>
    </rPh>
    <rPh sb="2" eb="4">
      <t>ウチワケ</t>
    </rPh>
    <rPh sb="5" eb="7">
      <t>ショウサイ</t>
    </rPh>
    <rPh sb="8" eb="10">
      <t>ベッシ</t>
    </rPh>
    <rPh sb="11" eb="13">
      <t>テンプ</t>
    </rPh>
    <rPh sb="20" eb="22">
      <t>ベッシ</t>
    </rPh>
    <rPh sb="26" eb="28">
      <t>コウシ</t>
    </rPh>
    <rPh sb="28" eb="29">
      <t>ナド</t>
    </rPh>
    <rPh sb="29" eb="30">
      <t>ケイ</t>
    </rPh>
    <rPh sb="30" eb="31">
      <t>ヒ</t>
    </rPh>
    <rPh sb="33" eb="35">
      <t>シセツ</t>
    </rPh>
    <rPh sb="35" eb="37">
      <t>セツビ</t>
    </rPh>
    <rPh sb="37" eb="40">
      <t>シヨウリョウ</t>
    </rPh>
    <rPh sb="44" eb="45">
      <t>タ</t>
    </rPh>
    <rPh sb="46" eb="49">
      <t>ジムキョク</t>
    </rPh>
    <rPh sb="49" eb="52">
      <t>ジンケンヒ</t>
    </rPh>
    <rPh sb="52" eb="53">
      <t>トウ</t>
    </rPh>
    <rPh sb="56" eb="58">
      <t>コウモク</t>
    </rPh>
    <rPh sb="62" eb="64">
      <t>ウチワケ</t>
    </rPh>
    <rPh sb="65" eb="67">
      <t>ショウケイ</t>
    </rPh>
    <rPh sb="68" eb="70">
      <t>キニュウ</t>
    </rPh>
    <rPh sb="82" eb="84">
      <t>サンコウ</t>
    </rPh>
    <rPh sb="86" eb="88">
      <t>ケイヒ</t>
    </rPh>
    <rPh sb="92" eb="94">
      <t>ショシキ</t>
    </rPh>
    <rPh sb="96" eb="98">
      <t>サンショウ</t>
    </rPh>
    <phoneticPr fontId="5"/>
  </si>
  <si>
    <t>Ａ</t>
    <phoneticPr fontId="5"/>
  </si>
  <si>
    <t>計算式：小計/（定員</t>
    <rPh sb="0" eb="3">
      <t>ケイサンシキ</t>
    </rPh>
    <rPh sb="4" eb="6">
      <t>ショウケイ</t>
    </rPh>
    <rPh sb="8" eb="10">
      <t>テイイン</t>
    </rPh>
    <phoneticPr fontId="5"/>
  </si>
  <si>
    <t>Ｖ１９セルに定員（受託希望受講者数）を、ＡＣ１９セルに月数（１年間の場合１２月、２年間の場合２４月）を記入してください。単価は、計画書の単価を超えないよう御注意ください。</t>
    <rPh sb="6" eb="8">
      <t>テイイン</t>
    </rPh>
    <rPh sb="9" eb="11">
      <t>ジュタク</t>
    </rPh>
    <rPh sb="11" eb="13">
      <t>キボウ</t>
    </rPh>
    <rPh sb="13" eb="16">
      <t>ジュコウシャ</t>
    </rPh>
    <rPh sb="16" eb="17">
      <t>スウ</t>
    </rPh>
    <rPh sb="27" eb="29">
      <t>ツキスウ</t>
    </rPh>
    <rPh sb="31" eb="33">
      <t>ネンカン</t>
    </rPh>
    <rPh sb="34" eb="36">
      <t>バアイ</t>
    </rPh>
    <rPh sb="38" eb="39">
      <t>ツキ</t>
    </rPh>
    <rPh sb="41" eb="43">
      <t>ネンカン</t>
    </rPh>
    <rPh sb="44" eb="46">
      <t>バアイ</t>
    </rPh>
    <rPh sb="48" eb="49">
      <t>ツキ</t>
    </rPh>
    <rPh sb="51" eb="53">
      <t>キニュウ</t>
    </rPh>
    <rPh sb="60" eb="62">
      <t>タンカ</t>
    </rPh>
    <rPh sb="64" eb="67">
      <t>ケイカクショ</t>
    </rPh>
    <rPh sb="68" eb="70">
      <t>タンカ</t>
    </rPh>
    <rPh sb="71" eb="72">
      <t>コ</t>
    </rPh>
    <rPh sb="77" eb="80">
      <t>ゴチュウイ</t>
    </rPh>
    <phoneticPr fontId="5"/>
  </si>
  <si>
    <t>２　一般入学者が２年間に支払う必須経費（税抜）</t>
    <rPh sb="2" eb="4">
      <t>イッパン</t>
    </rPh>
    <rPh sb="4" eb="7">
      <t>ニュウガクシャ</t>
    </rPh>
    <rPh sb="9" eb="11">
      <t>ネンカン</t>
    </rPh>
    <rPh sb="12" eb="14">
      <t>シハラ</t>
    </rPh>
    <rPh sb="15" eb="17">
      <t>ヒッス</t>
    </rPh>
    <rPh sb="17" eb="19">
      <t>ケイヒ</t>
    </rPh>
    <rPh sb="20" eb="22">
      <t>ゼイヌ</t>
    </rPh>
    <phoneticPr fontId="5"/>
  </si>
  <si>
    <t>金額（円）</t>
    <rPh sb="0" eb="2">
      <t>キンガク</t>
    </rPh>
    <rPh sb="3" eb="4">
      <t>エン</t>
    </rPh>
    <phoneticPr fontId="5"/>
  </si>
  <si>
    <t>ア　入学料</t>
    <rPh sb="2" eb="5">
      <t>ニュウガクリョウ</t>
    </rPh>
    <phoneticPr fontId="5"/>
  </si>
  <si>
    <t>入学料</t>
    <rPh sb="0" eb="3">
      <t>ニュウガクリョウ</t>
    </rPh>
    <phoneticPr fontId="5"/>
  </si>
  <si>
    <t>一般入学者が支払う入学料を記入してください。</t>
    <rPh sb="0" eb="2">
      <t>イッパン</t>
    </rPh>
    <rPh sb="2" eb="4">
      <t>ニュウガク</t>
    </rPh>
    <rPh sb="4" eb="5">
      <t>シャ</t>
    </rPh>
    <rPh sb="6" eb="8">
      <t>シハラ</t>
    </rPh>
    <rPh sb="9" eb="12">
      <t>ニュウガクリョウ</t>
    </rPh>
    <rPh sb="13" eb="15">
      <t>キニュウ</t>
    </rPh>
    <phoneticPr fontId="5"/>
  </si>
  <si>
    <t>※左表「ウ　その他」のうち、委託訓練の積算に含まないもの（税抜）</t>
    <rPh sb="1" eb="3">
      <t>サヒョウ</t>
    </rPh>
    <rPh sb="8" eb="9">
      <t>タ</t>
    </rPh>
    <rPh sb="14" eb="16">
      <t>イタク</t>
    </rPh>
    <rPh sb="16" eb="18">
      <t>クンレン</t>
    </rPh>
    <rPh sb="19" eb="21">
      <t>セキサン</t>
    </rPh>
    <rPh sb="22" eb="23">
      <t>フク</t>
    </rPh>
    <rPh sb="29" eb="31">
      <t>ゼイヌ</t>
    </rPh>
    <phoneticPr fontId="5"/>
  </si>
  <si>
    <t>イ　授業料（２年間分）</t>
    <rPh sb="2" eb="5">
      <t>ジュギョウリョウ</t>
    </rPh>
    <rPh sb="7" eb="9">
      <t>ネンカン</t>
    </rPh>
    <rPh sb="9" eb="10">
      <t>ブン</t>
    </rPh>
    <phoneticPr fontId="5"/>
  </si>
  <si>
    <t>負担者の区分</t>
    <rPh sb="0" eb="3">
      <t>フタンシャ</t>
    </rPh>
    <rPh sb="4" eb="6">
      <t>クブン</t>
    </rPh>
    <phoneticPr fontId="5"/>
  </si>
  <si>
    <t>授業料</t>
    <rPh sb="0" eb="3">
      <t>ジュギョウリョウ</t>
    </rPh>
    <phoneticPr fontId="5"/>
  </si>
  <si>
    <t>一般入学者が２年間に支払う授業料を記入してください。</t>
    <rPh sb="0" eb="2">
      <t>イッパン</t>
    </rPh>
    <rPh sb="2" eb="4">
      <t>ニュウガク</t>
    </rPh>
    <rPh sb="4" eb="5">
      <t>シャ</t>
    </rPh>
    <rPh sb="7" eb="9">
      <t>ネンカン</t>
    </rPh>
    <rPh sb="10" eb="12">
      <t>シハラ</t>
    </rPh>
    <rPh sb="13" eb="16">
      <t>ジュギョウリョウ</t>
    </rPh>
    <rPh sb="17" eb="19">
      <t>キニュウ</t>
    </rPh>
    <phoneticPr fontId="5"/>
  </si>
  <si>
    <t>(訓練生、学校、任意の別)</t>
    <rPh sb="1" eb="3">
      <t>クンレン</t>
    </rPh>
    <rPh sb="3" eb="4">
      <t>ショウ</t>
    </rPh>
    <rPh sb="5" eb="7">
      <t>ガッコウ</t>
    </rPh>
    <rPh sb="8" eb="10">
      <t>ニンイ</t>
    </rPh>
    <rPh sb="11" eb="12">
      <t>ベツ</t>
    </rPh>
    <phoneticPr fontId="5"/>
  </si>
  <si>
    <t>ウ　その他
（一般入学者が２年間に支払う必須経費）</t>
    <rPh sb="4" eb="5">
      <t>タ</t>
    </rPh>
    <rPh sb="8" eb="10">
      <t>イッパン</t>
    </rPh>
    <rPh sb="10" eb="13">
      <t>ニュウガクシャ</t>
    </rPh>
    <rPh sb="15" eb="17">
      <t>ネンカン</t>
    </rPh>
    <rPh sb="18" eb="20">
      <t>シハラ</t>
    </rPh>
    <rPh sb="21" eb="23">
      <t>ヒッス</t>
    </rPh>
    <rPh sb="23" eb="25">
      <t>ケイヒ</t>
    </rPh>
    <phoneticPr fontId="5"/>
  </si>
  <si>
    <t>計　①</t>
    <rPh sb="0" eb="1">
      <t>ケイ</t>
    </rPh>
    <phoneticPr fontId="5"/>
  </si>
  <si>
    <t>訓練生負担</t>
    <rPh sb="0" eb="3">
      <t>クンレンセイ</t>
    </rPh>
    <rPh sb="3" eb="5">
      <t>フタン</t>
    </rPh>
    <phoneticPr fontId="5"/>
  </si>
  <si>
    <t>学校負担</t>
    <rPh sb="0" eb="2">
      <t>ガッコウ</t>
    </rPh>
    <rPh sb="2" eb="4">
      <t>フタン</t>
    </rPh>
    <phoneticPr fontId="5"/>
  </si>
  <si>
    <t>計　②</t>
    <rPh sb="0" eb="1">
      <t>ケイ</t>
    </rPh>
    <phoneticPr fontId="5"/>
  </si>
  <si>
    <t>Ｂ</t>
    <phoneticPr fontId="5"/>
  </si>
  <si>
    <t>一般入学者の１人１月当たり
参考経費（円未満切り捨て）</t>
    <rPh sb="0" eb="2">
      <t>イッパン</t>
    </rPh>
    <rPh sb="2" eb="5">
      <t>ニュウガクシャ</t>
    </rPh>
    <rPh sb="7" eb="8">
      <t>ニン</t>
    </rPh>
    <rPh sb="9" eb="10">
      <t>ツキ</t>
    </rPh>
    <rPh sb="10" eb="11">
      <t>ア</t>
    </rPh>
    <rPh sb="14" eb="16">
      <t>サンコウ</t>
    </rPh>
    <rPh sb="16" eb="18">
      <t>ケイヒ</t>
    </rPh>
    <phoneticPr fontId="5"/>
  </si>
  <si>
    <t>計算式：（計①－計②）÷ 訓練月数</t>
    <rPh sb="0" eb="3">
      <t>ケイサンシキ</t>
    </rPh>
    <rPh sb="5" eb="6">
      <t>ケイ</t>
    </rPh>
    <rPh sb="8" eb="9">
      <t>ケイ</t>
    </rPh>
    <phoneticPr fontId="5"/>
  </si>
  <si>
    <t>一般入学者の一人一月当たり参考経費</t>
    <rPh sb="0" eb="2">
      <t>イッパン</t>
    </rPh>
    <rPh sb="2" eb="4">
      <t>ニュウガク</t>
    </rPh>
    <rPh sb="4" eb="5">
      <t>シャ</t>
    </rPh>
    <rPh sb="6" eb="8">
      <t>ヒトリ</t>
    </rPh>
    <rPh sb="8" eb="9">
      <t>ヒト</t>
    </rPh>
    <rPh sb="9" eb="11">
      <t>ツキア</t>
    </rPh>
    <rPh sb="13" eb="15">
      <t>サンコウ</t>
    </rPh>
    <rPh sb="15" eb="17">
      <t>ケイヒ</t>
    </rPh>
    <phoneticPr fontId="5"/>
  </si>
  <si>
    <t>単価は、訓練生の一人一月当たり単価(A)を下回らないよう御注意ください。</t>
    <rPh sb="0" eb="2">
      <t>タンカ</t>
    </rPh>
    <rPh sb="4" eb="7">
      <t>クンレンセイ</t>
    </rPh>
    <rPh sb="8" eb="13">
      <t>ヒトリヒトツキア</t>
    </rPh>
    <rPh sb="15" eb="17">
      <t>タンカ</t>
    </rPh>
    <rPh sb="21" eb="23">
      <t>シタマワ</t>
    </rPh>
    <rPh sb="28" eb="31">
      <t>ゴチュウイ</t>
    </rPh>
    <phoneticPr fontId="5"/>
  </si>
  <si>
    <t>学　校</t>
    <rPh sb="0" eb="1">
      <t>ガク</t>
    </rPh>
    <rPh sb="2" eb="3">
      <t>コウ</t>
    </rPh>
    <phoneticPr fontId="5"/>
  </si>
  <si>
    <t>任　意</t>
    <rPh sb="0" eb="1">
      <t>ニン</t>
    </rPh>
    <rPh sb="2" eb="3">
      <t>イ</t>
    </rPh>
    <phoneticPr fontId="5"/>
  </si>
  <si>
    <t>OK</t>
  </si>
  <si>
    <t/>
  </si>
  <si>
    <t>これは長期（１年以上）コース用の様式です（短期は別シート）。</t>
    <rPh sb="21" eb="23">
      <t>タンキ</t>
    </rPh>
    <rPh sb="24" eb="25">
      <t>ベツ</t>
    </rPh>
    <phoneticPr fontId="5"/>
  </si>
  <si>
    <t>申請者の概要等（長）</t>
    <rPh sb="0" eb="3">
      <t>シンセイシャ</t>
    </rPh>
    <rPh sb="4" eb="6">
      <t>ガイヨウ</t>
    </rPh>
    <rPh sb="6" eb="7">
      <t>トウ</t>
    </rPh>
    <rPh sb="8" eb="9">
      <t>ナガ</t>
    </rPh>
    <phoneticPr fontId="5"/>
  </si>
  <si>
    <t>委託訓練カリキュラム（長）</t>
    <rPh sb="0" eb="2">
      <t>イタク</t>
    </rPh>
    <rPh sb="2" eb="4">
      <t>クンレン</t>
    </rPh>
    <rPh sb="11" eb="12">
      <t>ナガ</t>
    </rPh>
    <phoneticPr fontId="5"/>
  </si>
  <si>
    <t>申請者の概要等（短）</t>
    <rPh sb="0" eb="3">
      <t>シンセイシャ</t>
    </rPh>
    <rPh sb="4" eb="6">
      <t>ガイヨウ</t>
    </rPh>
    <rPh sb="6" eb="7">
      <t>トウ</t>
    </rPh>
    <rPh sb="8" eb="9">
      <t>タン</t>
    </rPh>
    <phoneticPr fontId="5"/>
  </si>
  <si>
    <t>委託訓練カリキュラム（短）</t>
    <rPh sb="0" eb="2">
      <t>イタク</t>
    </rPh>
    <rPh sb="2" eb="4">
      <t>クンレン</t>
    </rPh>
    <rPh sb="11" eb="12">
      <t>タン</t>
    </rPh>
    <phoneticPr fontId="5"/>
  </si>
  <si>
    <t>参考見積書等（短）</t>
    <rPh sb="0" eb="2">
      <t>サンコウ</t>
    </rPh>
    <rPh sb="2" eb="5">
      <t>ミツモリショ</t>
    </rPh>
    <rPh sb="5" eb="6">
      <t>トウ</t>
    </rPh>
    <rPh sb="7" eb="8">
      <t>タン</t>
    </rPh>
    <phoneticPr fontId="5"/>
  </si>
  <si>
    <t>参考見積書等（長）</t>
    <rPh sb="0" eb="2">
      <t>サンコウ</t>
    </rPh>
    <rPh sb="2" eb="5">
      <t>ミツモリショ</t>
    </rPh>
    <rPh sb="5" eb="6">
      <t>トウ</t>
    </rPh>
    <rPh sb="7" eb="8">
      <t>チョウ</t>
    </rPh>
    <phoneticPr fontId="5"/>
  </si>
  <si>
    <r>
      <t xml:space="preserve">群馬県の委託訓練を初めて受託した年度を記入してください。過去に実績がない場合は
</t>
    </r>
    <r>
      <rPr>
        <b/>
        <sz val="11"/>
        <rFont val="ＭＳ ゴシック"/>
        <family val="3"/>
        <charset val="128"/>
      </rPr>
      <t>「－」を入力</t>
    </r>
    <r>
      <rPr>
        <sz val="10"/>
        <color theme="1"/>
        <rFont val="ＭＳ ゴシック"/>
        <family val="3"/>
        <charset val="128"/>
      </rPr>
      <t>してください。</t>
    </r>
    <rPh sb="0" eb="3">
      <t>グンマケン</t>
    </rPh>
    <rPh sb="4" eb="6">
      <t>イタク</t>
    </rPh>
    <rPh sb="6" eb="8">
      <t>クンレン</t>
    </rPh>
    <rPh sb="9" eb="10">
      <t>ハジ</t>
    </rPh>
    <rPh sb="12" eb="14">
      <t>ジュタク</t>
    </rPh>
    <rPh sb="16" eb="18">
      <t>ネンド</t>
    </rPh>
    <rPh sb="19" eb="21">
      <t>キニュウ</t>
    </rPh>
    <rPh sb="28" eb="30">
      <t>カコ</t>
    </rPh>
    <rPh sb="31" eb="33">
      <t>ジッセキ</t>
    </rPh>
    <rPh sb="36" eb="38">
      <t>バアイ</t>
    </rPh>
    <rPh sb="44" eb="46">
      <t>ニュウリョク</t>
    </rPh>
    <phoneticPr fontId="5"/>
  </si>
  <si>
    <t>キャリアコンサルティング技能士（１級又は２級）</t>
    <rPh sb="12" eb="15">
      <t>ギノウシ</t>
    </rPh>
    <rPh sb="17" eb="19">
      <t>キュウマタ</t>
    </rPh>
    <rPh sb="21" eb="22">
      <t>キュウ</t>
    </rPh>
    <phoneticPr fontId="5"/>
  </si>
  <si>
    <t>※この他に、任意の様式により、積算内訳詳細のわかる資料を添付してください。</t>
    <rPh sb="3" eb="4">
      <t>ホカ</t>
    </rPh>
    <rPh sb="6" eb="8">
      <t>ニンイ</t>
    </rPh>
    <rPh sb="9" eb="11">
      <t>ヨウシキ</t>
    </rPh>
    <rPh sb="15" eb="17">
      <t>セキサン</t>
    </rPh>
    <rPh sb="17" eb="19">
      <t>ウチワケ</t>
    </rPh>
    <rPh sb="19" eb="21">
      <t>ショウサイ</t>
    </rPh>
    <rPh sb="25" eb="27">
      <t>シリョウ</t>
    </rPh>
    <rPh sb="28" eb="30">
      <t>テンプ</t>
    </rPh>
    <phoneticPr fontId="30"/>
  </si>
  <si>
    <t>Ｖ３６セルには定員が入ります。
ＡＣ３６セルに月数（訓練期間）を記入してください。
単価は、仕様書の上限額を超えないよう御注意ください。</t>
    <rPh sb="7" eb="9">
      <t>テイイン</t>
    </rPh>
    <rPh sb="10" eb="11">
      <t>ハイ</t>
    </rPh>
    <rPh sb="23" eb="25">
      <t>ツキスウ</t>
    </rPh>
    <rPh sb="26" eb="28">
      <t>クンレン</t>
    </rPh>
    <rPh sb="28" eb="30">
      <t>キカン</t>
    </rPh>
    <rPh sb="32" eb="34">
      <t>キニュウ</t>
    </rPh>
    <rPh sb="42" eb="44">
      <t>タンカ</t>
    </rPh>
    <rPh sb="46" eb="48">
      <t>シヨウ</t>
    </rPh>
    <rPh sb="50" eb="52">
      <t>ジョウゲン</t>
    </rPh>
    <rPh sb="52" eb="53">
      <t>ガク</t>
    </rPh>
    <rPh sb="54" eb="55">
      <t>コ</t>
    </rPh>
    <rPh sb="60" eb="63">
      <t>ゴチュウイ</t>
    </rPh>
    <phoneticPr fontId="30"/>
  </si>
  <si>
    <t>障害者訓練生の一人一月当たり経費</t>
    <rPh sb="0" eb="3">
      <t>ショウガイシャ</t>
    </rPh>
    <rPh sb="3" eb="6">
      <t>クンレンセイ</t>
    </rPh>
    <rPh sb="7" eb="9">
      <t>ヒトリ</t>
    </rPh>
    <rPh sb="9" eb="10">
      <t>ヒト</t>
    </rPh>
    <rPh sb="10" eb="12">
      <t>ツキア</t>
    </rPh>
    <rPh sb="14" eb="16">
      <t>ケイヒ</t>
    </rPh>
    <phoneticPr fontId="30"/>
  </si>
  <si>
    <t>月）</t>
    <rPh sb="0" eb="1">
      <t>ツキ</t>
    </rPh>
    <phoneticPr fontId="30"/>
  </si>
  <si>
    <t>人 × 訓練月数</t>
    <rPh sb="0" eb="1">
      <t>ニン</t>
    </rPh>
    <rPh sb="4" eb="6">
      <t>クンレン</t>
    </rPh>
    <rPh sb="6" eb="8">
      <t>ツキスウ</t>
    </rPh>
    <phoneticPr fontId="30"/>
  </si>
  <si>
    <t>計算式：小計÷(定員</t>
    <rPh sb="0" eb="3">
      <t>ケイサンシキ</t>
    </rPh>
    <rPh sb="4" eb="6">
      <t>ショウケイ</t>
    </rPh>
    <rPh sb="8" eb="10">
      <t>テイイン</t>
    </rPh>
    <phoneticPr fontId="30"/>
  </si>
  <si>
    <r>
      <rPr>
        <sz val="10"/>
        <color indexed="8"/>
        <rFont val="ＭＳ ゴシック"/>
        <family val="3"/>
        <charset val="128"/>
      </rPr>
      <t>障害者訓練生の一人一月当たり経費</t>
    </r>
    <r>
      <rPr>
        <sz val="11"/>
        <color indexed="8"/>
        <rFont val="ＭＳ ゴシック"/>
        <family val="3"/>
        <charset val="128"/>
      </rPr>
      <t xml:space="preserve">
　　（円未満切り捨て、税抜き）</t>
    </r>
    <rPh sb="0" eb="2">
      <t>ショウガイ</t>
    </rPh>
    <rPh sb="2" eb="3">
      <t>シャ</t>
    </rPh>
    <rPh sb="3" eb="6">
      <t>クンレンセイ</t>
    </rPh>
    <rPh sb="7" eb="9">
      <t>ヒトリ</t>
    </rPh>
    <rPh sb="8" eb="9">
      <t>１１</t>
    </rPh>
    <rPh sb="14" eb="16">
      <t>ケイヒ</t>
    </rPh>
    <phoneticPr fontId="30"/>
  </si>
  <si>
    <t>Ｖ３３セルには定員が入ります。
ＡＣ３３セルに月数（訓練期間）を記入してください。
単価は、仕様書の上限額を超えないよう御注意ください。</t>
    <rPh sb="7" eb="9">
      <t>テイイン</t>
    </rPh>
    <rPh sb="10" eb="11">
      <t>ハイ</t>
    </rPh>
    <rPh sb="23" eb="25">
      <t>ツキスウ</t>
    </rPh>
    <rPh sb="26" eb="28">
      <t>クンレン</t>
    </rPh>
    <rPh sb="28" eb="30">
      <t>キカン</t>
    </rPh>
    <rPh sb="32" eb="34">
      <t>キニュウ</t>
    </rPh>
    <rPh sb="42" eb="44">
      <t>タンカ</t>
    </rPh>
    <rPh sb="46" eb="48">
      <t>シヨウ</t>
    </rPh>
    <rPh sb="50" eb="52">
      <t>ジョウゲン</t>
    </rPh>
    <rPh sb="52" eb="53">
      <t>ガク</t>
    </rPh>
    <rPh sb="54" eb="55">
      <t>コ</t>
    </rPh>
    <rPh sb="60" eb="63">
      <t>ゴチュウイ</t>
    </rPh>
    <phoneticPr fontId="30"/>
  </si>
  <si>
    <t>一般訓練生の一人一月当たり経費</t>
    <rPh sb="0" eb="2">
      <t>イッパン</t>
    </rPh>
    <rPh sb="2" eb="5">
      <t>クンレンセイ</t>
    </rPh>
    <rPh sb="6" eb="8">
      <t>ヒトリ</t>
    </rPh>
    <rPh sb="8" eb="9">
      <t>ヒト</t>
    </rPh>
    <rPh sb="9" eb="11">
      <t>ツキア</t>
    </rPh>
    <rPh sb="13" eb="15">
      <t>ケイヒ</t>
    </rPh>
    <phoneticPr fontId="30"/>
  </si>
  <si>
    <t>一般訓練生の一人一月当たり経費
　　（円未満切り捨て、税抜き）</t>
    <rPh sb="0" eb="2">
      <t>イッパン</t>
    </rPh>
    <rPh sb="2" eb="5">
      <t>クンレンセイ</t>
    </rPh>
    <rPh sb="6" eb="8">
      <t>ヒトリ</t>
    </rPh>
    <rPh sb="7" eb="8">
      <t>１１</t>
    </rPh>
    <rPh sb="13" eb="15">
      <t>ケイヒ</t>
    </rPh>
    <phoneticPr fontId="30"/>
  </si>
  <si>
    <t>※訓練生本人に負担させる教科書代等は含めないでください。</t>
    <rPh sb="1" eb="4">
      <t>クンレンセイ</t>
    </rPh>
    <rPh sb="4" eb="6">
      <t>ホンニン</t>
    </rPh>
    <rPh sb="7" eb="9">
      <t>フタン</t>
    </rPh>
    <rPh sb="12" eb="15">
      <t>キョウカショ</t>
    </rPh>
    <rPh sb="15" eb="16">
      <t>ダイ</t>
    </rPh>
    <rPh sb="16" eb="17">
      <t>トウ</t>
    </rPh>
    <rPh sb="18" eb="19">
      <t>フク</t>
    </rPh>
    <phoneticPr fontId="30"/>
  </si>
  <si>
    <t>合計</t>
    <rPh sb="0" eb="2">
      <t>ゴウケイ</t>
    </rPh>
    <phoneticPr fontId="30"/>
  </si>
  <si>
    <t>（注）免税事業者にあっては、消費税及び地方消費税欄は空欄としてください。</t>
    <rPh sb="1" eb="2">
      <t>チュウ</t>
    </rPh>
    <rPh sb="3" eb="5">
      <t>メンゼイ</t>
    </rPh>
    <rPh sb="5" eb="8">
      <t>ジギョウシャ</t>
    </rPh>
    <rPh sb="14" eb="17">
      <t>ショウヒゼイ</t>
    </rPh>
    <rPh sb="17" eb="18">
      <t>オヨ</t>
    </rPh>
    <rPh sb="19" eb="21">
      <t>チホウ</t>
    </rPh>
    <rPh sb="21" eb="24">
      <t>ショウヒゼイ</t>
    </rPh>
    <rPh sb="24" eb="25">
      <t>ラン</t>
    </rPh>
    <rPh sb="26" eb="28">
      <t>クウラン</t>
    </rPh>
    <phoneticPr fontId="30"/>
  </si>
  <si>
    <t>消費税及び地方消費税（１０％）</t>
    <rPh sb="0" eb="3">
      <t>ショウヒゼイ</t>
    </rPh>
    <rPh sb="3" eb="4">
      <t>オヨ</t>
    </rPh>
    <rPh sb="5" eb="7">
      <t>チホウ</t>
    </rPh>
    <rPh sb="7" eb="10">
      <t>ショウヒゼイ</t>
    </rPh>
    <phoneticPr fontId="30"/>
  </si>
  <si>
    <t>小計</t>
    <rPh sb="0" eb="2">
      <t>ショウケイ</t>
    </rPh>
    <phoneticPr fontId="30"/>
  </si>
  <si>
    <t>その他（事務局人件費等）</t>
    <rPh sb="2" eb="3">
      <t>タ</t>
    </rPh>
    <rPh sb="4" eb="7">
      <t>ジムキョク</t>
    </rPh>
    <rPh sb="7" eb="10">
      <t>ジンケンヒ</t>
    </rPh>
    <rPh sb="10" eb="11">
      <t>トウ</t>
    </rPh>
    <phoneticPr fontId="30"/>
  </si>
  <si>
    <t>別紙「経費内訳書（障害者訓練生）」参照</t>
    <rPh sb="0" eb="2">
      <t>ベッシ</t>
    </rPh>
    <rPh sb="3" eb="5">
      <t>ケイヒ</t>
    </rPh>
    <rPh sb="5" eb="8">
      <t>ウチワケショ</t>
    </rPh>
    <rPh sb="9" eb="12">
      <t>ショウガイシャ</t>
    </rPh>
    <rPh sb="12" eb="15">
      <t>クンレンセイ</t>
    </rPh>
    <rPh sb="17" eb="19">
      <t>サンショウ</t>
    </rPh>
    <phoneticPr fontId="30"/>
  </si>
  <si>
    <t>その他（事務局人件費等）
（障害者訓練生）</t>
    <rPh sb="2" eb="3">
      <t>タ</t>
    </rPh>
    <rPh sb="4" eb="7">
      <t>ジムキョク</t>
    </rPh>
    <rPh sb="7" eb="10">
      <t>ジンケンヒ</t>
    </rPh>
    <rPh sb="10" eb="11">
      <t>トウ</t>
    </rPh>
    <rPh sb="14" eb="17">
      <t>ショウガイシャ</t>
    </rPh>
    <rPh sb="17" eb="20">
      <t>クンレンセイ</t>
    </rPh>
    <phoneticPr fontId="30"/>
  </si>
  <si>
    <t>別紙「経費内訳書（一般訓練生）」参照</t>
    <rPh sb="0" eb="2">
      <t>ベッシ</t>
    </rPh>
    <rPh sb="3" eb="5">
      <t>ケイヒ</t>
    </rPh>
    <rPh sb="5" eb="8">
      <t>ウチワケショ</t>
    </rPh>
    <rPh sb="9" eb="11">
      <t>イッパン</t>
    </rPh>
    <rPh sb="11" eb="14">
      <t>クンレンセイ</t>
    </rPh>
    <rPh sb="16" eb="18">
      <t>サンショウ</t>
    </rPh>
    <phoneticPr fontId="30"/>
  </si>
  <si>
    <t>その他（事務局人件費等）
（一般訓練生）</t>
    <rPh sb="2" eb="3">
      <t>タ</t>
    </rPh>
    <rPh sb="4" eb="7">
      <t>ジムキョク</t>
    </rPh>
    <rPh sb="7" eb="10">
      <t>ジンケンヒ</t>
    </rPh>
    <rPh sb="10" eb="11">
      <t>トウ</t>
    </rPh>
    <rPh sb="14" eb="16">
      <t>イッパン</t>
    </rPh>
    <rPh sb="16" eb="19">
      <t>クンレンセイ</t>
    </rPh>
    <phoneticPr fontId="30"/>
  </si>
  <si>
    <t>施設設備使用料</t>
    <rPh sb="0" eb="2">
      <t>シセツ</t>
    </rPh>
    <rPh sb="2" eb="4">
      <t>セツビ</t>
    </rPh>
    <rPh sb="4" eb="7">
      <t>シヨウリョウ</t>
    </rPh>
    <phoneticPr fontId="30"/>
  </si>
  <si>
    <t>施設設備使用料
（障害者訓練生）</t>
    <rPh sb="0" eb="2">
      <t>シセツ</t>
    </rPh>
    <rPh sb="2" eb="4">
      <t>セツビ</t>
    </rPh>
    <rPh sb="4" eb="7">
      <t>シヨウリョウ</t>
    </rPh>
    <rPh sb="9" eb="12">
      <t>ショウガイシャ</t>
    </rPh>
    <rPh sb="12" eb="15">
      <t>クンレンセイ</t>
    </rPh>
    <phoneticPr fontId="30"/>
  </si>
  <si>
    <t>施設設備使用料
（一般訓練生）</t>
    <rPh sb="0" eb="2">
      <t>シセツ</t>
    </rPh>
    <rPh sb="2" eb="4">
      <t>セツビ</t>
    </rPh>
    <rPh sb="4" eb="7">
      <t>シヨウリョウ</t>
    </rPh>
    <rPh sb="9" eb="11">
      <t>イッパン</t>
    </rPh>
    <rPh sb="11" eb="14">
      <t>クンレンセイ</t>
    </rPh>
    <phoneticPr fontId="30"/>
  </si>
  <si>
    <t>講師等経費</t>
    <rPh sb="0" eb="2">
      <t>コウシ</t>
    </rPh>
    <rPh sb="2" eb="3">
      <t>トウ</t>
    </rPh>
    <rPh sb="3" eb="5">
      <t>ケイヒ</t>
    </rPh>
    <phoneticPr fontId="30"/>
  </si>
  <si>
    <t>講師等経費
（障害者訓練生）</t>
    <rPh sb="0" eb="2">
      <t>コウシ</t>
    </rPh>
    <rPh sb="2" eb="3">
      <t>トウ</t>
    </rPh>
    <rPh sb="3" eb="5">
      <t>ケイヒ</t>
    </rPh>
    <rPh sb="7" eb="10">
      <t>ショウガイシャ</t>
    </rPh>
    <rPh sb="10" eb="13">
      <t>クンレンセイ</t>
    </rPh>
    <phoneticPr fontId="30"/>
  </si>
  <si>
    <t>積算内訳を詳細に記入する場合、別紙で内訳を添付し、本シートの積算内訳欄には「別紙内訳のとおり」と記入してください。
別紙には、「講師等経費」「施設設備使用料」「その他（事務局人件費等）」の項目ごとに、内訳と小計を記入してください。（シート（参考）「経費内訳」の書式をご参照ください。）</t>
    <rPh sb="0" eb="2">
      <t>セキサン</t>
    </rPh>
    <rPh sb="2" eb="4">
      <t>ウチワケ</t>
    </rPh>
    <rPh sb="5" eb="7">
      <t>ショウサイ</t>
    </rPh>
    <rPh sb="8" eb="10">
      <t>キニュウ</t>
    </rPh>
    <rPh sb="12" eb="14">
      <t>バアイ</t>
    </rPh>
    <rPh sb="15" eb="17">
      <t>ベッシ</t>
    </rPh>
    <rPh sb="18" eb="20">
      <t>ウチワケ</t>
    </rPh>
    <rPh sb="21" eb="23">
      <t>テンプ</t>
    </rPh>
    <rPh sb="25" eb="26">
      <t>ホン</t>
    </rPh>
    <rPh sb="30" eb="32">
      <t>セキサン</t>
    </rPh>
    <rPh sb="32" eb="34">
      <t>ウチワケ</t>
    </rPh>
    <rPh sb="34" eb="35">
      <t>ラン</t>
    </rPh>
    <rPh sb="38" eb="40">
      <t>ベッシ</t>
    </rPh>
    <rPh sb="40" eb="42">
      <t>ウチワケ</t>
    </rPh>
    <rPh sb="48" eb="50">
      <t>キニュウ</t>
    </rPh>
    <rPh sb="59" eb="61">
      <t>ベッシ</t>
    </rPh>
    <rPh sb="65" eb="67">
      <t>コウシ</t>
    </rPh>
    <rPh sb="67" eb="68">
      <t>ナド</t>
    </rPh>
    <rPh sb="68" eb="70">
      <t>ケイヒ</t>
    </rPh>
    <rPh sb="72" eb="74">
      <t>シセツ</t>
    </rPh>
    <rPh sb="74" eb="76">
      <t>セツビ</t>
    </rPh>
    <rPh sb="76" eb="79">
      <t>シヨウリョウ</t>
    </rPh>
    <rPh sb="83" eb="84">
      <t>タ</t>
    </rPh>
    <rPh sb="85" eb="88">
      <t>ジムキョク</t>
    </rPh>
    <rPh sb="88" eb="91">
      <t>ジンケンヒ</t>
    </rPh>
    <rPh sb="91" eb="92">
      <t>トウ</t>
    </rPh>
    <rPh sb="95" eb="97">
      <t>コウモク</t>
    </rPh>
    <rPh sb="101" eb="103">
      <t>ウチワケ</t>
    </rPh>
    <rPh sb="104" eb="106">
      <t>ショウケイ</t>
    </rPh>
    <rPh sb="107" eb="109">
      <t>キニュウ</t>
    </rPh>
    <rPh sb="121" eb="123">
      <t>サンコウ</t>
    </rPh>
    <rPh sb="125" eb="127">
      <t>ケイヒ</t>
    </rPh>
    <rPh sb="131" eb="133">
      <t>ショシキ</t>
    </rPh>
    <rPh sb="135" eb="137">
      <t>サンショウ</t>
    </rPh>
    <phoneticPr fontId="30"/>
  </si>
  <si>
    <t>講師等経費
（一般訓練生）</t>
    <rPh sb="0" eb="2">
      <t>コウシ</t>
    </rPh>
    <rPh sb="2" eb="3">
      <t>トウ</t>
    </rPh>
    <rPh sb="3" eb="5">
      <t>ケイヒ</t>
    </rPh>
    <rPh sb="7" eb="9">
      <t>イッパン</t>
    </rPh>
    <rPh sb="9" eb="12">
      <t>クンレンセイ</t>
    </rPh>
    <phoneticPr fontId="30"/>
  </si>
  <si>
    <t>積算内訳</t>
    <rPh sb="0" eb="2">
      <t>セキサン</t>
    </rPh>
    <rPh sb="2" eb="4">
      <t>ウチワケ</t>
    </rPh>
    <phoneticPr fontId="30"/>
  </si>
  <si>
    <t>金額（円・外税）</t>
    <rPh sb="0" eb="2">
      <t>キンガク</t>
    </rPh>
    <rPh sb="3" eb="4">
      <t>エン</t>
    </rPh>
    <rPh sb="5" eb="7">
      <t>ソトゼイ</t>
    </rPh>
    <phoneticPr fontId="30"/>
  </si>
  <si>
    <t>項目</t>
    <rPh sb="0" eb="2">
      <t>コウモク</t>
    </rPh>
    <phoneticPr fontId="30"/>
  </si>
  <si>
    <t>２　参考見積積算（希望する定員で積算してください。）</t>
    <rPh sb="2" eb="4">
      <t>サンコウ</t>
    </rPh>
    <rPh sb="4" eb="6">
      <t>ミツ</t>
    </rPh>
    <rPh sb="6" eb="8">
      <t>セキサン</t>
    </rPh>
    <rPh sb="9" eb="11">
      <t>キボウ</t>
    </rPh>
    <rPh sb="13" eb="15">
      <t>テイイン</t>
    </rPh>
    <rPh sb="16" eb="18">
      <t>セキサン</t>
    </rPh>
    <phoneticPr fontId="30"/>
  </si>
  <si>
    <t>訓練実施可能な最少訓練生数</t>
    <rPh sb="0" eb="2">
      <t>クンレン</t>
    </rPh>
    <rPh sb="2" eb="4">
      <t>ジッシ</t>
    </rPh>
    <rPh sb="4" eb="6">
      <t>カノウ</t>
    </rPh>
    <rPh sb="7" eb="9">
      <t>サイショウ</t>
    </rPh>
    <rPh sb="9" eb="12">
      <t>クンレンセイ</t>
    </rPh>
    <rPh sb="12" eb="13">
      <t>スウ</t>
    </rPh>
    <phoneticPr fontId="30"/>
  </si>
  <si>
    <t>実施計画より少ない定員を受託希望とする場合は、その理由を別紙で添付してください。
訓練実施可能な最少訓練生数は、受託希望訓練生数の２分の１以下となるよう努めてください。</t>
    <rPh sb="0" eb="2">
      <t>ジッシ</t>
    </rPh>
    <rPh sb="2" eb="4">
      <t>ケイカク</t>
    </rPh>
    <rPh sb="6" eb="7">
      <t>スク</t>
    </rPh>
    <rPh sb="9" eb="11">
      <t>テイイン</t>
    </rPh>
    <rPh sb="12" eb="14">
      <t>ジュタク</t>
    </rPh>
    <rPh sb="14" eb="16">
      <t>キボウ</t>
    </rPh>
    <rPh sb="19" eb="21">
      <t>バアイ</t>
    </rPh>
    <rPh sb="25" eb="27">
      <t>リユウ</t>
    </rPh>
    <rPh sb="28" eb="30">
      <t>ベッシ</t>
    </rPh>
    <rPh sb="31" eb="33">
      <t>テンプ</t>
    </rPh>
    <rPh sb="41" eb="43">
      <t>クンレン</t>
    </rPh>
    <rPh sb="43" eb="45">
      <t>ジッシ</t>
    </rPh>
    <rPh sb="45" eb="47">
      <t>カノウ</t>
    </rPh>
    <rPh sb="48" eb="50">
      <t>サイショウ</t>
    </rPh>
    <rPh sb="50" eb="53">
      <t>クンレンセイ</t>
    </rPh>
    <rPh sb="53" eb="54">
      <t>スウ</t>
    </rPh>
    <rPh sb="56" eb="58">
      <t>ジュタク</t>
    </rPh>
    <rPh sb="58" eb="60">
      <t>キボウ</t>
    </rPh>
    <rPh sb="60" eb="63">
      <t>クンレンセイ</t>
    </rPh>
    <rPh sb="63" eb="64">
      <t>スウ</t>
    </rPh>
    <rPh sb="66" eb="67">
      <t>ブン</t>
    </rPh>
    <rPh sb="69" eb="71">
      <t>イカ</t>
    </rPh>
    <rPh sb="76" eb="77">
      <t>ツト</t>
    </rPh>
    <phoneticPr fontId="30"/>
  </si>
  <si>
    <t>受託希望訓練生数</t>
    <rPh sb="0" eb="2">
      <t>ジュタク</t>
    </rPh>
    <rPh sb="2" eb="4">
      <t>キボウ</t>
    </rPh>
    <rPh sb="4" eb="7">
      <t>クンレンセイ</t>
    </rPh>
    <rPh sb="7" eb="8">
      <t>スウ</t>
    </rPh>
    <phoneticPr fontId="30"/>
  </si>
  <si>
    <t>（一般、障害の計。定員未満を受託希望とする場合は、理由を別紙で添付。）</t>
    <rPh sb="1" eb="3">
      <t>イッパン</t>
    </rPh>
    <rPh sb="4" eb="6">
      <t>ショウガイ</t>
    </rPh>
    <rPh sb="7" eb="8">
      <t>ケイ</t>
    </rPh>
    <rPh sb="9" eb="11">
      <t>テイイン</t>
    </rPh>
    <rPh sb="11" eb="13">
      <t>ミマン</t>
    </rPh>
    <rPh sb="14" eb="16">
      <t>ジュタク</t>
    </rPh>
    <rPh sb="16" eb="18">
      <t>キボウ</t>
    </rPh>
    <rPh sb="21" eb="23">
      <t>バアイ</t>
    </rPh>
    <rPh sb="25" eb="27">
      <t>リユウ</t>
    </rPh>
    <rPh sb="28" eb="30">
      <t>ベッシ</t>
    </rPh>
    <rPh sb="31" eb="33">
      <t>テンプ</t>
    </rPh>
    <phoneticPr fontId="30"/>
  </si>
  <si>
    <t>訓練の実施が可能な最少の訓練生数</t>
    <rPh sb="0" eb="2">
      <t>クンレン</t>
    </rPh>
    <rPh sb="3" eb="5">
      <t>ジッシ</t>
    </rPh>
    <rPh sb="6" eb="8">
      <t>カノウ</t>
    </rPh>
    <rPh sb="9" eb="11">
      <t>サイショウ</t>
    </rPh>
    <rPh sb="12" eb="15">
      <t>クンレンセイ</t>
    </rPh>
    <rPh sb="15" eb="16">
      <t>スウ</t>
    </rPh>
    <phoneticPr fontId="30"/>
  </si>
  <si>
    <t>障害者訓練生</t>
    <rPh sb="0" eb="3">
      <t>ショウガイシャ</t>
    </rPh>
    <rPh sb="3" eb="6">
      <t>クンレンセイ</t>
    </rPh>
    <phoneticPr fontId="30"/>
  </si>
  <si>
    <t>うち一般訓練生</t>
    <rPh sb="2" eb="4">
      <t>イッパン</t>
    </rPh>
    <rPh sb="4" eb="6">
      <t>クンレン</t>
    </rPh>
    <rPh sb="6" eb="7">
      <t>セイ</t>
    </rPh>
    <phoneticPr fontId="30"/>
  </si>
  <si>
    <t>記入上の注意</t>
    <rPh sb="0" eb="2">
      <t>キニュウ</t>
    </rPh>
    <rPh sb="2" eb="3">
      <t>ジョウ</t>
    </rPh>
    <rPh sb="4" eb="6">
      <t>チュウイ</t>
    </rPh>
    <phoneticPr fontId="30"/>
  </si>
  <si>
    <t>１　受託希望受講者数</t>
    <rPh sb="2" eb="4">
      <t>ジュタク</t>
    </rPh>
    <rPh sb="4" eb="6">
      <t>キボウ</t>
    </rPh>
    <rPh sb="6" eb="9">
      <t>ジュコウシャ</t>
    </rPh>
    <rPh sb="9" eb="10">
      <t>スウ</t>
    </rPh>
    <phoneticPr fontId="30"/>
  </si>
  <si>
    <t>事業者の名称</t>
    <rPh sb="0" eb="2">
      <t>ジギョウ</t>
    </rPh>
    <rPh sb="2" eb="3">
      <t>シャ</t>
    </rPh>
    <rPh sb="4" eb="6">
      <t>メイショウ</t>
    </rPh>
    <phoneticPr fontId="30"/>
  </si>
  <si>
    <t>←　１０か所のエラーチェックがすべてOKになると注意表示が消えます。</t>
    <rPh sb="24" eb="26">
      <t>チュウイ</t>
    </rPh>
    <rPh sb="26" eb="28">
      <t>ヒョウジ</t>
    </rPh>
    <rPh sb="29" eb="30">
      <t>キ</t>
    </rPh>
    <phoneticPr fontId="30"/>
  </si>
  <si>
    <t>参考見積書等（インクルーシブ訓練用）</t>
    <rPh sb="0" eb="2">
      <t>サンコウ</t>
    </rPh>
    <rPh sb="2" eb="5">
      <t>ミツモリショ</t>
    </rPh>
    <rPh sb="5" eb="6">
      <t>トウ</t>
    </rPh>
    <rPh sb="14" eb="16">
      <t>クンレン</t>
    </rPh>
    <rPh sb="16" eb="17">
      <t>ヨウ</t>
    </rPh>
    <phoneticPr fontId="30"/>
  </si>
  <si>
    <t>様式１０</t>
    <rPh sb="0" eb="2">
      <t>ヨウシキ</t>
    </rPh>
    <phoneticPr fontId="30"/>
  </si>
  <si>
    <t>　（合計÷訓練期間÷定員、円未満切捨て）</t>
    <rPh sb="2" eb="4">
      <t>ゴウケイ</t>
    </rPh>
    <rPh sb="5" eb="7">
      <t>クンレン</t>
    </rPh>
    <rPh sb="7" eb="9">
      <t>キカン</t>
    </rPh>
    <rPh sb="10" eb="12">
      <t>テイイン</t>
    </rPh>
    <rPh sb="13" eb="16">
      <t>エンミマン</t>
    </rPh>
    <rPh sb="16" eb="18">
      <t>キリス</t>
    </rPh>
    <phoneticPr fontId="30"/>
  </si>
  <si>
    <t>そ　　の　　他　　計</t>
    <rPh sb="6" eb="7">
      <t>タ</t>
    </rPh>
    <rPh sb="9" eb="10">
      <t>ケイ</t>
    </rPh>
    <phoneticPr fontId="30"/>
  </si>
  <si>
    <t>施　　設　　設　　備　　使　　用　　料　　計</t>
    <rPh sb="0" eb="1">
      <t>シ</t>
    </rPh>
    <rPh sb="3" eb="4">
      <t>セツ</t>
    </rPh>
    <rPh sb="6" eb="7">
      <t>セツ</t>
    </rPh>
    <rPh sb="9" eb="10">
      <t>ビ</t>
    </rPh>
    <rPh sb="12" eb="13">
      <t>シ</t>
    </rPh>
    <rPh sb="15" eb="16">
      <t>ヨウ</t>
    </rPh>
    <rPh sb="18" eb="19">
      <t>リョウ</t>
    </rPh>
    <rPh sb="21" eb="22">
      <t>ケイ</t>
    </rPh>
    <phoneticPr fontId="30"/>
  </si>
  <si>
    <t>部屋</t>
    <rPh sb="0" eb="2">
      <t>ヘヤ</t>
    </rPh>
    <phoneticPr fontId="30"/>
  </si>
  <si>
    <t>講　　師　　等　　経　　費　　計</t>
    <rPh sb="0" eb="1">
      <t>コウ</t>
    </rPh>
    <rPh sb="3" eb="4">
      <t>シ</t>
    </rPh>
    <rPh sb="6" eb="7">
      <t>トウ</t>
    </rPh>
    <rPh sb="9" eb="10">
      <t>ヘ</t>
    </rPh>
    <rPh sb="12" eb="13">
      <t>ヒ</t>
    </rPh>
    <rPh sb="15" eb="16">
      <t>ケイ</t>
    </rPh>
    <phoneticPr fontId="30"/>
  </si>
  <si>
    <t>講師（○○科目）</t>
    <rPh sb="5" eb="7">
      <t>カモク</t>
    </rPh>
    <phoneticPr fontId="30"/>
  </si>
  <si>
    <t>積算内訳の詳細を、このシートの書式を参考に添付してください。(項目にはダミーの文言が入っていますので、削除の上使用してください。）
別紙には、「講師等計費」「施設設備使用料」「その他（事務局人件費等）」の項目ごとに、内訳と小計を記入してください。
項目ごとの小計は、様式１０「参考見積積算」の項目欄の数字と一致させてください。</t>
    <rPh sb="0" eb="2">
      <t>セキサン</t>
    </rPh>
    <rPh sb="2" eb="4">
      <t>ウチワケ</t>
    </rPh>
    <rPh sb="5" eb="7">
      <t>ショウサイ</t>
    </rPh>
    <rPh sb="15" eb="17">
      <t>ショシキ</t>
    </rPh>
    <rPh sb="18" eb="20">
      <t>サンコウ</t>
    </rPh>
    <rPh sb="21" eb="23">
      <t>テンプ</t>
    </rPh>
    <rPh sb="31" eb="33">
      <t>コウモク</t>
    </rPh>
    <rPh sb="39" eb="41">
      <t>モンゴン</t>
    </rPh>
    <rPh sb="42" eb="43">
      <t>ハイ</t>
    </rPh>
    <rPh sb="51" eb="53">
      <t>サクジョ</t>
    </rPh>
    <rPh sb="54" eb="55">
      <t>ウエ</t>
    </rPh>
    <rPh sb="55" eb="57">
      <t>シヨウ</t>
    </rPh>
    <rPh sb="67" eb="69">
      <t>ベッシ</t>
    </rPh>
    <rPh sb="73" eb="75">
      <t>コウシ</t>
    </rPh>
    <rPh sb="75" eb="76">
      <t>ナド</t>
    </rPh>
    <rPh sb="76" eb="77">
      <t>ケイ</t>
    </rPh>
    <rPh sb="77" eb="78">
      <t>ヒ</t>
    </rPh>
    <rPh sb="80" eb="82">
      <t>シセツ</t>
    </rPh>
    <rPh sb="82" eb="84">
      <t>セツビ</t>
    </rPh>
    <rPh sb="84" eb="87">
      <t>シヨウリョウ</t>
    </rPh>
    <rPh sb="91" eb="92">
      <t>タ</t>
    </rPh>
    <rPh sb="93" eb="96">
      <t>ジムキョク</t>
    </rPh>
    <rPh sb="96" eb="99">
      <t>ジンケンヒ</t>
    </rPh>
    <rPh sb="99" eb="100">
      <t>トウ</t>
    </rPh>
    <rPh sb="103" eb="105">
      <t>コウモク</t>
    </rPh>
    <rPh sb="109" eb="111">
      <t>ウチワケ</t>
    </rPh>
    <rPh sb="112" eb="114">
      <t>ショウケイ</t>
    </rPh>
    <rPh sb="115" eb="117">
      <t>キニュウ</t>
    </rPh>
    <rPh sb="126" eb="128">
      <t>コウモク</t>
    </rPh>
    <rPh sb="131" eb="133">
      <t>ショウケイ</t>
    </rPh>
    <rPh sb="135" eb="137">
      <t>ヨウシキ</t>
    </rPh>
    <rPh sb="140" eb="144">
      <t>サンコウミツ</t>
    </rPh>
    <rPh sb="144" eb="146">
      <t>セキサン</t>
    </rPh>
    <rPh sb="148" eb="150">
      <t>コウモク</t>
    </rPh>
    <rPh sb="150" eb="151">
      <t>ラン</t>
    </rPh>
    <rPh sb="152" eb="154">
      <t>スウジ</t>
    </rPh>
    <rPh sb="155" eb="157">
      <t>イッチ</t>
    </rPh>
    <phoneticPr fontId="30"/>
  </si>
  <si>
    <t>（消費税別）</t>
    <rPh sb="1" eb="4">
      <t>ショウヒゼイ</t>
    </rPh>
    <rPh sb="4" eb="5">
      <t>ベツ</t>
    </rPh>
    <phoneticPr fontId="30"/>
  </si>
  <si>
    <t>経費内訳書の様式は任意ですが、様式１０の項目「講師等経費」「施設設備使用料」「その他（事務局人件費等）」の項目毎に集計し、それぞれの金額が分かるように記載してください。</t>
    <rPh sb="0" eb="2">
      <t>ケイヒ</t>
    </rPh>
    <rPh sb="2" eb="5">
      <t>ウチワケショ</t>
    </rPh>
    <rPh sb="6" eb="8">
      <t>ヨウシキ</t>
    </rPh>
    <rPh sb="9" eb="11">
      <t>ニンイ</t>
    </rPh>
    <rPh sb="15" eb="17">
      <t>ヨウシキ</t>
    </rPh>
    <rPh sb="20" eb="22">
      <t>コウモク</t>
    </rPh>
    <rPh sb="23" eb="25">
      <t>コウシ</t>
    </rPh>
    <rPh sb="25" eb="26">
      <t>トウ</t>
    </rPh>
    <rPh sb="26" eb="28">
      <t>ケイヒ</t>
    </rPh>
    <rPh sb="30" eb="32">
      <t>シセツ</t>
    </rPh>
    <rPh sb="32" eb="34">
      <t>セツビ</t>
    </rPh>
    <rPh sb="34" eb="37">
      <t>シヨウリョウ</t>
    </rPh>
    <rPh sb="41" eb="42">
      <t>タ</t>
    </rPh>
    <rPh sb="43" eb="46">
      <t>ジムキョク</t>
    </rPh>
    <rPh sb="46" eb="49">
      <t>ジンケンヒ</t>
    </rPh>
    <rPh sb="49" eb="50">
      <t>トウ</t>
    </rPh>
    <rPh sb="53" eb="56">
      <t>コウモクゴト</t>
    </rPh>
    <rPh sb="57" eb="59">
      <t>シュウケイ</t>
    </rPh>
    <rPh sb="66" eb="68">
      <t>キンガク</t>
    </rPh>
    <rPh sb="69" eb="70">
      <t>ワ</t>
    </rPh>
    <rPh sb="75" eb="77">
      <t>キサイ</t>
    </rPh>
    <phoneticPr fontId="30"/>
  </si>
  <si>
    <t>経　費　内　訳　書　（インクルーシブ・一般訓練生）</t>
    <rPh sb="0" eb="1">
      <t>キョウ</t>
    </rPh>
    <rPh sb="2" eb="3">
      <t>ヒ</t>
    </rPh>
    <rPh sb="4" eb="5">
      <t>ナイ</t>
    </rPh>
    <rPh sb="6" eb="7">
      <t>ワケ</t>
    </rPh>
    <rPh sb="8" eb="9">
      <t>ショ</t>
    </rPh>
    <rPh sb="19" eb="21">
      <t>イッパン</t>
    </rPh>
    <rPh sb="21" eb="24">
      <t>クンレンセイ</t>
    </rPh>
    <phoneticPr fontId="30"/>
  </si>
  <si>
    <t>様式１０「参考見積書」に添付する経費内訳書の書式例です。</t>
    <rPh sb="0" eb="2">
      <t>ヨウシキ</t>
    </rPh>
    <rPh sb="5" eb="7">
      <t>サンコウ</t>
    </rPh>
    <rPh sb="7" eb="10">
      <t>ミツモリショ</t>
    </rPh>
    <rPh sb="12" eb="14">
      <t>テンプ</t>
    </rPh>
    <rPh sb="16" eb="18">
      <t>ケイヒ</t>
    </rPh>
    <rPh sb="18" eb="21">
      <t>ウチワケショ</t>
    </rPh>
    <rPh sb="22" eb="24">
      <t>ショシキ</t>
    </rPh>
    <rPh sb="24" eb="25">
      <t>レイ</t>
    </rPh>
    <phoneticPr fontId="30"/>
  </si>
  <si>
    <t>経　費　内　訳　書　（インクルーシブ・障害者訓練生）</t>
    <rPh sb="0" eb="1">
      <t>キョウ</t>
    </rPh>
    <rPh sb="2" eb="3">
      <t>ヒ</t>
    </rPh>
    <rPh sb="4" eb="5">
      <t>ナイ</t>
    </rPh>
    <rPh sb="6" eb="7">
      <t>ワケ</t>
    </rPh>
    <rPh sb="8" eb="9">
      <t>ショ</t>
    </rPh>
    <rPh sb="19" eb="22">
      <t>ショウガイシャ</t>
    </rPh>
    <rPh sb="22" eb="25">
      <t>クンレンセイ</t>
    </rPh>
    <phoneticPr fontId="30"/>
  </si>
  <si>
    <t>インクルーシブ専用有</t>
    <rPh sb="7" eb="9">
      <t>センヨウ</t>
    </rPh>
    <rPh sb="9" eb="10">
      <t>アリ</t>
    </rPh>
    <phoneticPr fontId="5"/>
  </si>
  <si>
    <t>ＩＳＯ29993及びＩＳＯ21001取得（登録書の写しを添付）</t>
    <rPh sb="8" eb="9">
      <t>オヨ</t>
    </rPh>
    <rPh sb="18" eb="20">
      <t>シュトク</t>
    </rPh>
    <rPh sb="21" eb="23">
      <t>トウロク</t>
    </rPh>
    <rPh sb="23" eb="24">
      <t>ショ</t>
    </rPh>
    <rPh sb="25" eb="26">
      <t>ウツ</t>
    </rPh>
    <rPh sb="28" eb="30">
      <t>テンプ</t>
    </rPh>
    <phoneticPr fontId="5"/>
  </si>
  <si>
    <t>職業訓練サービスガイドライン研修修了者又はISO29993及び21001取得</t>
    <rPh sb="0" eb="2">
      <t>ショクギョウ</t>
    </rPh>
    <rPh sb="2" eb="4">
      <t>クンレン</t>
    </rPh>
    <rPh sb="14" eb="16">
      <t>ケンシュウ</t>
    </rPh>
    <rPh sb="16" eb="19">
      <t>シュウリョウシャ</t>
    </rPh>
    <rPh sb="19" eb="20">
      <t>マタ</t>
    </rPh>
    <rPh sb="29" eb="30">
      <t>オヨ</t>
    </rPh>
    <rPh sb="36" eb="38">
      <t>シュトク</t>
    </rPh>
    <phoneticPr fontId="5"/>
  </si>
  <si>
    <t>「サービスガイドライン研修修了者又はISO29993及び21001取得」（必須ではない）</t>
    <rPh sb="11" eb="13">
      <t>ケンシュウ</t>
    </rPh>
    <rPh sb="13" eb="16">
      <t>シュウリョウシャ</t>
    </rPh>
    <rPh sb="37" eb="39">
      <t>ヒッス</t>
    </rPh>
    <phoneticPr fontId="5"/>
  </si>
  <si>
    <r>
      <t>プルダウンにより「ガイドライン研修受講者」がいる又は</t>
    </r>
    <r>
      <rPr>
        <sz val="11"/>
        <color theme="1"/>
        <rFont val="ＭＳ Ｐゴシック"/>
        <family val="3"/>
        <charset val="128"/>
        <scheme val="minor"/>
      </rPr>
      <t>「ISO29993及び21001」</t>
    </r>
    <r>
      <rPr>
        <sz val="11"/>
        <color theme="1"/>
        <rFont val="ＭＳ Ｐゴシック"/>
        <family val="2"/>
        <scheme val="minor"/>
      </rPr>
      <t>を選択してください。
該当がない場合「－」（ハイフン）を記入してください）</t>
    </r>
    <rPh sb="17" eb="20">
      <t>ジュコウシャ</t>
    </rPh>
    <rPh sb="44" eb="46">
      <t>センタク</t>
    </rPh>
    <rPh sb="54" eb="56">
      <t>ガイトウ</t>
    </rPh>
    <rPh sb="59" eb="61">
      <t>バアイ</t>
    </rPh>
    <rPh sb="71" eb="73">
      <t>キニュウ</t>
    </rPh>
    <phoneticPr fontId="5"/>
  </si>
  <si>
    <t>ガイドライン研修受講者を選択した場合、受講した方の職と氏名を記入してください。
（該当がない場合又はISO29993及び21001の場合は「－」（ハイフン）を記入してください。）</t>
    <rPh sb="6" eb="8">
      <t>ケンシュウ</t>
    </rPh>
    <rPh sb="8" eb="11">
      <t>ジュコウシャ</t>
    </rPh>
    <rPh sb="12" eb="14">
      <t>センタク</t>
    </rPh>
    <rPh sb="16" eb="18">
      <t>バアイ</t>
    </rPh>
    <rPh sb="19" eb="21">
      <t>ジュコウ</t>
    </rPh>
    <rPh sb="23" eb="24">
      <t>カタ</t>
    </rPh>
    <rPh sb="25" eb="26">
      <t>ショク</t>
    </rPh>
    <rPh sb="27" eb="29">
      <t>シメイ</t>
    </rPh>
    <rPh sb="30" eb="32">
      <t>キニュウ</t>
    </rPh>
    <rPh sb="41" eb="43">
      <t>ガイトウ</t>
    </rPh>
    <rPh sb="46" eb="48">
      <t>バアイ</t>
    </rPh>
    <rPh sb="48" eb="49">
      <t>マタ</t>
    </rPh>
    <rPh sb="66" eb="68">
      <t>バアイ</t>
    </rPh>
    <rPh sb="79" eb="81">
      <t>キニュウ</t>
    </rPh>
    <phoneticPr fontId="5"/>
  </si>
  <si>
    <t>ガイドライン研修受講者を選択した場合、プルダウンにより研修受講した時期を選択してください。
（該当がない場合又はISO29993及び21001の場合は「－」（ハイフン）を選択してください。）</t>
    <rPh sb="6" eb="8">
      <t>ケンシュウ</t>
    </rPh>
    <rPh sb="8" eb="11">
      <t>ジュコウシャ</t>
    </rPh>
    <rPh sb="12" eb="14">
      <t>センタク</t>
    </rPh>
    <rPh sb="16" eb="18">
      <t>バアイ</t>
    </rPh>
    <rPh sb="27" eb="29">
      <t>ケンシュウ</t>
    </rPh>
    <rPh sb="29" eb="31">
      <t>ジュコウ</t>
    </rPh>
    <rPh sb="33" eb="35">
      <t>ジキ</t>
    </rPh>
    <rPh sb="36" eb="38">
      <t>センタク</t>
    </rPh>
    <rPh sb="72" eb="74">
      <t>バアイ</t>
    </rPh>
    <rPh sb="85" eb="87">
      <t>センタク</t>
    </rPh>
    <phoneticPr fontId="5"/>
  </si>
  <si>
    <t>ガイドライン研修受講者を選択した場合、受講した方の職と氏名を記入してください。　　　　　　　　　　（「IISO29993及び21001」の場合、受講者がいない場合は「－」（ハイフン）を記入してください）</t>
    <rPh sb="8" eb="11">
      <t>ジュコウシャ</t>
    </rPh>
    <rPh sb="12" eb="14">
      <t>センタク</t>
    </rPh>
    <rPh sb="16" eb="18">
      <t>バアイ</t>
    </rPh>
    <rPh sb="19" eb="21">
      <t>ジュコウ</t>
    </rPh>
    <rPh sb="23" eb="24">
      <t>カタ</t>
    </rPh>
    <rPh sb="25" eb="26">
      <t>ショク</t>
    </rPh>
    <rPh sb="27" eb="29">
      <t>シメイ</t>
    </rPh>
    <rPh sb="30" eb="32">
      <t>キニュウ</t>
    </rPh>
    <rPh sb="69" eb="71">
      <t>バアイ</t>
    </rPh>
    <rPh sb="72" eb="74">
      <t>ジュコウ</t>
    </rPh>
    <rPh sb="74" eb="75">
      <t>モノ</t>
    </rPh>
    <rPh sb="79" eb="81">
      <t>バアイ</t>
    </rPh>
    <rPh sb="92" eb="94">
      <t>キニュウ</t>
    </rPh>
    <phoneticPr fontId="5"/>
  </si>
  <si>
    <t>ガイドライン研修受講者を選択した場合、プルダウンにより研修受講した時期を選択してください。申請時点から過去５年以内の受講が対象です。（ISO29993及び21001の場合又は障害者委託訓練で該当がない場合は「－」（ハイフン）を選択してください。）</t>
    <rPh sb="6" eb="8">
      <t>ケンシュウ</t>
    </rPh>
    <rPh sb="8" eb="11">
      <t>ジュコウシャ</t>
    </rPh>
    <rPh sb="12" eb="14">
      <t>センタク</t>
    </rPh>
    <rPh sb="16" eb="18">
      <t>バアイ</t>
    </rPh>
    <rPh sb="27" eb="29">
      <t>ケンシュウ</t>
    </rPh>
    <rPh sb="29" eb="31">
      <t>ジュコウ</t>
    </rPh>
    <rPh sb="33" eb="35">
      <t>ジキ</t>
    </rPh>
    <rPh sb="36" eb="38">
      <t>センタク</t>
    </rPh>
    <rPh sb="45" eb="47">
      <t>シンセイ</t>
    </rPh>
    <rPh sb="47" eb="49">
      <t>ジテン</t>
    </rPh>
    <rPh sb="51" eb="53">
      <t>カコ</t>
    </rPh>
    <rPh sb="54" eb="55">
      <t>ネン</t>
    </rPh>
    <rPh sb="55" eb="57">
      <t>イナイ</t>
    </rPh>
    <rPh sb="58" eb="60">
      <t>ジュコウ</t>
    </rPh>
    <rPh sb="61" eb="63">
      <t>タイショウ</t>
    </rPh>
    <rPh sb="75" eb="76">
      <t>オヨ</t>
    </rPh>
    <rPh sb="83" eb="85">
      <t>バアイ</t>
    </rPh>
    <rPh sb="85" eb="86">
      <t>マタ</t>
    </rPh>
    <rPh sb="87" eb="90">
      <t>ショウガイシャ</t>
    </rPh>
    <rPh sb="90" eb="92">
      <t>イタク</t>
    </rPh>
    <rPh sb="92" eb="94">
      <t>クンレン</t>
    </rPh>
    <rPh sb="95" eb="97">
      <t>ガイトウ</t>
    </rPh>
    <rPh sb="100" eb="102">
      <t>バアイ</t>
    </rPh>
    <rPh sb="113" eb="115">
      <t>センタク</t>
    </rPh>
    <phoneticPr fontId="5"/>
  </si>
  <si>
    <t>プルダウンにより「認定あり」又は「-」を選んでください。（事業所認定は、専門認証機関（JAMOTE）による審査を受けて認定されるものです。）
※認定ありの場合、認定書の写しを添付。</t>
    <rPh sb="9" eb="11">
      <t>ニンテイ</t>
    </rPh>
    <rPh sb="14" eb="15">
      <t>マタ</t>
    </rPh>
    <rPh sb="20" eb="21">
      <t>エラ</t>
    </rPh>
    <rPh sb="36" eb="38">
      <t>センモン</t>
    </rPh>
    <rPh sb="38" eb="40">
      <t>ニンショウ</t>
    </rPh>
    <rPh sb="40" eb="42">
      <t>キカン</t>
    </rPh>
    <rPh sb="53" eb="55">
      <t>シンサ</t>
    </rPh>
    <rPh sb="56" eb="57">
      <t>ウ</t>
    </rPh>
    <rPh sb="59" eb="61">
      <t>ニンテイ</t>
    </rPh>
    <rPh sb="72" eb="74">
      <t>ニンテイ</t>
    </rPh>
    <rPh sb="77" eb="79">
      <t>バアイ</t>
    </rPh>
    <rPh sb="80" eb="83">
      <t>ニンテイショ</t>
    </rPh>
    <rPh sb="84" eb="85">
      <t>ウツ</t>
    </rPh>
    <rPh sb="87" eb="89">
      <t>テンプ</t>
    </rPh>
    <phoneticPr fontId="5"/>
  </si>
  <si>
    <t>プルダウンにより「認定あり」又は「-」を選んでください。（事業所認定は、審査認定機関による審査を受けて認定されるものです。）
※認定ありの場合、認定書の写しを添付。</t>
    <rPh sb="9" eb="11">
      <t>ニンテイ</t>
    </rPh>
    <rPh sb="14" eb="15">
      <t>マタ</t>
    </rPh>
    <rPh sb="20" eb="21">
      <t>エラ</t>
    </rPh>
    <rPh sb="36" eb="38">
      <t>シンサ</t>
    </rPh>
    <rPh sb="38" eb="40">
      <t>ニンテイ</t>
    </rPh>
    <rPh sb="40" eb="42">
      <t>キカン</t>
    </rPh>
    <rPh sb="45" eb="47">
      <t>シンサ</t>
    </rPh>
    <rPh sb="48" eb="49">
      <t>ウ</t>
    </rPh>
    <rPh sb="51" eb="53">
      <t>ニンテイ</t>
    </rPh>
    <rPh sb="64" eb="66">
      <t>ニンテイ</t>
    </rPh>
    <rPh sb="69" eb="71">
      <t>バアイ</t>
    </rPh>
    <rPh sb="72" eb="75">
      <t>ニンテイショ</t>
    </rPh>
    <rPh sb="76" eb="77">
      <t>ウツ</t>
    </rPh>
    <rPh sb="79" eb="81">
      <t>テンプ</t>
    </rPh>
    <phoneticPr fontId="5"/>
  </si>
  <si>
    <t>Ｓ１０セルの人数は、様式７のＡK６セルの人数と一致させてください。（様式７を入力するまでエラーが残ります。）</t>
    <rPh sb="6" eb="8">
      <t>ニンズウ</t>
    </rPh>
    <rPh sb="10" eb="12">
      <t>ヨウシキ</t>
    </rPh>
    <rPh sb="20" eb="22">
      <t>ニンズウ</t>
    </rPh>
    <rPh sb="23" eb="25">
      <t>イッチ</t>
    </rPh>
    <rPh sb="34" eb="36">
      <t>ヨウシキ</t>
    </rPh>
    <rPh sb="38" eb="40">
      <t>ニュウリョク</t>
    </rPh>
    <rPh sb="48" eb="49">
      <t>ノコ</t>
    </rPh>
    <phoneticPr fontId="5"/>
  </si>
  <si>
    <t>Ｖ２９セルには定員が入ります（Ｍ６セルと同じ人数）。
ＡC２９セルに月数（訓練期間）を記入してください。
単価は、仕様書の上限額を超えないよう御注意ください。</t>
    <rPh sb="7" eb="9">
      <t>テイイン</t>
    </rPh>
    <rPh sb="10" eb="11">
      <t>ハイ</t>
    </rPh>
    <rPh sb="20" eb="21">
      <t>オナ</t>
    </rPh>
    <rPh sb="22" eb="24">
      <t>ニンズウ</t>
    </rPh>
    <rPh sb="34" eb="36">
      <t>ツキスウ</t>
    </rPh>
    <rPh sb="37" eb="39">
      <t>クンレン</t>
    </rPh>
    <rPh sb="39" eb="41">
      <t>キカン</t>
    </rPh>
    <rPh sb="43" eb="45">
      <t>キニュウ</t>
    </rPh>
    <rPh sb="53" eb="55">
      <t>タンカ</t>
    </rPh>
    <rPh sb="57" eb="59">
      <t>シヨウ</t>
    </rPh>
    <rPh sb="61" eb="63">
      <t>ジョウゲン</t>
    </rPh>
    <rPh sb="63" eb="64">
      <t>ガク</t>
    </rPh>
    <rPh sb="65" eb="66">
      <t>コ</t>
    </rPh>
    <rPh sb="71" eb="74">
      <t>ゴチュウイ</t>
    </rPh>
    <phoneticPr fontId="5"/>
  </si>
  <si>
    <t>職業訓練サービスガイドライン研修修了者又はISO29993及び21001取得</t>
    <rPh sb="0" eb="2">
      <t>ショクギョウ</t>
    </rPh>
    <rPh sb="2" eb="4">
      <t>クンレン</t>
    </rPh>
    <rPh sb="14" eb="16">
      <t>ケンシュウ</t>
    </rPh>
    <rPh sb="16" eb="19">
      <t>シュウリョウシャ</t>
    </rPh>
    <rPh sb="19" eb="20">
      <t>マタ</t>
    </rPh>
    <rPh sb="28" eb="29">
      <t>オヨ</t>
    </rPh>
    <rPh sb="35" eb="37">
      <t>シュトク</t>
    </rPh>
    <phoneticPr fontId="5"/>
  </si>
  <si>
    <t>適格請求書（インボイス）発行事業者登録番号</t>
    <rPh sb="0" eb="2">
      <t>テキカク</t>
    </rPh>
    <rPh sb="2" eb="5">
      <t>セイキュウショ</t>
    </rPh>
    <rPh sb="12" eb="14">
      <t>ハッコウ</t>
    </rPh>
    <rPh sb="14" eb="17">
      <t>ジギョウシャ</t>
    </rPh>
    <rPh sb="17" eb="19">
      <t>トウロク</t>
    </rPh>
    <rPh sb="19" eb="21">
      <t>バンゴウ</t>
    </rPh>
    <phoneticPr fontId="5"/>
  </si>
  <si>
    <t>「適格請求書（インボイス）発行事業者登録番号」</t>
    <rPh sb="1" eb="3">
      <t>テキカク</t>
    </rPh>
    <rPh sb="3" eb="6">
      <t>セイキュウショ</t>
    </rPh>
    <rPh sb="13" eb="15">
      <t>ハッコウ</t>
    </rPh>
    <rPh sb="15" eb="18">
      <t>ジギョウシャ</t>
    </rPh>
    <rPh sb="18" eb="20">
      <t>トウロク</t>
    </rPh>
    <rPh sb="20" eb="22">
      <t>バンゴウ</t>
    </rPh>
    <phoneticPr fontId="5"/>
  </si>
  <si>
    <t>登録ありの場合「登録番号」、登録なしの場合「なし」と記入してください。</t>
    <rPh sb="0" eb="2">
      <t>トウロク</t>
    </rPh>
    <rPh sb="5" eb="7">
      <t>バアイ</t>
    </rPh>
    <rPh sb="8" eb="10">
      <t>トウロク</t>
    </rPh>
    <rPh sb="10" eb="12">
      <t>バンゴウ</t>
    </rPh>
    <rPh sb="14" eb="16">
      <t>トウロク</t>
    </rPh>
    <rPh sb="19" eb="21">
      <t>バアイ</t>
    </rPh>
    <rPh sb="26" eb="28">
      <t>キニュウ</t>
    </rPh>
    <phoneticPr fontId="5"/>
  </si>
  <si>
    <t>職業能力開発促進法第２８条第１項に規定する職業指導員免許を保有する者</t>
    <rPh sb="0" eb="2">
      <t>ショクギョウ</t>
    </rPh>
    <rPh sb="2" eb="8">
      <t>ノウリョクカイハツソクシン</t>
    </rPh>
    <rPh sb="9" eb="10">
      <t>ダイ</t>
    </rPh>
    <rPh sb="12" eb="13">
      <t>ジョウ</t>
    </rPh>
    <rPh sb="13" eb="14">
      <t>ダイ</t>
    </rPh>
    <rPh sb="15" eb="16">
      <t>コウ</t>
    </rPh>
    <rPh sb="17" eb="19">
      <t>キテイ</t>
    </rPh>
    <rPh sb="21" eb="23">
      <t>ショクギョウ</t>
    </rPh>
    <rPh sb="23" eb="26">
      <t>シドウイン</t>
    </rPh>
    <rPh sb="26" eb="28">
      <t>メンキョ</t>
    </rPh>
    <rPh sb="29" eb="31">
      <t>ホユウ</t>
    </rPh>
    <rPh sb="33" eb="34">
      <t>モノ</t>
    </rPh>
    <phoneticPr fontId="5"/>
  </si>
  <si>
    <t>・不要なシートは削除してください。</t>
    <rPh sb="1" eb="3">
      <t>フヨウ</t>
    </rPh>
    <rPh sb="8" eb="10">
      <t>サクジョ</t>
    </rPh>
    <phoneticPr fontId="5"/>
  </si>
  <si>
    <t>介護系のみ</t>
    <rPh sb="0" eb="2">
      <t>カイゴ</t>
    </rPh>
    <rPh sb="2" eb="3">
      <t>ケイ</t>
    </rPh>
    <phoneticPr fontId="5"/>
  </si>
  <si>
    <r>
      <t>【左表】
 一般入学者が２年間に支払う必須経費の項目と金額</t>
    </r>
    <r>
      <rPr>
        <sz val="10"/>
        <rFont val="ＭＳ ゴシック"/>
        <family val="3"/>
        <charset val="128"/>
      </rPr>
      <t>（税抜き）</t>
    </r>
    <r>
      <rPr>
        <sz val="10"/>
        <color theme="1"/>
        <rFont val="ＭＳ ゴシック"/>
        <family val="3"/>
        <charset val="128"/>
      </rPr>
      <t>を記入してください。
（例：施設整備費　○○円、実習費　○○円、教材費　○○円）
　必須でないもの（選択制の教職科目の費用や、任意参加である研修旅行やカリキュラム外授業の受講料など）は含めないでください。
　行が不足する場合、「別紙参照」として詳細を別紙で添付してください。
【右表】
　左表「ウ　その他」に記載したもののうち、委託訓練の経費に含まないもの（例：教材費、国家試験受験料、実習着購入費　など※））を記入してください。
　「負担者の区分」欄は、プルダウンにより「訓練生」（訓練生が必ず自己負担するもの）、「学校」（学校側が負担するもの）又は「任意」（一般入学者は全員必ず負担するが訓練生は任意の負担であるもの　例：同窓会費、研修旅行費など）から選択してください。
　行が不足する場合、「別紙参照」として詳細を別紙で添付してください。
【小計】訓練生負担の小計は、様式８「使用教材等一覧」中の訓練生負担額計（a3）から消費税等額を控除した金額に、学校負担の小計は受託事業者負担額（b3）から消費税等額を控除した金額に概ね一致します（税の端数処理などでズレが生じることはあります）。</t>
    </r>
    <rPh sb="1" eb="3">
      <t>サヒョウ</t>
    </rPh>
    <rPh sb="6" eb="8">
      <t>イッパン</t>
    </rPh>
    <rPh sb="8" eb="10">
      <t>ニュウガク</t>
    </rPh>
    <rPh sb="10" eb="11">
      <t>シャ</t>
    </rPh>
    <rPh sb="13" eb="15">
      <t>ネンカン</t>
    </rPh>
    <rPh sb="16" eb="18">
      <t>シハラ</t>
    </rPh>
    <rPh sb="19" eb="21">
      <t>ヒッス</t>
    </rPh>
    <rPh sb="21" eb="23">
      <t>ケイヒ</t>
    </rPh>
    <rPh sb="24" eb="26">
      <t>コウモク</t>
    </rPh>
    <rPh sb="27" eb="29">
      <t>キンガク</t>
    </rPh>
    <rPh sb="30" eb="32">
      <t>ゼイヌ</t>
    </rPh>
    <rPh sb="35" eb="37">
      <t>キニュウ</t>
    </rPh>
    <rPh sb="46" eb="47">
      <t>レイ</t>
    </rPh>
    <rPh sb="48" eb="50">
      <t>シセツ</t>
    </rPh>
    <rPh sb="50" eb="53">
      <t>セイビヒ</t>
    </rPh>
    <rPh sb="56" eb="57">
      <t>エン</t>
    </rPh>
    <rPh sb="58" eb="61">
      <t>ジッシュウヒ</t>
    </rPh>
    <rPh sb="64" eb="65">
      <t>エン</t>
    </rPh>
    <rPh sb="66" eb="69">
      <t>キョウザイヒ</t>
    </rPh>
    <rPh sb="72" eb="73">
      <t>エン</t>
    </rPh>
    <rPh sb="76" eb="78">
      <t>ヒッス</t>
    </rPh>
    <rPh sb="84" eb="87">
      <t>センタクセイ</t>
    </rPh>
    <rPh sb="88" eb="90">
      <t>キョウショク</t>
    </rPh>
    <rPh sb="90" eb="92">
      <t>カモク</t>
    </rPh>
    <rPh sb="93" eb="95">
      <t>ヒヨウ</t>
    </rPh>
    <rPh sb="97" eb="99">
      <t>ニンイ</t>
    </rPh>
    <rPh sb="99" eb="101">
      <t>サンカ</t>
    </rPh>
    <rPh sb="104" eb="106">
      <t>ケンシュウ</t>
    </rPh>
    <rPh sb="106" eb="108">
      <t>リョコウ</t>
    </rPh>
    <rPh sb="115" eb="116">
      <t>ガイ</t>
    </rPh>
    <rPh sb="116" eb="118">
      <t>ジュギョウ</t>
    </rPh>
    <rPh sb="119" eb="122">
      <t>ジュコウリョウ</t>
    </rPh>
    <rPh sb="126" eb="127">
      <t>フク</t>
    </rPh>
    <rPh sb="174" eb="175">
      <t>ミギ</t>
    </rPh>
    <rPh sb="175" eb="176">
      <t>ヒョウ</t>
    </rPh>
    <rPh sb="179" eb="181">
      <t>サヒョウ</t>
    </rPh>
    <rPh sb="186" eb="187">
      <t>タ</t>
    </rPh>
    <rPh sb="189" eb="191">
      <t>キサイ</t>
    </rPh>
    <rPh sb="199" eb="201">
      <t>イタク</t>
    </rPh>
    <rPh sb="201" eb="203">
      <t>クンレン</t>
    </rPh>
    <rPh sb="204" eb="206">
      <t>ケイヒ</t>
    </rPh>
    <rPh sb="207" eb="208">
      <t>フク</t>
    </rPh>
    <rPh sb="214" eb="215">
      <t>レイ</t>
    </rPh>
    <rPh sb="216" eb="219">
      <t>キョウザイヒ</t>
    </rPh>
    <rPh sb="220" eb="222">
      <t>コッカ</t>
    </rPh>
    <rPh sb="222" eb="224">
      <t>シケン</t>
    </rPh>
    <rPh sb="224" eb="227">
      <t>ジュケンリョウ</t>
    </rPh>
    <rPh sb="228" eb="230">
      <t>ジッシュウ</t>
    </rPh>
    <rPh sb="230" eb="231">
      <t>ギ</t>
    </rPh>
    <rPh sb="231" eb="234">
      <t>コウニュウヒ</t>
    </rPh>
    <rPh sb="241" eb="243">
      <t>キニュウ</t>
    </rPh>
    <rPh sb="253" eb="256">
      <t>フタンシャ</t>
    </rPh>
    <rPh sb="257" eb="259">
      <t>クブン</t>
    </rPh>
    <rPh sb="260" eb="261">
      <t>ラン</t>
    </rPh>
    <rPh sb="272" eb="275">
      <t>クンレンセイ</t>
    </rPh>
    <rPh sb="277" eb="280">
      <t>クンレンセイ</t>
    </rPh>
    <rPh sb="283" eb="285">
      <t>ジコ</t>
    </rPh>
    <rPh sb="285" eb="287">
      <t>フタン</t>
    </rPh>
    <rPh sb="294" eb="296">
      <t>ガッコウ</t>
    </rPh>
    <rPh sb="298" eb="300">
      <t>ガッコウ</t>
    </rPh>
    <rPh sb="300" eb="301">
      <t>ガワ</t>
    </rPh>
    <rPh sb="302" eb="304">
      <t>フタン</t>
    </rPh>
    <rPh sb="309" eb="310">
      <t>マタ</t>
    </rPh>
    <rPh sb="312" eb="314">
      <t>ニンイ</t>
    </rPh>
    <rPh sb="316" eb="318">
      <t>イッパン</t>
    </rPh>
    <rPh sb="318" eb="320">
      <t>ニュウガク</t>
    </rPh>
    <rPh sb="320" eb="321">
      <t>シャ</t>
    </rPh>
    <rPh sb="353" eb="355">
      <t>ケンシュウ</t>
    </rPh>
    <rPh sb="355" eb="358">
      <t>リョコウヒ</t>
    </rPh>
    <rPh sb="363" eb="365">
      <t>センタク</t>
    </rPh>
    <rPh sb="374" eb="375">
      <t>ギョウ</t>
    </rPh>
    <rPh sb="376" eb="378">
      <t>フソク</t>
    </rPh>
    <rPh sb="380" eb="382">
      <t>バアイ</t>
    </rPh>
    <rPh sb="384" eb="386">
      <t>ベッシ</t>
    </rPh>
    <rPh sb="386" eb="388">
      <t>サンショウ</t>
    </rPh>
    <rPh sb="392" eb="394">
      <t>ショウサイ</t>
    </rPh>
    <rPh sb="395" eb="397">
      <t>ベッシ</t>
    </rPh>
    <rPh sb="398" eb="400">
      <t>テンプ</t>
    </rPh>
    <rPh sb="410" eb="412">
      <t>ショウケイ</t>
    </rPh>
    <rPh sb="413" eb="416">
      <t>クンレンセイ</t>
    </rPh>
    <rPh sb="416" eb="418">
      <t>フタン</t>
    </rPh>
    <rPh sb="419" eb="421">
      <t>ショウケイ</t>
    </rPh>
    <rPh sb="423" eb="425">
      <t>ヨウシキ</t>
    </rPh>
    <rPh sb="427" eb="429">
      <t>シヨウ</t>
    </rPh>
    <rPh sb="429" eb="431">
      <t>キョウザイ</t>
    </rPh>
    <rPh sb="431" eb="432">
      <t>トウ</t>
    </rPh>
    <rPh sb="432" eb="434">
      <t>イチラン</t>
    </rPh>
    <rPh sb="435" eb="436">
      <t>チュウ</t>
    </rPh>
    <rPh sb="437" eb="440">
      <t>クンレンセイ</t>
    </rPh>
    <rPh sb="440" eb="443">
      <t>フタンガク</t>
    </rPh>
    <rPh sb="443" eb="444">
      <t>ケイ</t>
    </rPh>
    <rPh sb="450" eb="453">
      <t>ショウヒゼイ</t>
    </rPh>
    <rPh sb="453" eb="454">
      <t>トウ</t>
    </rPh>
    <rPh sb="454" eb="455">
      <t>ガク</t>
    </rPh>
    <rPh sb="456" eb="458">
      <t>コウジョ</t>
    </rPh>
    <rPh sb="460" eb="462">
      <t>キンガク</t>
    </rPh>
    <rPh sb="464" eb="466">
      <t>ガッコウ</t>
    </rPh>
    <rPh sb="466" eb="468">
      <t>フタン</t>
    </rPh>
    <rPh sb="469" eb="471">
      <t>ショウケイ</t>
    </rPh>
    <rPh sb="472" eb="474">
      <t>ジュタク</t>
    </rPh>
    <rPh sb="474" eb="477">
      <t>ジギョウシャ</t>
    </rPh>
    <rPh sb="477" eb="480">
      <t>フタンガク</t>
    </rPh>
    <rPh sb="486" eb="489">
      <t>ショウヒゼイ</t>
    </rPh>
    <rPh sb="489" eb="490">
      <t>トウ</t>
    </rPh>
    <rPh sb="490" eb="491">
      <t>ガク</t>
    </rPh>
    <rPh sb="492" eb="494">
      <t>コウジョ</t>
    </rPh>
    <rPh sb="496" eb="498">
      <t>キンガク</t>
    </rPh>
    <rPh sb="499" eb="500">
      <t>オオム</t>
    </rPh>
    <rPh sb="501" eb="503">
      <t>イッチ</t>
    </rPh>
    <rPh sb="509" eb="511">
      <t>ハスウ</t>
    </rPh>
    <rPh sb="511" eb="513">
      <t>ショリ</t>
    </rPh>
    <rPh sb="519" eb="520">
      <t>ショウ</t>
    </rPh>
    <phoneticPr fontId="5"/>
  </si>
  <si>
    <t>訓練科名</t>
    <rPh sb="0" eb="2">
      <t>クンレン</t>
    </rPh>
    <rPh sb="2" eb="3">
      <t>カ</t>
    </rPh>
    <rPh sb="3" eb="4">
      <t>メイ</t>
    </rPh>
    <phoneticPr fontId="5"/>
  </si>
  <si>
    <r>
      <t>・ファイル名は訓練科名＋申請者名（○○科＿○○学園）とし、</t>
    </r>
    <r>
      <rPr>
        <sz val="10"/>
        <rFont val="ＤＦ特太ゴシック体"/>
        <family val="3"/>
        <charset val="128"/>
      </rPr>
      <t>このExcelファイルと添付資料のPDFファイル</t>
    </r>
    <rPh sb="5" eb="6">
      <t>メイ</t>
    </rPh>
    <rPh sb="7" eb="10">
      <t>クンレンカ</t>
    </rPh>
    <rPh sb="10" eb="11">
      <t>メイ</t>
    </rPh>
    <rPh sb="12" eb="15">
      <t>シンセイシャ</t>
    </rPh>
    <rPh sb="15" eb="16">
      <t>メイ</t>
    </rPh>
    <rPh sb="19" eb="20">
      <t>カ</t>
    </rPh>
    <rPh sb="23" eb="25">
      <t>ガクエン</t>
    </rPh>
    <rPh sb="41" eb="43">
      <t>テンプ</t>
    </rPh>
    <rPh sb="43" eb="45">
      <t>シリョウ</t>
    </rPh>
    <phoneticPr fontId="5"/>
  </si>
  <si>
    <r>
      <t>様式４に記載した者の
キャリアコンサルタント証（写）、キャリアコンサルティング技能士（１級又は２級）証（写）又は</t>
    </r>
    <r>
      <rPr>
        <sz val="8"/>
        <rFont val="ＭＳ ゴシック"/>
        <family val="3"/>
        <charset val="128"/>
      </rPr>
      <t>職業訓練指導員免許（写）</t>
    </r>
    <rPh sb="0" eb="2">
      <t>ヨウシキ</t>
    </rPh>
    <rPh sb="4" eb="6">
      <t>キサイ</t>
    </rPh>
    <rPh sb="8" eb="9">
      <t>シャ</t>
    </rPh>
    <rPh sb="22" eb="23">
      <t>ショウ</t>
    </rPh>
    <rPh sb="24" eb="25">
      <t>シャ</t>
    </rPh>
    <rPh sb="39" eb="42">
      <t>ギノウシ</t>
    </rPh>
    <rPh sb="44" eb="45">
      <t>キュウ</t>
    </rPh>
    <rPh sb="45" eb="46">
      <t>マタ</t>
    </rPh>
    <rPh sb="48" eb="49">
      <t>キュウ</t>
    </rPh>
    <rPh sb="50" eb="51">
      <t>ショウ</t>
    </rPh>
    <rPh sb="52" eb="53">
      <t>ウツ</t>
    </rPh>
    <rPh sb="54" eb="55">
      <t>マタ</t>
    </rPh>
    <rPh sb="56" eb="60">
      <t>ショクギョウクンレン</t>
    </rPh>
    <rPh sb="60" eb="65">
      <t>シドウインメンキョ</t>
    </rPh>
    <rPh sb="66" eb="67">
      <t>ウツ</t>
    </rPh>
    <phoneticPr fontId="5"/>
  </si>
  <si>
    <t>これは短期（１年未満）訓練科用の様式です（長期は別シート）。</t>
    <rPh sb="3" eb="5">
      <t>タンキ</t>
    </rPh>
    <rPh sb="8" eb="10">
      <t>ミマン</t>
    </rPh>
    <rPh sb="11" eb="14">
      <t>クンレンカ</t>
    </rPh>
    <rPh sb="21" eb="23">
      <t>チョウキ</t>
    </rPh>
    <rPh sb="24" eb="25">
      <t>ベツ</t>
    </rPh>
    <phoneticPr fontId="5"/>
  </si>
  <si>
    <r>
      <t>・ファイル名は訓練科名＋申請者名（○○科２＿○○学園）とし、</t>
    </r>
    <r>
      <rPr>
        <sz val="10"/>
        <rFont val="ＤＦ特太ゴシック体"/>
        <family val="3"/>
        <charset val="128"/>
      </rPr>
      <t>このExcelファイルと添付資料のPDFファイル</t>
    </r>
    <rPh sb="5" eb="6">
      <t>メイ</t>
    </rPh>
    <rPh sb="7" eb="10">
      <t>クンレンカ</t>
    </rPh>
    <rPh sb="10" eb="11">
      <t>メイ</t>
    </rPh>
    <rPh sb="12" eb="15">
      <t>シンセイシャ</t>
    </rPh>
    <rPh sb="15" eb="16">
      <t>メイ</t>
    </rPh>
    <rPh sb="19" eb="20">
      <t>カ</t>
    </rPh>
    <rPh sb="24" eb="26">
      <t>ガクエン</t>
    </rPh>
    <rPh sb="42" eb="44">
      <t>テンプ</t>
    </rPh>
    <rPh sb="44" eb="46">
      <t>シリョウ</t>
    </rPh>
    <phoneticPr fontId="5"/>
  </si>
  <si>
    <r>
      <t>　</t>
    </r>
    <r>
      <rPr>
        <sz val="10"/>
        <rFont val="ＤＦ特太ゴシック体"/>
        <family val="3"/>
        <charset val="128"/>
      </rPr>
      <t>全てをアップロード</t>
    </r>
    <r>
      <rPr>
        <sz val="10"/>
        <rFont val="ＭＳ ゴシック"/>
        <family val="3"/>
        <charset val="128"/>
      </rPr>
      <t>してください。</t>
    </r>
    <rPh sb="1" eb="2">
      <t>スベ</t>
    </rPh>
    <phoneticPr fontId="5"/>
  </si>
  <si>
    <t>該当訓練科は必須</t>
    <rPh sb="0" eb="2">
      <t>ガイトウ</t>
    </rPh>
    <rPh sb="2" eb="5">
      <t>クンレンカ</t>
    </rPh>
    <rPh sb="6" eb="8">
      <t>ヒッス</t>
    </rPh>
    <phoneticPr fontId="5"/>
  </si>
  <si>
    <t>ＤＳ科、大型自動車科のみ</t>
    <rPh sb="2" eb="3">
      <t>カ</t>
    </rPh>
    <rPh sb="4" eb="9">
      <t>オオガタジドウシャ</t>
    </rPh>
    <rPh sb="9" eb="10">
      <t>カ</t>
    </rPh>
    <phoneticPr fontId="5"/>
  </si>
  <si>
    <t>↑
託児有の場合のみ"OK"表示。それ以外の訓練科ではERRORのままで可。</t>
    <rPh sb="2" eb="4">
      <t>タクジ</t>
    </rPh>
    <rPh sb="4" eb="5">
      <t>ア</t>
    </rPh>
    <rPh sb="6" eb="8">
      <t>バアイ</t>
    </rPh>
    <rPh sb="14" eb="16">
      <t>ヒョウジ</t>
    </rPh>
    <rPh sb="19" eb="21">
      <t>イガイ</t>
    </rPh>
    <rPh sb="22" eb="25">
      <t>クンレンカ</t>
    </rPh>
    <rPh sb="36" eb="37">
      <t>カ</t>
    </rPh>
    <phoneticPr fontId="5"/>
  </si>
  <si>
    <t>↑
ＤＳ科の場合のみ"OK"表示。それ以外の訓練科ではERRORのままで可。</t>
    <rPh sb="4" eb="5">
      <t>カ</t>
    </rPh>
    <rPh sb="6" eb="8">
      <t>バアイ</t>
    </rPh>
    <rPh sb="22" eb="25">
      <t>クンレンカ</t>
    </rPh>
    <phoneticPr fontId="5"/>
  </si>
  <si>
    <t>該当訓練科は必須
（託児提供科のみ）</t>
    <rPh sb="0" eb="2">
      <t>ガイトウ</t>
    </rPh>
    <rPh sb="2" eb="5">
      <t>クンレンカ</t>
    </rPh>
    <rPh sb="6" eb="8">
      <t>ヒッス</t>
    </rPh>
    <rPh sb="10" eb="12">
      <t>タクジ</t>
    </rPh>
    <rPh sb="12" eb="14">
      <t>テイキョウ</t>
    </rPh>
    <rPh sb="14" eb="15">
      <t>カ</t>
    </rPh>
    <phoneticPr fontId="5"/>
  </si>
  <si>
    <t>様式４に記載した者の
キャリアコンサルタント証（写）、キャリアコンサルティング技能士（１級又は２級）証（写）又は職業訓練指導員免許（写）</t>
    <rPh sb="0" eb="2">
      <t>ヨウシキ</t>
    </rPh>
    <rPh sb="4" eb="6">
      <t>キサイ</t>
    </rPh>
    <rPh sb="8" eb="9">
      <t>シャ</t>
    </rPh>
    <rPh sb="22" eb="23">
      <t>ショウ</t>
    </rPh>
    <rPh sb="24" eb="25">
      <t>シャ</t>
    </rPh>
    <rPh sb="39" eb="42">
      <t>ギノウシ</t>
    </rPh>
    <rPh sb="44" eb="45">
      <t>キュウ</t>
    </rPh>
    <rPh sb="45" eb="46">
      <t>マタ</t>
    </rPh>
    <rPh sb="48" eb="49">
      <t>キュウ</t>
    </rPh>
    <rPh sb="50" eb="51">
      <t>ショウ</t>
    </rPh>
    <rPh sb="52" eb="53">
      <t>ウツ</t>
    </rPh>
    <rPh sb="54" eb="55">
      <t>マタ</t>
    </rPh>
    <rPh sb="56" eb="60">
      <t>ショクギョウクンレン</t>
    </rPh>
    <rPh sb="60" eb="65">
      <t>シドウインメンキョ</t>
    </rPh>
    <rPh sb="66" eb="67">
      <t>ウツ</t>
    </rPh>
    <phoneticPr fontId="5"/>
  </si>
  <si>
    <t>（訓練体制、施設や設備の特長、近年の就職実績、
　オンライン訓練を計画している場合はその実施方法等）</t>
    <rPh sb="1" eb="3">
      <t>クンレン</t>
    </rPh>
    <rPh sb="3" eb="5">
      <t>タイセイ</t>
    </rPh>
    <rPh sb="6" eb="8">
      <t>シセツ</t>
    </rPh>
    <rPh sb="9" eb="11">
      <t>セツビ</t>
    </rPh>
    <rPh sb="12" eb="14">
      <t>トクチョウ</t>
    </rPh>
    <rPh sb="15" eb="17">
      <t>キンネン</t>
    </rPh>
    <rPh sb="18" eb="20">
      <t>シュウショク</t>
    </rPh>
    <rPh sb="20" eb="22">
      <t>ジッセキ</t>
    </rPh>
    <rPh sb="30" eb="32">
      <t>クンレン</t>
    </rPh>
    <rPh sb="33" eb="35">
      <t>ケイカク</t>
    </rPh>
    <rPh sb="39" eb="41">
      <t>バアイ</t>
    </rPh>
    <rPh sb="44" eb="46">
      <t>ジッシ</t>
    </rPh>
    <rPh sb="46" eb="48">
      <t>ホウホウ</t>
    </rPh>
    <rPh sb="48" eb="49">
      <t>トウ</t>
    </rPh>
    <phoneticPr fontId="5"/>
  </si>
  <si>
    <t>提案内容の創意工夫点・従前からの改善点等を記載してください。複数枚にわたっても構いません。
オンラインによる訓練を計画している場合は、訓練の具体的な実施方法を記入してください。（オンライン訓練の予定がない場合、「オンライン訓練の予定なし」と記入してください。）
必要に応じ行数を増やしても減らしても構いません。複数頁に渡っても結構です。</t>
    <rPh sb="58" eb="60">
      <t>ケイカク</t>
    </rPh>
    <rPh sb="95" eb="97">
      <t>クンレン</t>
    </rPh>
    <rPh sb="98" eb="100">
      <t>ヨテイ</t>
    </rPh>
    <rPh sb="103" eb="105">
      <t>バアイ</t>
    </rPh>
    <rPh sb="112" eb="114">
      <t>クンレン</t>
    </rPh>
    <rPh sb="115" eb="117">
      <t>ヨテイ</t>
    </rPh>
    <rPh sb="121" eb="123">
      <t>キニュウ</t>
    </rPh>
    <rPh sb="133" eb="135">
      <t>ヒツヨウ</t>
    </rPh>
    <rPh sb="136" eb="137">
      <t>オウ</t>
    </rPh>
    <rPh sb="141" eb="142">
      <t>フ</t>
    </rPh>
    <rPh sb="146" eb="147">
      <t>ヘ</t>
    </rPh>
    <rPh sb="157" eb="159">
      <t>フクスウ</t>
    </rPh>
    <rPh sb="161" eb="162">
      <t>ワタ</t>
    </rPh>
    <rPh sb="165" eb="167">
      <t>ケッコウ</t>
    </rPh>
    <phoneticPr fontId="5"/>
  </si>
  <si>
    <t>これは長期（１年以上）コース用の様式です。１年未満訓練科は「申請者（短）」を使用してください。</t>
    <rPh sb="3" eb="5">
      <t>チョウキ</t>
    </rPh>
    <rPh sb="7" eb="8">
      <t>ネン</t>
    </rPh>
    <rPh sb="8" eb="10">
      <t>イジョウ</t>
    </rPh>
    <rPh sb="14" eb="15">
      <t>ヨウ</t>
    </rPh>
    <rPh sb="16" eb="18">
      <t>ヨウシキ</t>
    </rPh>
    <rPh sb="22" eb="23">
      <t>ネン</t>
    </rPh>
    <rPh sb="23" eb="25">
      <t>ミマン</t>
    </rPh>
    <rPh sb="25" eb="28">
      <t>クンレンカ</t>
    </rPh>
    <rPh sb="30" eb="33">
      <t>シンセイシャ</t>
    </rPh>
    <rPh sb="34" eb="35">
      <t>タン</t>
    </rPh>
    <rPh sb="38" eb="40">
      <t>シヨウ</t>
    </rPh>
    <phoneticPr fontId="5"/>
  </si>
  <si>
    <t>過年度に群馬県委託職業訓練の受託実績がなく、かつ他機関発注の公共職業訓練を受託している場合、訓練科名等を記載してください。
群馬県委託職業訓練の実績がある場合は「県実績有」、群馬県委託職業訓練の実績がなく他の公共職業訓練の実績もない場合は「該当なし」とＪ２６セルに記入してください。</t>
    <rPh sb="0" eb="3">
      <t>カネンド</t>
    </rPh>
    <rPh sb="4" eb="7">
      <t>グンマケン</t>
    </rPh>
    <rPh sb="7" eb="9">
      <t>イタク</t>
    </rPh>
    <rPh sb="9" eb="11">
      <t>ショクギョウ</t>
    </rPh>
    <rPh sb="11" eb="13">
      <t>クンレン</t>
    </rPh>
    <rPh sb="14" eb="16">
      <t>ジュタク</t>
    </rPh>
    <rPh sb="16" eb="18">
      <t>ジッセキ</t>
    </rPh>
    <rPh sb="24" eb="27">
      <t>タキカン</t>
    </rPh>
    <rPh sb="27" eb="29">
      <t>ハッチュウ</t>
    </rPh>
    <rPh sb="30" eb="32">
      <t>コウキョウ</t>
    </rPh>
    <rPh sb="32" eb="34">
      <t>ショクギョウ</t>
    </rPh>
    <rPh sb="34" eb="36">
      <t>クンレン</t>
    </rPh>
    <rPh sb="37" eb="39">
      <t>ジュタク</t>
    </rPh>
    <rPh sb="43" eb="45">
      <t>バアイ</t>
    </rPh>
    <rPh sb="46" eb="49">
      <t>クンレンカ</t>
    </rPh>
    <rPh sb="49" eb="50">
      <t>メイ</t>
    </rPh>
    <rPh sb="50" eb="51">
      <t>トウ</t>
    </rPh>
    <rPh sb="52" eb="54">
      <t>キサイ</t>
    </rPh>
    <rPh sb="73" eb="75">
      <t>ジッセキ</t>
    </rPh>
    <rPh sb="78" eb="80">
      <t>バアイ</t>
    </rPh>
    <rPh sb="82" eb="83">
      <t>ケン</t>
    </rPh>
    <rPh sb="83" eb="85">
      <t>ジッセキ</t>
    </rPh>
    <rPh sb="85" eb="86">
      <t>ア</t>
    </rPh>
    <rPh sb="98" eb="100">
      <t>ジッセキ</t>
    </rPh>
    <rPh sb="103" eb="104">
      <t>タ</t>
    </rPh>
    <rPh sb="105" eb="111">
      <t>コウキョウショクギョウクンレン</t>
    </rPh>
    <rPh sb="112" eb="114">
      <t>ジッセキ</t>
    </rPh>
    <rPh sb="117" eb="119">
      <t>バアイ</t>
    </rPh>
    <rPh sb="121" eb="123">
      <t>ガイトウ</t>
    </rPh>
    <rPh sb="133" eb="135">
      <t>キニュウ</t>
    </rPh>
    <phoneticPr fontId="5"/>
  </si>
  <si>
    <t>これは１年未満訓練科用の様式です。長期（１年以上）コースは「申請者（長）」を使用してください。</t>
    <rPh sb="4" eb="5">
      <t>ネン</t>
    </rPh>
    <rPh sb="5" eb="7">
      <t>ミマン</t>
    </rPh>
    <rPh sb="7" eb="10">
      <t>クンレンカ</t>
    </rPh>
    <rPh sb="10" eb="11">
      <t>ヨウ</t>
    </rPh>
    <rPh sb="12" eb="14">
      <t>ヨウシキ</t>
    </rPh>
    <rPh sb="17" eb="19">
      <t>チョウキ</t>
    </rPh>
    <rPh sb="22" eb="24">
      <t>イジョウ</t>
    </rPh>
    <rPh sb="34" eb="35">
      <t>ナガ</t>
    </rPh>
    <phoneticPr fontId="5"/>
  </si>
  <si>
    <t>この訓練科の責任者</t>
    <rPh sb="2" eb="5">
      <t>クンレンカ</t>
    </rPh>
    <rPh sb="6" eb="9">
      <t>セキニンシャ</t>
    </rPh>
    <phoneticPr fontId="5"/>
  </si>
  <si>
    <t>この訓練科の事務担当者
（プロポーザルが採用された後、
訓練科運営の事務を担当する者）</t>
    <rPh sb="2" eb="5">
      <t>クンレンカ</t>
    </rPh>
    <rPh sb="6" eb="8">
      <t>ジム</t>
    </rPh>
    <rPh sb="8" eb="11">
      <t>タントウシャ</t>
    </rPh>
    <rPh sb="20" eb="22">
      <t>サイヨウ</t>
    </rPh>
    <rPh sb="25" eb="26">
      <t>ノチ</t>
    </rPh>
    <rPh sb="28" eb="31">
      <t>クンレンカ</t>
    </rPh>
    <rPh sb="31" eb="33">
      <t>ウンエイ</t>
    </rPh>
    <rPh sb="34" eb="36">
      <t>ジム</t>
    </rPh>
    <rPh sb="37" eb="39">
      <t>タントウ</t>
    </rPh>
    <rPh sb="41" eb="42">
      <t>シャ</t>
    </rPh>
    <phoneticPr fontId="5"/>
  </si>
  <si>
    <t>訓練科の責任者は、訓練実施場所となる施設の長など訓練科の管理運営を統括する責任者としてください。</t>
    <rPh sb="0" eb="3">
      <t>クンレンカ</t>
    </rPh>
    <rPh sb="4" eb="7">
      <t>セキニンシャ</t>
    </rPh>
    <rPh sb="9" eb="11">
      <t>クンレン</t>
    </rPh>
    <rPh sb="11" eb="13">
      <t>ジッシ</t>
    </rPh>
    <rPh sb="13" eb="15">
      <t>バショ</t>
    </rPh>
    <rPh sb="18" eb="20">
      <t>シセツ</t>
    </rPh>
    <rPh sb="21" eb="22">
      <t>チョウ</t>
    </rPh>
    <rPh sb="24" eb="26">
      <t>クンレン</t>
    </rPh>
    <rPh sb="26" eb="27">
      <t>カ</t>
    </rPh>
    <rPh sb="28" eb="30">
      <t>カンリ</t>
    </rPh>
    <rPh sb="30" eb="32">
      <t>ウンエイ</t>
    </rPh>
    <rPh sb="33" eb="35">
      <t>トウカツ</t>
    </rPh>
    <rPh sb="37" eb="40">
      <t>セキニンシャ</t>
    </rPh>
    <phoneticPr fontId="5"/>
  </si>
  <si>
    <t>この訓練科の就職支援責任者</t>
    <rPh sb="2" eb="5">
      <t>クンレンカ</t>
    </rPh>
    <rPh sb="6" eb="8">
      <t>シュウショク</t>
    </rPh>
    <rPh sb="8" eb="10">
      <t>シエン</t>
    </rPh>
    <rPh sb="10" eb="13">
      <t>セキニンシャ</t>
    </rPh>
    <phoneticPr fontId="5"/>
  </si>
  <si>
    <t>プルダウンにより「キャリアコンサルタント」「キャリアコンサルティング技能士（１級又は２級）」「職業能力開発促進法第２８条第２項に規定する職業指導員免許を保有する者」から選択してください。どちらの資格もない場合、「－」を選択してください。</t>
    <rPh sb="34" eb="37">
      <t>ギノウシ</t>
    </rPh>
    <rPh sb="39" eb="41">
      <t>キュウマタ</t>
    </rPh>
    <rPh sb="43" eb="44">
      <t>キュウ</t>
    </rPh>
    <rPh sb="84" eb="86">
      <t>センタク</t>
    </rPh>
    <rPh sb="97" eb="99">
      <t>シカク</t>
    </rPh>
    <rPh sb="102" eb="104">
      <t>バアイ</t>
    </rPh>
    <rPh sb="109" eb="111">
      <t>センタク</t>
    </rPh>
    <phoneticPr fontId="5"/>
  </si>
  <si>
    <t>プルダウンにより「キャリアコンサルタント」「キャリアコンサルティング技能士（１級又は２級）」「職業能力開発促進法第２８条第２項に規定する職業指導員免許を保有する者」から選択してください。</t>
    <rPh sb="34" eb="37">
      <t>ギノウシ</t>
    </rPh>
    <rPh sb="39" eb="41">
      <t>キュウマタ</t>
    </rPh>
    <rPh sb="43" eb="44">
      <t>キュウ</t>
    </rPh>
    <rPh sb="84" eb="86">
      <t>センタク</t>
    </rPh>
    <phoneticPr fontId="5"/>
  </si>
  <si>
    <t>この訓練科に関わる従業員数
（※常勤は、雇用保険被保険者とする。）</t>
    <rPh sb="2" eb="5">
      <t>クンレンカ</t>
    </rPh>
    <rPh sb="6" eb="7">
      <t>カカ</t>
    </rPh>
    <rPh sb="9" eb="12">
      <t>ジュウギョウイン</t>
    </rPh>
    <rPh sb="12" eb="13">
      <t>スウ</t>
    </rPh>
    <rPh sb="17" eb="19">
      <t>ジョウキン</t>
    </rPh>
    <rPh sb="21" eb="23">
      <t>コヨウ</t>
    </rPh>
    <rPh sb="23" eb="25">
      <t>ホケン</t>
    </rPh>
    <rPh sb="25" eb="29">
      <t>ヒホケンシャ</t>
    </rPh>
    <phoneticPr fontId="5"/>
  </si>
  <si>
    <t>この訓練科に関わる従業員数</t>
    <rPh sb="2" eb="5">
      <t>クンレンカ</t>
    </rPh>
    <rPh sb="6" eb="7">
      <t>カカ</t>
    </rPh>
    <rPh sb="9" eb="12">
      <t>ジュウギョウイン</t>
    </rPh>
    <rPh sb="12" eb="13">
      <t>スウ</t>
    </rPh>
    <phoneticPr fontId="5"/>
  </si>
  <si>
    <t>訓練を実施する施設において、訓練生への常時対応が可能な職員の人数を記入してください。（訓練科を直接担当しているか否かは問いません。）</t>
    <rPh sb="0" eb="2">
      <t>クンレン</t>
    </rPh>
    <rPh sb="3" eb="5">
      <t>ジッシ</t>
    </rPh>
    <rPh sb="7" eb="9">
      <t>シセツ</t>
    </rPh>
    <rPh sb="14" eb="17">
      <t>クンレンセイ</t>
    </rPh>
    <rPh sb="19" eb="21">
      <t>ジョウジ</t>
    </rPh>
    <rPh sb="21" eb="23">
      <t>タイオウ</t>
    </rPh>
    <rPh sb="24" eb="26">
      <t>カノウ</t>
    </rPh>
    <rPh sb="27" eb="29">
      <t>ショクイン</t>
    </rPh>
    <rPh sb="30" eb="32">
      <t>ニンズウ</t>
    </rPh>
    <rPh sb="33" eb="35">
      <t>キニュウ</t>
    </rPh>
    <rPh sb="43" eb="45">
      <t>クンレン</t>
    </rPh>
    <rPh sb="45" eb="46">
      <t>カ</t>
    </rPh>
    <rPh sb="47" eb="49">
      <t>チョクセツ</t>
    </rPh>
    <rPh sb="49" eb="51">
      <t>タントウ</t>
    </rPh>
    <rPh sb="56" eb="57">
      <t>イナ</t>
    </rPh>
    <rPh sb="59" eb="60">
      <t>ト</t>
    </rPh>
    <phoneticPr fontId="5"/>
  </si>
  <si>
    <t>教室面積には、授業で訓練生が利用する特定の１部屋（その訓練科の訓練生が座学で主に使用する教室）の面積と教室名（例：西棟２１講義室　など）を記入してください。訓練中、いくつかの教室を使用する場合は使用頻度の高い、最も狭い教室の値としてください。複数の教室や、ロビー、トイレ、事務室などは面積に含めないでください。
併せて、添付資料１「施設配置図」で当該教室をマーカー等で明示してください。
予定定員数は様式１０「受託希望訓練生数」と一致します。</t>
    <rPh sb="0" eb="2">
      <t>キョウシツ</t>
    </rPh>
    <rPh sb="2" eb="4">
      <t>メンセキ</t>
    </rPh>
    <rPh sb="7" eb="9">
      <t>ジュギョウ</t>
    </rPh>
    <rPh sb="10" eb="13">
      <t>クンレンセイ</t>
    </rPh>
    <rPh sb="14" eb="16">
      <t>リヨウ</t>
    </rPh>
    <rPh sb="18" eb="20">
      <t>トクテイ</t>
    </rPh>
    <rPh sb="22" eb="24">
      <t>ヘヤ</t>
    </rPh>
    <rPh sb="27" eb="30">
      <t>クンレンカ</t>
    </rPh>
    <rPh sb="31" eb="34">
      <t>クンレンセイ</t>
    </rPh>
    <rPh sb="48" eb="50">
      <t>メンセキ</t>
    </rPh>
    <rPh sb="51" eb="53">
      <t>キョウシツ</t>
    </rPh>
    <rPh sb="53" eb="54">
      <t>メイ</t>
    </rPh>
    <rPh sb="55" eb="56">
      <t>レイ</t>
    </rPh>
    <rPh sb="61" eb="64">
      <t>コウギシツ</t>
    </rPh>
    <rPh sb="69" eb="71">
      <t>キニュウ</t>
    </rPh>
    <rPh sb="78" eb="81">
      <t>クンレンチュウ</t>
    </rPh>
    <rPh sb="87" eb="89">
      <t>キョウシツ</t>
    </rPh>
    <rPh sb="90" eb="92">
      <t>シヨウ</t>
    </rPh>
    <rPh sb="94" eb="96">
      <t>バアイ</t>
    </rPh>
    <rPh sb="97" eb="99">
      <t>シヨウ</t>
    </rPh>
    <rPh sb="99" eb="101">
      <t>ヒンド</t>
    </rPh>
    <rPh sb="102" eb="103">
      <t>タカ</t>
    </rPh>
    <rPh sb="105" eb="106">
      <t>モット</t>
    </rPh>
    <rPh sb="107" eb="108">
      <t>セマ</t>
    </rPh>
    <rPh sb="109" eb="111">
      <t>キョウシツ</t>
    </rPh>
    <rPh sb="112" eb="113">
      <t>アタイ</t>
    </rPh>
    <rPh sb="121" eb="123">
      <t>フクスウ</t>
    </rPh>
    <rPh sb="124" eb="126">
      <t>キョウシツ</t>
    </rPh>
    <rPh sb="136" eb="139">
      <t>ジムシツ</t>
    </rPh>
    <rPh sb="142" eb="144">
      <t>メンセキ</t>
    </rPh>
    <rPh sb="145" eb="146">
      <t>フク</t>
    </rPh>
    <rPh sb="156" eb="157">
      <t>アワ</t>
    </rPh>
    <rPh sb="160" eb="162">
      <t>テンプ</t>
    </rPh>
    <rPh sb="162" eb="164">
      <t>シリョウ</t>
    </rPh>
    <rPh sb="166" eb="168">
      <t>シセツ</t>
    </rPh>
    <rPh sb="168" eb="171">
      <t>ハイチズ</t>
    </rPh>
    <rPh sb="173" eb="175">
      <t>トウガイ</t>
    </rPh>
    <rPh sb="175" eb="177">
      <t>キョウシツ</t>
    </rPh>
    <rPh sb="182" eb="183">
      <t>トウ</t>
    </rPh>
    <rPh sb="184" eb="186">
      <t>メイジ</t>
    </rPh>
    <rPh sb="194" eb="196">
      <t>ヨテイ</t>
    </rPh>
    <rPh sb="196" eb="199">
      <t>テイインスウ</t>
    </rPh>
    <rPh sb="200" eb="202">
      <t>ヨウシキ</t>
    </rPh>
    <rPh sb="205" eb="207">
      <t>ジュタク</t>
    </rPh>
    <rPh sb="207" eb="209">
      <t>キボウ</t>
    </rPh>
    <rPh sb="209" eb="212">
      <t>クンレンセイ</t>
    </rPh>
    <rPh sb="212" eb="213">
      <t>スウ</t>
    </rPh>
    <rPh sb="215" eb="217">
      <t>イッチ</t>
    </rPh>
    <phoneticPr fontId="5"/>
  </si>
  <si>
    <t>これは長期（１年以上）コース用の様式です。１年未満訓練科は「カリ（短）」を使用してください。</t>
    <rPh sb="25" eb="28">
      <t>クンレンカ</t>
    </rPh>
    <phoneticPr fontId="5"/>
  </si>
  <si>
    <t>「コース別仕様書」に提示された仕上がり像を踏まえた上で、受託者として目指す訓練生の仕上がり像を記入してください。</t>
    <rPh sb="4" eb="5">
      <t>ベツ</t>
    </rPh>
    <rPh sb="5" eb="8">
      <t>シヨウショ</t>
    </rPh>
    <rPh sb="10" eb="12">
      <t>テイジ</t>
    </rPh>
    <rPh sb="15" eb="17">
      <t>シア</t>
    </rPh>
    <rPh sb="19" eb="20">
      <t>ゾウ</t>
    </rPh>
    <rPh sb="21" eb="22">
      <t>フ</t>
    </rPh>
    <rPh sb="25" eb="26">
      <t>ウエ</t>
    </rPh>
    <rPh sb="28" eb="30">
      <t>ジュタク</t>
    </rPh>
    <rPh sb="30" eb="31">
      <t>シャ</t>
    </rPh>
    <rPh sb="34" eb="36">
      <t>メザ</t>
    </rPh>
    <rPh sb="37" eb="40">
      <t>クンレンセイ</t>
    </rPh>
    <rPh sb="41" eb="43">
      <t>シア</t>
    </rPh>
    <rPh sb="45" eb="46">
      <t>ゾウ</t>
    </rPh>
    <rPh sb="47" eb="49">
      <t>キニュウ</t>
    </rPh>
    <phoneticPr fontId="5"/>
  </si>
  <si>
    <t>訓練を修了することで得られる資格を記入してください。保育士科や栄養士科で教職科目が全員必修であり、訓練生も教員免許が取得できる場合は、併せて記入してください。</t>
    <rPh sb="0" eb="2">
      <t>クンレン</t>
    </rPh>
    <rPh sb="3" eb="5">
      <t>シュウリョウ</t>
    </rPh>
    <rPh sb="10" eb="11">
      <t>エ</t>
    </rPh>
    <rPh sb="14" eb="16">
      <t>シカク</t>
    </rPh>
    <rPh sb="17" eb="19">
      <t>キニュウ</t>
    </rPh>
    <rPh sb="26" eb="29">
      <t>ホイクシ</t>
    </rPh>
    <rPh sb="29" eb="30">
      <t>カ</t>
    </rPh>
    <rPh sb="31" eb="34">
      <t>エイヨウシ</t>
    </rPh>
    <rPh sb="34" eb="35">
      <t>カ</t>
    </rPh>
    <rPh sb="36" eb="38">
      <t>キョウショク</t>
    </rPh>
    <rPh sb="38" eb="40">
      <t>カモク</t>
    </rPh>
    <rPh sb="41" eb="43">
      <t>ゼンイン</t>
    </rPh>
    <rPh sb="43" eb="45">
      <t>ヒッシュウ</t>
    </rPh>
    <rPh sb="49" eb="52">
      <t>クンレンセイ</t>
    </rPh>
    <rPh sb="53" eb="55">
      <t>キョウイン</t>
    </rPh>
    <rPh sb="55" eb="57">
      <t>メンキョ</t>
    </rPh>
    <rPh sb="58" eb="60">
      <t>シュトク</t>
    </rPh>
    <rPh sb="63" eb="65">
      <t>バアイ</t>
    </rPh>
    <rPh sb="67" eb="68">
      <t>アワ</t>
    </rPh>
    <rPh sb="70" eb="72">
      <t>キニュウ</t>
    </rPh>
    <phoneticPr fontId="5"/>
  </si>
  <si>
    <t>訓練を受けることで、試験での合格レベルに達すると見込まれる資格を記入してください。保育士科や栄養士科で教職科目が選択制であり、選択すれば訓練生も教員免許が取得できる場合は、併せて記入してください。</t>
    <rPh sb="0" eb="2">
      <t>クンレン</t>
    </rPh>
    <rPh sb="3" eb="4">
      <t>ウ</t>
    </rPh>
    <rPh sb="10" eb="12">
      <t>シケン</t>
    </rPh>
    <rPh sb="14" eb="16">
      <t>ゴウカク</t>
    </rPh>
    <rPh sb="20" eb="21">
      <t>タッ</t>
    </rPh>
    <rPh sb="24" eb="26">
      <t>ミコ</t>
    </rPh>
    <rPh sb="29" eb="31">
      <t>シカク</t>
    </rPh>
    <rPh sb="32" eb="34">
      <t>キニュウ</t>
    </rPh>
    <rPh sb="44" eb="45">
      <t>カ</t>
    </rPh>
    <rPh sb="49" eb="50">
      <t>カ</t>
    </rPh>
    <rPh sb="53" eb="55">
      <t>カモク</t>
    </rPh>
    <rPh sb="56" eb="59">
      <t>センタクセイ</t>
    </rPh>
    <rPh sb="63" eb="65">
      <t>センタク</t>
    </rPh>
    <phoneticPr fontId="5"/>
  </si>
  <si>
    <t>時間は整数で記入してください。小数点以下が発生する場合は切り上げてください。
オンラインによる訓練を予定している場合、内数で時間を記入してください。
学科、実技、その他の区分毎に、合計訓練時間の内訳（１年次、２年次の訓練時間計）を記入してください。
１頁に収まらない場合は、学科、実技、その他にそれぞれ行を挿入してください。（欄の途中で改頁しても差し支えありません。「学科計」「実技計」などの欄は頁をまたいでも１箇所あれば結構です。）学科、実技、その他の項目毎の時間の合計は、総訓練時間に一致します。一年間の総訓練時間の下限は７００時間です。
シラバス等他様式の書類による本様式の代替は不可とします。
保育士科や栄養士科で教職科目が選択制である場合は、教職科目のカリキュラムを記入する必要はありません。</t>
    <rPh sb="48" eb="50">
      <t>クンレン</t>
    </rPh>
    <rPh sb="51" eb="53">
      <t>ヨテイ</t>
    </rPh>
    <rPh sb="57" eb="59">
      <t>バアイ</t>
    </rPh>
    <rPh sb="60" eb="62">
      <t>ウチスウ</t>
    </rPh>
    <rPh sb="63" eb="65">
      <t>ジカン</t>
    </rPh>
    <rPh sb="66" eb="68">
      <t>キニュウ</t>
    </rPh>
    <rPh sb="77" eb="79">
      <t>ガッカ</t>
    </rPh>
    <rPh sb="80" eb="82">
      <t>ジツギ</t>
    </rPh>
    <rPh sb="85" eb="86">
      <t>タ</t>
    </rPh>
    <rPh sb="87" eb="89">
      <t>クブン</t>
    </rPh>
    <rPh sb="89" eb="90">
      <t>ゴト</t>
    </rPh>
    <rPh sb="92" eb="94">
      <t>ゴウケイ</t>
    </rPh>
    <rPh sb="94" eb="96">
      <t>クンレン</t>
    </rPh>
    <rPh sb="96" eb="98">
      <t>ジカン</t>
    </rPh>
    <rPh sb="99" eb="101">
      <t>ウチワケ</t>
    </rPh>
    <rPh sb="103" eb="105">
      <t>ネンジ</t>
    </rPh>
    <rPh sb="107" eb="109">
      <t>ネンジ</t>
    </rPh>
    <rPh sb="110" eb="112">
      <t>クンレン</t>
    </rPh>
    <rPh sb="112" eb="115">
      <t>ジカンケイ</t>
    </rPh>
    <rPh sb="117" eb="119">
      <t>キニュウ</t>
    </rPh>
    <rPh sb="129" eb="130">
      <t>ページ</t>
    </rPh>
    <rPh sb="131" eb="132">
      <t>オサ</t>
    </rPh>
    <rPh sb="136" eb="138">
      <t>バアイ</t>
    </rPh>
    <rPh sb="140" eb="142">
      <t>ガッカ</t>
    </rPh>
    <rPh sb="143" eb="145">
      <t>ジツギ</t>
    </rPh>
    <rPh sb="148" eb="149">
      <t>タ</t>
    </rPh>
    <rPh sb="154" eb="155">
      <t>ギョウ</t>
    </rPh>
    <rPh sb="156" eb="158">
      <t>ソウニュウ</t>
    </rPh>
    <rPh sb="166" eb="167">
      <t>ラン</t>
    </rPh>
    <rPh sb="168" eb="170">
      <t>トチュウ</t>
    </rPh>
    <rPh sb="171" eb="172">
      <t>カイ</t>
    </rPh>
    <rPh sb="172" eb="173">
      <t>ページ</t>
    </rPh>
    <rPh sb="176" eb="177">
      <t>サ</t>
    </rPh>
    <rPh sb="178" eb="179">
      <t>ツカ</t>
    </rPh>
    <rPh sb="187" eb="189">
      <t>ガッカ</t>
    </rPh>
    <rPh sb="201" eb="202">
      <t>ページ</t>
    </rPh>
    <rPh sb="209" eb="211">
      <t>カショ</t>
    </rPh>
    <rPh sb="214" eb="216">
      <t>ケッコウ</t>
    </rPh>
    <rPh sb="220" eb="222">
      <t>ガッカ</t>
    </rPh>
    <rPh sb="223" eb="225">
      <t>ジツギ</t>
    </rPh>
    <rPh sb="228" eb="229">
      <t>タ</t>
    </rPh>
    <rPh sb="230" eb="232">
      <t>コウモク</t>
    </rPh>
    <rPh sb="232" eb="233">
      <t>ゴト</t>
    </rPh>
    <rPh sb="234" eb="236">
      <t>ジカン</t>
    </rPh>
    <rPh sb="237" eb="238">
      <t>ゴウ</t>
    </rPh>
    <rPh sb="238" eb="239">
      <t>ケイ</t>
    </rPh>
    <rPh sb="241" eb="242">
      <t>ソウ</t>
    </rPh>
    <rPh sb="242" eb="244">
      <t>クンレン</t>
    </rPh>
    <rPh sb="244" eb="246">
      <t>ジカン</t>
    </rPh>
    <rPh sb="247" eb="249">
      <t>イッチ</t>
    </rPh>
    <rPh sb="253" eb="254">
      <t>イチ</t>
    </rPh>
    <rPh sb="280" eb="281">
      <t>トウ</t>
    </rPh>
    <rPh sb="281" eb="282">
      <t>タ</t>
    </rPh>
    <rPh sb="282" eb="284">
      <t>ヨウシキ</t>
    </rPh>
    <rPh sb="285" eb="287">
      <t>ショルイ</t>
    </rPh>
    <rPh sb="290" eb="291">
      <t>ホン</t>
    </rPh>
    <rPh sb="291" eb="293">
      <t>ヨウシキ</t>
    </rPh>
    <rPh sb="294" eb="296">
      <t>ダイタイ</t>
    </rPh>
    <rPh sb="297" eb="299">
      <t>フカ</t>
    </rPh>
    <rPh sb="309" eb="310">
      <t>カ</t>
    </rPh>
    <rPh sb="314" eb="315">
      <t>カ</t>
    </rPh>
    <rPh sb="327" eb="329">
      <t>バアイ</t>
    </rPh>
    <rPh sb="331" eb="333">
      <t>キョウショク</t>
    </rPh>
    <rPh sb="333" eb="335">
      <t>カモク</t>
    </rPh>
    <rPh sb="343" eb="345">
      <t>キニュウ</t>
    </rPh>
    <rPh sb="347" eb="349">
      <t>ヒツヨウ</t>
    </rPh>
    <phoneticPr fontId="5"/>
  </si>
  <si>
    <t>これは１年未満訓練科用の様式です。長期（１年以上）コースは「カリ（長）」を使用してください。</t>
    <rPh sb="7" eb="10">
      <t>クンレンカ</t>
    </rPh>
    <rPh sb="33" eb="34">
      <t>チョウ</t>
    </rPh>
    <phoneticPr fontId="5"/>
  </si>
  <si>
    <t>下欄の〔詳細〕に入力した金額が自動入力されます。
　「訓練生負担額」は、訓練科を受講する訓練生が各自で負担する金額で、訓練生募集チラシに自己負担額として掲載します。記載のないものは原則として訓練生から徴収することはできないのでご注意ください。</t>
    <rPh sb="0" eb="2">
      <t>カラン</t>
    </rPh>
    <rPh sb="4" eb="6">
      <t>ショウサイ</t>
    </rPh>
    <rPh sb="8" eb="10">
      <t>ニュウリョク</t>
    </rPh>
    <rPh sb="12" eb="14">
      <t>キンガク</t>
    </rPh>
    <rPh sb="15" eb="17">
      <t>ジドウ</t>
    </rPh>
    <rPh sb="17" eb="19">
      <t>ニュウリョク</t>
    </rPh>
    <rPh sb="28" eb="31">
      <t>クンレンセイ</t>
    </rPh>
    <rPh sb="31" eb="34">
      <t>フタンガク</t>
    </rPh>
    <rPh sb="37" eb="40">
      <t>クンレンカ</t>
    </rPh>
    <rPh sb="41" eb="43">
      <t>ジュコウ</t>
    </rPh>
    <rPh sb="45" eb="48">
      <t>クンレンセイ</t>
    </rPh>
    <rPh sb="49" eb="51">
      <t>カクジ</t>
    </rPh>
    <rPh sb="52" eb="54">
      <t>フタン</t>
    </rPh>
    <rPh sb="56" eb="58">
      <t>キンガク</t>
    </rPh>
    <rPh sb="60" eb="63">
      <t>クンレンセイ</t>
    </rPh>
    <rPh sb="63" eb="65">
      <t>ボシュウ</t>
    </rPh>
    <rPh sb="69" eb="71">
      <t>ジコ</t>
    </rPh>
    <rPh sb="71" eb="74">
      <t>フタンガク</t>
    </rPh>
    <rPh sb="77" eb="79">
      <t>ケイサイ</t>
    </rPh>
    <rPh sb="83" eb="85">
      <t>キサイ</t>
    </rPh>
    <rPh sb="91" eb="93">
      <t>ゲンソク</t>
    </rPh>
    <rPh sb="96" eb="99">
      <t>クンレンセイ</t>
    </rPh>
    <rPh sb="101" eb="103">
      <t>チョウシュウ</t>
    </rPh>
    <rPh sb="115" eb="117">
      <t>チュウイ</t>
    </rPh>
    <phoneticPr fontId="5"/>
  </si>
  <si>
    <t>これは長期（１年以上）コース用の様式です。１年未満訓練科は「見積（短）」を使用してください。</t>
    <rPh sb="3" eb="5">
      <t>チョウキ</t>
    </rPh>
    <rPh sb="7" eb="8">
      <t>ネン</t>
    </rPh>
    <rPh sb="8" eb="10">
      <t>イジョウ</t>
    </rPh>
    <rPh sb="14" eb="15">
      <t>ヨウ</t>
    </rPh>
    <rPh sb="16" eb="18">
      <t>ヨウシキ</t>
    </rPh>
    <rPh sb="22" eb="23">
      <t>ネン</t>
    </rPh>
    <rPh sb="23" eb="25">
      <t>ミマン</t>
    </rPh>
    <rPh sb="25" eb="28">
      <t>クンレンカ</t>
    </rPh>
    <rPh sb="30" eb="32">
      <t>ミツ</t>
    </rPh>
    <rPh sb="33" eb="34">
      <t>タン</t>
    </rPh>
    <rPh sb="37" eb="39">
      <t>シヨウ</t>
    </rPh>
    <phoneticPr fontId="5"/>
  </si>
  <si>
    <t>これは１年未満訓練科用の様式です。</t>
    <rPh sb="4" eb="5">
      <t>ネン</t>
    </rPh>
    <rPh sb="5" eb="7">
      <t>ミマン</t>
    </rPh>
    <rPh sb="7" eb="10">
      <t>クンレンカ</t>
    </rPh>
    <rPh sb="10" eb="11">
      <t>ヨウ</t>
    </rPh>
    <rPh sb="12" eb="14">
      <t>ヨウシキ</t>
    </rPh>
    <phoneticPr fontId="5"/>
  </si>
  <si>
    <t>訓練科名</t>
    <rPh sb="0" eb="2">
      <t>クンレン</t>
    </rPh>
    <rPh sb="2" eb="3">
      <t>カ</t>
    </rPh>
    <rPh sb="3" eb="4">
      <t>メイ</t>
    </rPh>
    <phoneticPr fontId="30"/>
  </si>
  <si>
    <t>これは１年未満訓練科用の様式です。</t>
    <rPh sb="4" eb="5">
      <t>ネン</t>
    </rPh>
    <rPh sb="5" eb="7">
      <t>ミマン</t>
    </rPh>
    <rPh sb="7" eb="10">
      <t>クンレンカ</t>
    </rPh>
    <rPh sb="10" eb="11">
      <t>ヨウ</t>
    </rPh>
    <rPh sb="12" eb="14">
      <t>ヨウシキ</t>
    </rPh>
    <phoneticPr fontId="30"/>
  </si>
  <si>
    <t>短期・託児サービス設定の訓練科のみに使用する様式です。</t>
    <rPh sb="0" eb="2">
      <t>タンキ</t>
    </rPh>
    <rPh sb="3" eb="5">
      <t>タクジ</t>
    </rPh>
    <rPh sb="9" eb="11">
      <t>セッテイ</t>
    </rPh>
    <rPh sb="12" eb="15">
      <t>クンレンカ</t>
    </rPh>
    <rPh sb="18" eb="20">
      <t>シヨウ</t>
    </rPh>
    <rPh sb="22" eb="24">
      <t>ヨウシキ</t>
    </rPh>
    <phoneticPr fontId="5"/>
  </si>
  <si>
    <t>デュアルシステム科・大型自動車一種運転業務従事者育成科のみ提出してください。</t>
    <rPh sb="8" eb="9">
      <t>カ</t>
    </rPh>
    <rPh sb="10" eb="26">
      <t>オオガタジドウシャイッシュウンテンギョウムジュウジシャイクセイ</t>
    </rPh>
    <rPh sb="26" eb="27">
      <t>カ</t>
    </rPh>
    <rPh sb="29" eb="31">
      <t>テイシュツ</t>
    </rPh>
    <phoneticPr fontId="5"/>
  </si>
  <si>
    <t>短期・デュアルシステム科、大型自動車一種運転業務従事者育成科に使用する様式です。</t>
    <rPh sb="0" eb="2">
      <t>タンキ</t>
    </rPh>
    <rPh sb="11" eb="12">
      <t>カ</t>
    </rPh>
    <rPh sb="13" eb="29">
      <t>オオガタジドウシャイッシュウンテンギョウムジュウジシャイクセイ</t>
    </rPh>
    <rPh sb="29" eb="30">
      <t>カ</t>
    </rPh>
    <rPh sb="31" eb="33">
      <t>シヨウ</t>
    </rPh>
    <rPh sb="35" eb="37">
      <t>ヨウシキ</t>
    </rPh>
    <phoneticPr fontId="5"/>
  </si>
  <si>
    <r>
      <t xml:space="preserve">※介護職員初任者研修・介護福祉士実務者研修科のみ
プルダウンにより、「指定有」、「申請中」又は「申請予定」を選んでください。
</t>
    </r>
    <r>
      <rPr>
        <sz val="9"/>
        <rFont val="ＭＳ ゴシック"/>
        <family val="3"/>
        <charset val="128"/>
      </rPr>
      <t>（介護職員初任者研修・介護福祉士実務者研修科以外の場合は「－」（ハイフン）を選択してください。）</t>
    </r>
    <rPh sb="1" eb="10">
      <t>カイゴショクインショニンシャケンシュウ</t>
    </rPh>
    <rPh sb="11" eb="16">
      <t>カイゴフクシシ</t>
    </rPh>
    <rPh sb="16" eb="19">
      <t>ジツムシャ</t>
    </rPh>
    <rPh sb="19" eb="21">
      <t>ケンシュウ</t>
    </rPh>
    <rPh sb="21" eb="22">
      <t>カ</t>
    </rPh>
    <rPh sb="35" eb="37">
      <t>シテイ</t>
    </rPh>
    <rPh sb="37" eb="38">
      <t>ア</t>
    </rPh>
    <rPh sb="41" eb="44">
      <t>シンセイチュウ</t>
    </rPh>
    <rPh sb="48" eb="50">
      <t>シンセイ</t>
    </rPh>
    <rPh sb="50" eb="52">
      <t>ヨテイ</t>
    </rPh>
    <rPh sb="74" eb="76">
      <t>カイゴ</t>
    </rPh>
    <rPh sb="76" eb="79">
      <t>フクシシ</t>
    </rPh>
    <rPh sb="84" eb="85">
      <t>カ</t>
    </rPh>
    <rPh sb="85" eb="87">
      <t>イガイ</t>
    </rPh>
    <rPh sb="101" eb="103">
      <t>センタク</t>
    </rPh>
    <phoneticPr fontId="5"/>
  </si>
  <si>
    <t>小規模保育事業所、家庭的保育事業所、幼保連携型認定こども園</t>
    <rPh sb="0" eb="3">
      <t>ショウキボ</t>
    </rPh>
    <rPh sb="3" eb="5">
      <t>ホイク</t>
    </rPh>
    <rPh sb="5" eb="8">
      <t>ジギョウショ</t>
    </rPh>
    <rPh sb="9" eb="12">
      <t>カテイテキ</t>
    </rPh>
    <rPh sb="12" eb="14">
      <t>ホイク</t>
    </rPh>
    <rPh sb="14" eb="17">
      <t>ジギョウショ</t>
    </rPh>
    <rPh sb="18" eb="23">
      <t>ヨウホレンケイガタ</t>
    </rPh>
    <rPh sb="23" eb="25">
      <t>ニンテイ</t>
    </rPh>
    <rPh sb="28" eb="29">
      <t>エン</t>
    </rPh>
    <phoneticPr fontId="5"/>
  </si>
  <si>
    <t>プルダウンにより「保育所」「小規模保育事業所、家庭的保育事業所、幼保連携型認定こども園」「認可外保育施設」「一時預かり事業を行う施設」から選択してください。「認可外保育施設」を選択した場合は、託児添付Ｄ「認可外保育施設指導監督基準チェック表」を提出してください。</t>
    <rPh sb="9" eb="11">
      <t>ホイク</t>
    </rPh>
    <rPh sb="11" eb="12">
      <t>ジョ</t>
    </rPh>
    <rPh sb="14" eb="17">
      <t>ショウキボ</t>
    </rPh>
    <rPh sb="17" eb="19">
      <t>ホイク</t>
    </rPh>
    <rPh sb="19" eb="22">
      <t>ジギョウショ</t>
    </rPh>
    <rPh sb="23" eb="26">
      <t>カテイテキ</t>
    </rPh>
    <rPh sb="26" eb="28">
      <t>ホイク</t>
    </rPh>
    <rPh sb="28" eb="31">
      <t>ジギョウショ</t>
    </rPh>
    <rPh sb="32" eb="37">
      <t>ヨウホレンケイガタ</t>
    </rPh>
    <rPh sb="37" eb="39">
      <t>ニンテイ</t>
    </rPh>
    <rPh sb="42" eb="43">
      <t>エン</t>
    </rPh>
    <rPh sb="45" eb="48">
      <t>ニンカガイ</t>
    </rPh>
    <rPh sb="48" eb="50">
      <t>ホイク</t>
    </rPh>
    <rPh sb="50" eb="52">
      <t>シセツ</t>
    </rPh>
    <rPh sb="54" eb="56">
      <t>イチジ</t>
    </rPh>
    <rPh sb="56" eb="57">
      <t>アズ</t>
    </rPh>
    <rPh sb="59" eb="61">
      <t>ジギョウ</t>
    </rPh>
    <rPh sb="62" eb="63">
      <t>オコナ</t>
    </rPh>
    <rPh sb="64" eb="66">
      <t>シセツ</t>
    </rPh>
    <rPh sb="79" eb="86">
      <t>ニンカガイホイクシセツ</t>
    </rPh>
    <rPh sb="88" eb="90">
      <t>センタク</t>
    </rPh>
    <rPh sb="92" eb="94">
      <t>バアイ</t>
    </rPh>
    <rPh sb="96" eb="98">
      <t>タクジ</t>
    </rPh>
    <rPh sb="98" eb="100">
      <t>テンプ</t>
    </rPh>
    <rPh sb="102" eb="105">
      <t>ニンカガイ</t>
    </rPh>
    <rPh sb="105" eb="107">
      <t>ホイク</t>
    </rPh>
    <rPh sb="107" eb="109">
      <t>シセツ</t>
    </rPh>
    <rPh sb="109" eb="111">
      <t>シドウ</t>
    </rPh>
    <rPh sb="111" eb="113">
      <t>カントク</t>
    </rPh>
    <rPh sb="113" eb="115">
      <t>キジュン</t>
    </rPh>
    <rPh sb="119" eb="120">
      <t>ヒョウ</t>
    </rPh>
    <rPh sb="122" eb="124">
      <t>テイシュツ</t>
    </rPh>
    <phoneticPr fontId="5"/>
  </si>
  <si>
    <t>訓練実施施設に関する不動産全部事項証明書（本書）又は賃貸借契約書等（写）</t>
    <rPh sb="0" eb="2">
      <t>クンレン</t>
    </rPh>
    <rPh sb="2" eb="4">
      <t>ジッシ</t>
    </rPh>
    <rPh sb="4" eb="6">
      <t>シセツ</t>
    </rPh>
    <rPh sb="7" eb="8">
      <t>カン</t>
    </rPh>
    <rPh sb="10" eb="13">
      <t>フドウサン</t>
    </rPh>
    <rPh sb="13" eb="15">
      <t>ゼンブ</t>
    </rPh>
    <rPh sb="15" eb="17">
      <t>ジコウ</t>
    </rPh>
    <rPh sb="17" eb="20">
      <t>ショウメイショ</t>
    </rPh>
    <rPh sb="21" eb="23">
      <t>ホンショ</t>
    </rPh>
    <rPh sb="24" eb="25">
      <t>マタ</t>
    </rPh>
    <rPh sb="26" eb="29">
      <t>チンタイシャク</t>
    </rPh>
    <rPh sb="29" eb="32">
      <t>ケイヤクショ</t>
    </rPh>
    <rPh sb="32" eb="33">
      <t>トウ</t>
    </rPh>
    <rPh sb="34" eb="35">
      <t>シャ</t>
    </rPh>
    <phoneticPr fontId="5"/>
  </si>
  <si>
    <t>デジタルリテラシーを含むカリキュラムチェックシート</t>
  </si>
  <si>
    <t>　複数の欄にチェックしていただいても差し支えありません。</t>
    <phoneticPr fontId="52"/>
  </si>
  <si>
    <t>デジタルリテラシーを含むカリキュラムの例</t>
  </si>
  <si>
    <t>・就職先業界の社会課題とデータやデジタルによる解決【項目１】</t>
  </si>
  <si>
    <t>　　介護・美容・飲食・病院・流通等のデジタル活用による効率化の事例の紹介等</t>
  </si>
  <si>
    <t>・就職先業界の顧客・ユーザーの行動変化と変化への対応【項目２】</t>
  </si>
  <si>
    <t>・就職先業界の顧客・ユーザーを取り巻くデジタルサービス【項目２】</t>
    <phoneticPr fontId="52"/>
  </si>
  <si>
    <t>　　eコマース、デリバリーサービス等の事例の紹介等</t>
    <phoneticPr fontId="52"/>
  </si>
  <si>
    <t>・就職先業界のデジタル技術の活用による競争環境変化の具体的事例【項目３】</t>
  </si>
  <si>
    <t>　　小売・流通業界・観光業界等の事例の紹介等</t>
    <phoneticPr fontId="52"/>
  </si>
  <si>
    <t>・就職先で想定されるインターネットサービスの活用【項目11】</t>
  </si>
  <si>
    <t>　　ZOOM、Teams等の代表的なWEB会議用ソフト、グループウェアの利用方法・紹介等</t>
    <phoneticPr fontId="52"/>
  </si>
  <si>
    <t>・就職先で想定されるデータ・デジタル技術の活用事例【項目12】</t>
  </si>
  <si>
    <t>・就職先で想定される日常業務に関するパソコン等のツールの利用方法【項目13】</t>
  </si>
  <si>
    <t>・就職先で想定されるツール利用方法【項目13】</t>
  </si>
  <si>
    <t>　　会計ソフト、医療事務システム、CADシステムなどの利用方法・紹介等</t>
    <phoneticPr fontId="52"/>
  </si>
  <si>
    <t>・就職先で想定される情報セキュリティ関係【項目14】</t>
  </si>
  <si>
    <t>・就職先で想定されるインターネット、SNS等を利用する際の注意点【項目15】</t>
  </si>
  <si>
    <t>　　投稿内容、ネットエチケット等の注意点</t>
    <phoneticPr fontId="52"/>
  </si>
  <si>
    <t>・就職先業界のデジタルデータを扱う際の法令遵守【項目16】</t>
  </si>
  <si>
    <t>※ 実際のデジタル機器の操作だけではなく、操作方法、活用方法の説明等もデジタルリテラシーに含みます。</t>
    <phoneticPr fontId="52"/>
  </si>
  <si>
    <t>カテゴリー</t>
  </si>
  <si>
    <t>サブカテゴリー</t>
  </si>
  <si>
    <t>項目番号</t>
    <rPh sb="0" eb="2">
      <t>コウモク</t>
    </rPh>
    <rPh sb="2" eb="4">
      <t>バンゴウ</t>
    </rPh>
    <phoneticPr fontId="5"/>
  </si>
  <si>
    <t>行動例/学習項目例（概要）</t>
    <rPh sb="0" eb="2">
      <t>コウドウ</t>
    </rPh>
    <rPh sb="2" eb="3">
      <t>レイ</t>
    </rPh>
    <rPh sb="4" eb="6">
      <t>ガクシュウ</t>
    </rPh>
    <rPh sb="6" eb="8">
      <t>コウモク</t>
    </rPh>
    <rPh sb="8" eb="9">
      <t>レイ</t>
    </rPh>
    <rPh sb="10" eb="12">
      <t>ガイヨウ</t>
    </rPh>
    <phoneticPr fontId="5"/>
  </si>
  <si>
    <t>行動例/学習項目例（詳細）</t>
    <rPh sb="0" eb="2">
      <t>コウドウ</t>
    </rPh>
    <rPh sb="2" eb="3">
      <t>レイ</t>
    </rPh>
    <rPh sb="4" eb="6">
      <t>ガクシュウ</t>
    </rPh>
    <rPh sb="6" eb="8">
      <t>コウモク</t>
    </rPh>
    <rPh sb="8" eb="9">
      <t>レイ</t>
    </rPh>
    <rPh sb="10" eb="12">
      <t>ショウサイ</t>
    </rPh>
    <phoneticPr fontId="5"/>
  </si>
  <si>
    <t>Why</t>
    <phoneticPr fontId="5"/>
  </si>
  <si>
    <t>ー</t>
    <phoneticPr fontId="5"/>
  </si>
  <si>
    <t>社会の変化</t>
    <phoneticPr fontId="5"/>
  </si>
  <si>
    <t>メガトレンド・社会課題とデジタルによる解決</t>
    <phoneticPr fontId="5"/>
  </si>
  <si>
    <t>サステナビリティ：SDGs、持続可能な開発。経済：交通渋滞、物流のキャパシティ。人口動態：人口減少・高齢化。地球環境：脱炭素社会、気候変動、水資源・食糧需給、自然災害・感染症対策。エネルギー：エネルギー供給の持続可能性。人材育成・教育：教育格差、リカレント教育・リスキリング。労働市場：仕事の需給や流動性に関する質的・量的変化。</t>
    <phoneticPr fontId="5"/>
  </si>
  <si>
    <t>日本と海外におけるDXの取組みの差</t>
    <phoneticPr fontId="5"/>
  </si>
  <si>
    <t>日本と海外におけるDXの取組みの差。</t>
    <phoneticPr fontId="5"/>
  </si>
  <si>
    <t>社会・産業の変化に関するキーワード</t>
    <phoneticPr fontId="5"/>
  </si>
  <si>
    <t>第4次産業革命。Society5.0で実現される社会。データ駆動型社会。</t>
    <phoneticPr fontId="5"/>
  </si>
  <si>
    <t>顧客価値の変化</t>
    <phoneticPr fontId="5"/>
  </si>
  <si>
    <t>顧客・ユーザーの行動変化と変化への対応</t>
    <phoneticPr fontId="5"/>
  </si>
  <si>
    <t>購買行動の変化。変化に対応した広告手法：レコメンド、SEO、リスティング広告、インフルエンサー、OMO（Online Merges with Offline）、LBM（Location Based Marketing）。データ・デジタル技術を活用した顧客・ユーザー行動の分析事例。</t>
    <phoneticPr fontId="5"/>
  </si>
  <si>
    <t>顧客・ユーザーを取り巻くデジタルサービス</t>
    <phoneticPr fontId="5"/>
  </si>
  <si>
    <t>eコマース。動画・音楽配信。タクシー配車アプリ。デリバリーサービス。電子書籍。インターネットバンキング。</t>
    <phoneticPr fontId="5"/>
  </si>
  <si>
    <t>競争環境の変化</t>
    <phoneticPr fontId="5"/>
  </si>
  <si>
    <t>デジタル技術の活用による競争環境変化の具体的事例</t>
    <phoneticPr fontId="5"/>
  </si>
  <si>
    <t>出版業・書籍流通業における環境変化（電子媒体のシェア上昇、インターネットにおける情報入手）。古書・中古品売買市場における環境変化（CtoCプラットフォームの登場）。レンタルビデオ・CDショップ市場における環境変化（動画配信・音楽配信サービスの登場）。旅行業（旅行代理店）における環境変化（個人が海外・国内を問わず宿泊先・ツアーの予約が容易に行えるサービスの登場）。音楽配信サービスにおける環境変化（曲・アルバム単位での購入から定額制サービスへ）。</t>
    <phoneticPr fontId="5"/>
  </si>
  <si>
    <t>What</t>
    <phoneticPr fontId="5"/>
  </si>
  <si>
    <t>データ</t>
    <phoneticPr fontId="5"/>
  </si>
  <si>
    <t>社会におけるデータ</t>
    <phoneticPr fontId="5"/>
  </si>
  <si>
    <t>データの種類</t>
    <phoneticPr fontId="5"/>
  </si>
  <si>
    <t>取得方法による分類：行動ログデータ、機械の稼働ログデータ、実験データ、調査データ、生体データ。取得主体による分類：１次データ、２次データ。データそのものの属性による分類：構造化データ、非構造化データ（文字・画像・音声　等）、メタデータ。</t>
    <phoneticPr fontId="5"/>
  </si>
  <si>
    <t>社会におけるデータ活用</t>
    <phoneticPr fontId="5"/>
  </si>
  <si>
    <t>ビッグデータとアノテーション。オープンデータ。</t>
    <phoneticPr fontId="5"/>
  </si>
  <si>
    <t>データを読む・説明する</t>
    <phoneticPr fontId="5"/>
  </si>
  <si>
    <t>データの分析手法（基礎的な確率・統計の知識）</t>
    <phoneticPr fontId="5"/>
  </si>
  <si>
    <t>質的変数・量的変数。データの分布（ヒストグラム）と代表値（平均値・中央値・最頻値）。データのばらつき（分散・標準偏差・偏差値）。相関関係と因果関係。データの種類（名義尺度、順序尺度、間隔尺度、比率尺度）。</t>
    <phoneticPr fontId="5"/>
  </si>
  <si>
    <t>データを読む</t>
    <rPh sb="4" eb="5">
      <t>ヨ</t>
    </rPh>
    <phoneticPr fontId="5"/>
  </si>
  <si>
    <t>データや事象の重複に気づく。条件をそろえた比較。誇張表現を見抜く。集計ミス・記載ミスの特定。</t>
    <phoneticPr fontId="5"/>
  </si>
  <si>
    <t>データを説明する</t>
    <phoneticPr fontId="5"/>
  </si>
  <si>
    <t>データの可視化（棒グラフ・折線グラフ・散布図・ヒートマップなどの作成）。分析結果の言語化。</t>
    <phoneticPr fontId="5"/>
  </si>
  <si>
    <t>データを扱う</t>
    <phoneticPr fontId="5"/>
  </si>
  <si>
    <t>データの入力</t>
    <phoneticPr fontId="5"/>
  </si>
  <si>
    <t>機械判読可能なデータの作成・表記方法（参考：総務省　機械判読可能なデータの表記方法の統一ルール）。</t>
    <phoneticPr fontId="5"/>
  </si>
  <si>
    <t>データの抽出・加工</t>
    <phoneticPr fontId="5"/>
  </si>
  <si>
    <t>データの抽出、データクレンジング（外れ値、異常値）、フィルタリング・ソート、結合、マッピング、サンプリング、集計・変換・演算。</t>
    <phoneticPr fontId="5"/>
  </si>
  <si>
    <t>データの出力</t>
    <phoneticPr fontId="5"/>
  </si>
  <si>
    <t>データのダウンロードと保存、ファイル形式。</t>
    <phoneticPr fontId="5"/>
  </si>
  <si>
    <t>データベース</t>
    <phoneticPr fontId="5"/>
  </si>
  <si>
    <t>データベース管理システム。データベースの種類：リレーショナルデータベース、キーバリュー形式。データベースの構造：テーブル、レコード、フィールド。データベースの設計：データの正規化の概要、ER図。</t>
    <phoneticPr fontId="5"/>
  </si>
  <si>
    <t>データによって判断する</t>
    <phoneticPr fontId="5"/>
  </si>
  <si>
    <t>データドリブンな判断プロセス</t>
    <phoneticPr fontId="5"/>
  </si>
  <si>
    <t>仮説構築。仮説の修正。一次情報を用いたデータの検証。データの信頼性の判断・明示（中身に誤りや偏りがないか、量が十分にあるか、出所や更新日が明確か、組織のルールに基づいて取り扱われているデータか等）。分析結果に基づいた意思決定。</t>
    <phoneticPr fontId="5"/>
  </si>
  <si>
    <t>分析アプローチ設計</t>
    <phoneticPr fontId="5"/>
  </si>
  <si>
    <t>必要なデータの確保。分析対象の構造把握。業務分析手法。データ・分析手法・可視化の方法の設計。</t>
    <phoneticPr fontId="5"/>
  </si>
  <si>
    <t>モニタリングの手法</t>
    <phoneticPr fontId="5"/>
  </si>
  <si>
    <t>モニタリングの手法。</t>
    <phoneticPr fontId="5"/>
  </si>
  <si>
    <t>デジタル技術</t>
    <phoneticPr fontId="5"/>
  </si>
  <si>
    <t>AI</t>
    <phoneticPr fontId="5"/>
  </si>
  <si>
    <t>AIの歴史</t>
    <phoneticPr fontId="5"/>
  </si>
  <si>
    <t>AIの定義。AIブームの変遷。過去のAIブームにおいて中心となった研究・技術（探索・推論　等）。</t>
    <phoneticPr fontId="5"/>
  </si>
  <si>
    <t>AIを作るために必要な手法・技術</t>
    <phoneticPr fontId="5"/>
  </si>
  <si>
    <t>機械学習の具体的手法：教師あり学習、教師なし学習、強化学習 等。深層学習の概要：ニューラルネットワーク、事前学習、ファインチューニング 等。AIプロジェクトの進め方 等</t>
    <phoneticPr fontId="5"/>
  </si>
  <si>
    <t>人間中心のAI社会原則</t>
    <phoneticPr fontId="5"/>
  </si>
  <si>
    <t>人間中心のAI社会原則、ELSI（Ethical, Legal and Social Issues）等</t>
    <phoneticPr fontId="5"/>
  </si>
  <si>
    <t>AIの得意分野・限界</t>
    <phoneticPr fontId="5"/>
  </si>
  <si>
    <t>強いAIと弱いAI 等。</t>
    <phoneticPr fontId="5"/>
  </si>
  <si>
    <t>AIに関する最新の技術動向</t>
    <phoneticPr fontId="5"/>
  </si>
  <si>
    <t>生成AI　等。</t>
    <phoneticPr fontId="5"/>
  </si>
  <si>
    <t>クラウド</t>
    <phoneticPr fontId="5"/>
  </si>
  <si>
    <t>クラウドの仕組み</t>
    <phoneticPr fontId="5"/>
  </si>
  <si>
    <t>オンプレミスとクラウドの違い。パブリッククラウドとプライベートクラウド。クラウドサービスにおけるセキュリティ対策。</t>
    <phoneticPr fontId="5"/>
  </si>
  <si>
    <t>クラウドサービスの提供形態</t>
    <phoneticPr fontId="5"/>
  </si>
  <si>
    <t>SaaS（Software as a Service）。IaaS（Infrastructure as a Service）。PaaS（Platform as a Service）。</t>
    <phoneticPr fontId="5"/>
  </si>
  <si>
    <t>クラウドに関する最新の技術動向</t>
    <phoneticPr fontId="5"/>
  </si>
  <si>
    <t>クラウドに関する最新の技術動向。</t>
    <phoneticPr fontId="5"/>
  </si>
  <si>
    <t>ハードウェア・ソフトウェア</t>
    <phoneticPr fontId="5"/>
  </si>
  <si>
    <t>ハードウェア</t>
    <phoneticPr fontId="5"/>
  </si>
  <si>
    <t>ハードウェアの構成要素：プロセッサ、メモリ、ストレージ、入出力機器。コンピュータ・入出力機器の種類：PC、サーバー、汎用機、スマートフォン、タブレット、ウェアラブル端末、スマートスピーカー、センサー、デジタルサイネージ、ドローン。</t>
    <phoneticPr fontId="5"/>
  </si>
  <si>
    <t>ソフトウェア</t>
    <phoneticPr fontId="5"/>
  </si>
  <si>
    <t>ソフトウェアの構成要素：OS、ミドルウェア、アプリケーション。オープンソースソフトウェア。プログラミング的思考：アルゴリズムの基本的な考え方、プログラミング言語の特徴。</t>
    <phoneticPr fontId="5"/>
  </si>
  <si>
    <t>企業における開発・運用</t>
    <phoneticPr fontId="5"/>
  </si>
  <si>
    <t>プロジェクトマネジメントの概要。サービスマネジメントの概要。</t>
    <phoneticPr fontId="5"/>
  </si>
  <si>
    <t>ハードウェア・ソフトウェアに関する最新の技術動向</t>
    <phoneticPr fontId="5"/>
  </si>
  <si>
    <t>ハードウェア・ソフトウェアに関する最新の技術動向。</t>
    <phoneticPr fontId="5"/>
  </si>
  <si>
    <t>ネットワーク</t>
    <phoneticPr fontId="5"/>
  </si>
  <si>
    <t>ネットワーク・インターネットの仕組み</t>
    <phoneticPr fontId="5"/>
  </si>
  <si>
    <t>ネットワーク方式（LAN・WAN）。接続装置（ハブ・ルーター）。通信プロトコル。IPアドレス。ドメイン。無線通信（Wi-Fi 等）。</t>
    <phoneticPr fontId="5"/>
  </si>
  <si>
    <t>インターネットサービス</t>
    <phoneticPr fontId="5"/>
  </si>
  <si>
    <t>電子メール。5G（モバイル）。リモート会議等のコミュニケーションサービス。ネット決済等の金融サービス。</t>
    <phoneticPr fontId="5"/>
  </si>
  <si>
    <t>ネットワークに関する最新の技術動向</t>
    <phoneticPr fontId="5"/>
  </si>
  <si>
    <t>ネットワークに関する最新の技術動向。</t>
    <phoneticPr fontId="5"/>
  </si>
  <si>
    <t>How</t>
    <phoneticPr fontId="5"/>
  </si>
  <si>
    <t>活用事例・利用方法</t>
    <phoneticPr fontId="5"/>
  </si>
  <si>
    <t>データ・デジタル技術の活用事例</t>
    <phoneticPr fontId="5"/>
  </si>
  <si>
    <t>事業活動におけるデータ・デジタル技術の活用事例</t>
    <phoneticPr fontId="5"/>
  </si>
  <si>
    <t>サービス：配膳ロボット導入、顧客情報を用いた購買傾向の分析。販売：バーチャル試着サービス、無人コンビニエンスストア。マーケティング：購買履歴に合わせたリコメンド機能、ビッグデータを用いたリスティング広告。製造：製造データの蓄積・分析（スマートファクトリー）、部品在庫の自動管理・調達。研究開発：研究業務のリモート化、研究データ基盤システムの構築。調達：電子契約システムの導入、サプライチェーン情報の一元化。物流：ブロックチェーンを用いた生産情報のトラッキング、顧客情報を用いた再配達の予防。</t>
    <phoneticPr fontId="5"/>
  </si>
  <si>
    <t>生成AIの活用事例</t>
    <phoneticPr fontId="5"/>
  </si>
  <si>
    <t>業務全般における文章作成・要約、情報収集、課題抽出、アイデア出しへの大規模言語モデルの利用等。顧客体験の改善、ビジネス変革等。</t>
    <phoneticPr fontId="5"/>
  </si>
  <si>
    <t>ツール利用</t>
    <phoneticPr fontId="5"/>
  </si>
  <si>
    <t>日常業務に関するツールの利用方法</t>
    <phoneticPr fontId="5"/>
  </si>
  <si>
    <t>コミュニケーションツール：メール、チャット、プロジェクト管理。オフィスツール：文字のサイズ・フォント変更、基本的な関数、表の作成、便利なショートカット。検索エンジン：検索のコツ。</t>
    <phoneticPr fontId="5"/>
  </si>
  <si>
    <t>生成AIの利用方法</t>
    <phoneticPr fontId="5"/>
  </si>
  <si>
    <t>画像生成ツール、文章生成ツール、音声生成ツール等の概要。指示（プロンプト）の手法。</t>
    <phoneticPr fontId="5"/>
  </si>
  <si>
    <t>自動化・効率化に関するデジタルツールの利用方法</t>
    <phoneticPr fontId="5"/>
  </si>
  <si>
    <t>ノーコード・ローコードツールの基礎知識。RPA、AutoMLなどの自動化・内製化ツールの概要。</t>
    <phoneticPr fontId="5"/>
  </si>
  <si>
    <t>留意点</t>
    <phoneticPr fontId="5"/>
  </si>
  <si>
    <t>セキュリティ</t>
    <phoneticPr fontId="5"/>
  </si>
  <si>
    <t>セキュリティの3要素</t>
    <phoneticPr fontId="5"/>
  </si>
  <si>
    <t>機密性。完全性。可用性。</t>
    <phoneticPr fontId="5"/>
  </si>
  <si>
    <t>セキュリティ技術</t>
    <phoneticPr fontId="5"/>
  </si>
  <si>
    <t>暗号。ワンタイムパスワード。ブロックチェーン。生体認証。</t>
    <phoneticPr fontId="5"/>
  </si>
  <si>
    <t>情報セキュリティマネジメントシステム（ISMS）</t>
    <phoneticPr fontId="5"/>
  </si>
  <si>
    <t>情報セキュリティマネジメントシステム（ISMS）。</t>
    <phoneticPr fontId="5"/>
  </si>
  <si>
    <t>個人がとるべきセキュリティ対策</t>
    <phoneticPr fontId="5"/>
  </si>
  <si>
    <t>IDやパスワードの管理。アクセス権の設定。覗き見防止。添付ファイル付きメールへの警戒。社外メールアドレスへの警戒。</t>
    <phoneticPr fontId="5"/>
  </si>
  <si>
    <t>モラル</t>
    <phoneticPr fontId="5"/>
  </si>
  <si>
    <t>ネット被害・SNS・生成AI等のトラブルの事例・対策</t>
    <phoneticPr fontId="5"/>
  </si>
  <si>
    <t>写真の位置情報による住所の流出。アカウントの乗っ取り。炎上。名誉棄損判決。SNSやAIツール、検索等の入力データによる情報漏洩。生成AIなどの学習データ利用。</t>
    <phoneticPr fontId="5"/>
  </si>
  <si>
    <t>データ利用における禁止事項や留意事項</t>
    <phoneticPr fontId="5"/>
  </si>
  <si>
    <t>結果の捏造。実験データの盗用。恣意的な結果の抽出。ELSI（Ethical, Legal, and Social Issues）。</t>
    <phoneticPr fontId="5"/>
  </si>
  <si>
    <t>コンプライアンス</t>
    <phoneticPr fontId="5"/>
  </si>
  <si>
    <t>個人情報の定義と個人情報に関する法律・留意事項</t>
    <phoneticPr fontId="5"/>
  </si>
  <si>
    <t>個人情報保護法。個人情報の取り扱いルール。業界団体等の示すプライバシー関連ガイドライン。</t>
    <phoneticPr fontId="5"/>
  </si>
  <si>
    <t>知的財産権が保護する対象</t>
    <phoneticPr fontId="5"/>
  </si>
  <si>
    <t>著作権、特許権、実用新案権、意匠権、商標権。不正競争防止法。</t>
    <phoneticPr fontId="5"/>
  </si>
  <si>
    <t>諸外国におけるデータ規制の内容</t>
    <phoneticPr fontId="5"/>
  </si>
  <si>
    <t>GDPR。CCPA。その他産業データの保護規制。</t>
    <phoneticPr fontId="5"/>
  </si>
  <si>
    <t>サービス利用規約を踏まえたデータの利用範囲</t>
    <phoneticPr fontId="5"/>
  </si>
  <si>
    <t>サービス提供側における入力データの管理/利用方法の確認。社内や組織における利用ルールの確認。</t>
    <phoneticPr fontId="5"/>
  </si>
  <si>
    <t>（備考）</t>
    <rPh sb="1" eb="3">
      <t>ビコウ</t>
    </rPh>
    <phoneticPr fontId="5"/>
  </si>
  <si>
    <t>　　２　訓練カリキュラムにスキル項目に関連する訓練項目があれば、訓練実施機関の判断により学習項目を追加して差し支えないこと。</t>
    <phoneticPr fontId="5"/>
  </si>
  <si>
    <t>　　効果的なSNS広報の事例、データ・デジタル技術を活用した顧客・ユーザー行動の
　分析の紹介等</t>
    <phoneticPr fontId="52"/>
  </si>
  <si>
    <t>　　POSシステム、キャッシュレス決済、モバイルPOSレジ、電子カルテ、介護ソフト、
　施工管理や勤怠管理のICT化導入、生成ＡＩの活用事例の紹介等</t>
    <phoneticPr fontId="52"/>
  </si>
  <si>
    <t>　　オフィスソフトの操作（就職先での報告書やリーフレット等の作成で使用が想定
　される文字のサイズやフォントを変更した文書作成、就職先での資料作成、データ
　管理等で使用が想定される基本的な関数、表作成などのレベルのものに限る）等</t>
    <phoneticPr fontId="52"/>
  </si>
  <si>
    <t>　　デジタルデータに係る情報セキュリティの重要性、情報セキュリティ事故の原因、
　個人がとるべきセキュリティ対策等</t>
    <phoneticPr fontId="52"/>
  </si>
  <si>
    <t>　　顧客等のデジタルデータを扱う際の個人情報保護法、画像等のデジタルデータを
　扱う際の著作権などのルール等</t>
    <phoneticPr fontId="52"/>
  </si>
  <si>
    <t>スキル
項目</t>
    <rPh sb="4" eb="6">
      <t>コウモク</t>
    </rPh>
    <phoneticPr fontId="5"/>
  </si>
  <si>
    <t>　　３　訓練実施機関は、チェックシートに添えて、表中のスキル項目に対応する訓練カリキュラムの該当箇所がわかる資料等の書類を提出すること。</t>
    <rPh sb="4" eb="6">
      <t>クンレン</t>
    </rPh>
    <rPh sb="6" eb="8">
      <t>ジッシ</t>
    </rPh>
    <rPh sb="8" eb="10">
      <t>キカン</t>
    </rPh>
    <rPh sb="20" eb="21">
      <t>ソ</t>
    </rPh>
    <rPh sb="24" eb="26">
      <t>ヒョウチュウ</t>
    </rPh>
    <rPh sb="30" eb="32">
      <t>コウモク</t>
    </rPh>
    <rPh sb="33" eb="35">
      <t>タイオウ</t>
    </rPh>
    <rPh sb="37" eb="39">
      <t>クンレン</t>
    </rPh>
    <rPh sb="46" eb="48">
      <t>ガイトウ</t>
    </rPh>
    <rPh sb="48" eb="50">
      <t>カショ</t>
    </rPh>
    <rPh sb="54" eb="56">
      <t>シリョウ</t>
    </rPh>
    <rPh sb="56" eb="57">
      <t>トウ</t>
    </rPh>
    <rPh sb="58" eb="60">
      <t>ショルイ</t>
    </rPh>
    <rPh sb="61" eb="63">
      <t>テイシュツ</t>
    </rPh>
    <phoneticPr fontId="5"/>
  </si>
  <si>
    <t>様式１１</t>
    <rPh sb="0" eb="2">
      <t>ヨウシキ</t>
    </rPh>
    <phoneticPr fontId="52"/>
  </si>
  <si>
    <t>※【項目】の番号は様式11別紙のDXリテラシー標準のどの項目に該当するか示しています。</t>
    <rPh sb="9" eb="11">
      <t>ヨウシキ</t>
    </rPh>
    <phoneticPr fontId="52"/>
  </si>
  <si>
    <t>(様式11別紙）DXリテラシー標準の項目の一覧</t>
    <rPh sb="1" eb="3">
      <t>ヨウシキ</t>
    </rPh>
    <rPh sb="6" eb="7">
      <t>カミ</t>
    </rPh>
    <rPh sb="15" eb="17">
      <t>ヒョウジュン</t>
    </rPh>
    <rPh sb="21" eb="23">
      <t>イチラン</t>
    </rPh>
    <phoneticPr fontId="5"/>
  </si>
  <si>
    <t>注　１　訓練実施機関は、DXリテラシー標準を適宜参照しつつ、実施する職業訓練のカリキュラム等から習得を目指すスキル項目を確認し、含まれるものに、様式11のチェック欄に「✔」を入れ提出すること。</t>
    <rPh sb="45" eb="46">
      <t>トウ</t>
    </rPh>
    <rPh sb="72" eb="74">
      <t>ヨウシキ</t>
    </rPh>
    <phoneticPr fontId="5"/>
  </si>
  <si>
    <t>様式１４</t>
    <rPh sb="0" eb="2">
      <t>ヨウシキ</t>
    </rPh>
    <phoneticPr fontId="5"/>
  </si>
  <si>
    <t>デジタルリテラシーを含むカリキュラムチェックシート</t>
    <rPh sb="10" eb="11">
      <t>フク</t>
    </rPh>
    <phoneticPr fontId="5"/>
  </si>
  <si>
    <t>デジタル分野以外の全ての訓練科</t>
    <rPh sb="4" eb="6">
      <t>ブンヤ</t>
    </rPh>
    <rPh sb="6" eb="8">
      <t>イガイ</t>
    </rPh>
    <rPh sb="9" eb="10">
      <t>スベ</t>
    </rPh>
    <rPh sb="12" eb="14">
      <t>クンレン</t>
    </rPh>
    <rPh sb="14" eb="15">
      <t>カ</t>
    </rPh>
    <phoneticPr fontId="5"/>
  </si>
  <si>
    <t>デジタル分野以外の全ての訓練科に使用する様式です。</t>
    <rPh sb="4" eb="6">
      <t>ブンヤ</t>
    </rPh>
    <rPh sb="6" eb="8">
      <t>イガイ</t>
    </rPh>
    <rPh sb="9" eb="10">
      <t>スベ</t>
    </rPh>
    <rPh sb="12" eb="15">
      <t>クンレンカ</t>
    </rPh>
    <rPh sb="16" eb="18">
      <t>シヨウ</t>
    </rPh>
    <rPh sb="20" eb="22">
      <t>ヨウシキ</t>
    </rPh>
    <phoneticPr fontId="5"/>
  </si>
  <si>
    <t>（注２）は、プルダウンにより選択してください。</t>
    <rPh sb="1" eb="2">
      <t>チュウ</t>
    </rPh>
    <rPh sb="14" eb="16">
      <t>センタク</t>
    </rPh>
    <phoneticPr fontId="5"/>
  </si>
  <si>
    <t>↑
介護系の場合のみ"OK"表示。それ以外の訓練科ではERRORのままで可。</t>
    <rPh sb="2" eb="4">
      <t>カイゴ</t>
    </rPh>
    <rPh sb="4" eb="5">
      <t>ケイ</t>
    </rPh>
    <rPh sb="6" eb="8">
      <t>バアイ</t>
    </rPh>
    <rPh sb="22" eb="25">
      <t>クンレンカ</t>
    </rPh>
    <phoneticPr fontId="5"/>
  </si>
  <si>
    <t>訓練科名</t>
    <rPh sb="0" eb="2">
      <t>クンレン</t>
    </rPh>
    <rPh sb="2" eb="4">
      <t>カメイ</t>
    </rPh>
    <phoneticPr fontId="5"/>
  </si>
  <si>
    <t>事業者の名称</t>
    <rPh sb="0" eb="3">
      <t>ジギョウシャ</t>
    </rPh>
    <rPh sb="4" eb="6">
      <t>メイショウ</t>
    </rPh>
    <phoneticPr fontId="5"/>
  </si>
  <si>
    <t>　下記の「デジタルリテラシーを含むカリキュラム例」の中から、就職先業界で必要なカリキュラムを検討の上、訓練コースの中で実施するものに、チェック欄にチェック（○）を入れてください。下記の中に該当するものがない場合は、その他の欄に様式11別紙を参考に検討したカリキュラム内容とDXリテラシー標準の該当項目の番号を記載してください。</t>
    <rPh sb="113" eb="115">
      <t>ヨウシキ</t>
    </rPh>
    <phoneticPr fontId="52"/>
  </si>
  <si>
    <t>チェック欄</t>
    <phoneticPr fontId="5"/>
  </si>
  <si>
    <t>・その他【項目</t>
    <phoneticPr fontId="52"/>
  </si>
  <si>
    <t>】</t>
    <phoneticPr fontId="5"/>
  </si>
  <si>
    <t>その他を選択する場合、項目及びその内容を記入し、
プルダウンから「○」を選択してください。</t>
    <rPh sb="2" eb="3">
      <t>タ</t>
    </rPh>
    <rPh sb="4" eb="6">
      <t>センタク</t>
    </rPh>
    <rPh sb="8" eb="10">
      <t>バアイ</t>
    </rPh>
    <rPh sb="11" eb="13">
      <t>コウモク</t>
    </rPh>
    <rPh sb="13" eb="14">
      <t>オヨ</t>
    </rPh>
    <rPh sb="17" eb="19">
      <t>ナイヨウ</t>
    </rPh>
    <rPh sb="20" eb="22">
      <t>キニュウ</t>
    </rPh>
    <phoneticPr fontId="5"/>
  </si>
  <si>
    <t>該当する場合、プルダウンから「○」を選択してください。</t>
    <rPh sb="0" eb="2">
      <t>ガイトウ</t>
    </rPh>
    <rPh sb="4" eb="6">
      <t>バアイ</t>
    </rPh>
    <phoneticPr fontId="5"/>
  </si>
  <si>
    <r>
      <t>※フォークリフト実践、大型自動車一種運転業務科の提案のみ
プルダウンにより、「指定有」、「申請中」、「申請予定」又は「再委託予定」を選んでください。再委託予定の場合、</t>
    </r>
    <r>
      <rPr>
        <sz val="10"/>
        <color rgb="FFFF0000"/>
        <rFont val="ＭＳ ゴシック"/>
        <family val="3"/>
        <charset val="128"/>
      </rPr>
      <t>Ｏ２２</t>
    </r>
    <r>
      <rPr>
        <sz val="10"/>
        <rFont val="ＭＳ ゴシック"/>
        <family val="3"/>
        <charset val="128"/>
      </rPr>
      <t>セルに再委託先名称を記入してください。
（該当コース以外の場合は</t>
    </r>
    <r>
      <rPr>
        <sz val="10"/>
        <color rgb="FFFF0000"/>
        <rFont val="ＭＳ ゴシック"/>
        <family val="3"/>
        <charset val="128"/>
      </rPr>
      <t>Ｌ２１</t>
    </r>
    <r>
      <rPr>
        <sz val="10"/>
        <rFont val="ＭＳ ゴシック"/>
        <family val="3"/>
        <charset val="128"/>
      </rPr>
      <t>セルで「－」（ハイフン）を選択してください。）</t>
    </r>
    <rPh sb="22" eb="23">
      <t>カ</t>
    </rPh>
    <rPh sb="39" eb="42">
      <t>シテイア</t>
    </rPh>
    <rPh sb="45" eb="48">
      <t>シンセイチュウ</t>
    </rPh>
    <rPh sb="51" eb="53">
      <t>シンセイ</t>
    </rPh>
    <rPh sb="53" eb="55">
      <t>ヨテイ</t>
    </rPh>
    <rPh sb="59" eb="62">
      <t>サイイタク</t>
    </rPh>
    <rPh sb="62" eb="64">
      <t>ヨテイ</t>
    </rPh>
    <rPh sb="74" eb="77">
      <t>サイイタク</t>
    </rPh>
    <rPh sb="77" eb="79">
      <t>ヨテイ</t>
    </rPh>
    <rPh sb="80" eb="82">
      <t>バアイ</t>
    </rPh>
    <rPh sb="89" eb="92">
      <t>サイイタク</t>
    </rPh>
    <rPh sb="92" eb="93">
      <t>サキ</t>
    </rPh>
    <rPh sb="93" eb="95">
      <t>メイショウ</t>
    </rPh>
    <rPh sb="96" eb="98">
      <t>キニュウ</t>
    </rPh>
    <rPh sb="107" eb="109">
      <t>ガイトウ</t>
    </rPh>
    <rPh sb="112" eb="114">
      <t>イガイ</t>
    </rPh>
    <rPh sb="134" eb="136">
      <t>センタク</t>
    </rPh>
    <phoneticPr fontId="5"/>
  </si>
  <si>
    <t>直近の決算に係る財務諸表（２か年度分）の写し</t>
    <rPh sb="0" eb="2">
      <t>チョッキン</t>
    </rPh>
    <rPh sb="3" eb="5">
      <t>ケッサン</t>
    </rPh>
    <rPh sb="6" eb="7">
      <t>カカ</t>
    </rPh>
    <rPh sb="8" eb="10">
      <t>ザイム</t>
    </rPh>
    <rPh sb="10" eb="12">
      <t>ショヒョウ</t>
    </rPh>
    <rPh sb="15" eb="17">
      <t>ネンド</t>
    </rPh>
    <rPh sb="17" eb="18">
      <t>ブン</t>
    </rPh>
    <rPh sb="20" eb="21">
      <t>ウツ</t>
    </rPh>
    <phoneticPr fontId="5"/>
  </si>
  <si>
    <t>本書＋電子データを提出</t>
    <rPh sb="0" eb="2">
      <t>ホンショ</t>
    </rPh>
    <rPh sb="3" eb="5">
      <t>デンシ</t>
    </rPh>
    <rPh sb="9" eb="11">
      <t>テイシュツ</t>
    </rPh>
    <phoneticPr fontId="5"/>
  </si>
  <si>
    <r>
      <t>・時間は整数で記入してください。小数点以下が発生する場合は切り上げてください（１コマ４５～６０分を１時間とみなします）。
・就職支援に該当する科目は、「科目」欄に括弧書きで「（就職支援）」と記入してください。
・就職支援の時間数は、訓練期間１月以上の訓練科について１８時間以上、３月以上の訓練科について３０時間以上設定してください（障害者委託訓練の場合は訓練期間に関わらず１２時間以上設定してください）。
・１頁に収まらない場合は複数頁に渡っても構いません。学科、実技それぞれの行を適宜増やしてください。
・パソコン操作を伴う訓練は実技とします</t>
    </r>
    <r>
      <rPr>
        <sz val="14"/>
        <color rgb="FFFF0000"/>
        <rFont val="ＭＳ ゴシック"/>
        <family val="3"/>
        <charset val="128"/>
      </rPr>
      <t>（但し、建設人材育成コースにおいては座学とします）</t>
    </r>
    <r>
      <rPr>
        <sz val="14"/>
        <rFont val="ＭＳ ゴシック"/>
        <family val="3"/>
        <charset val="128"/>
      </rPr>
      <t>。
・シラバス等他様式の書類添付による本様式の代替は不可とします。
・介護系の実習、職場見学、デュアルシステムの企業実習は「実技」として記載してください。</t>
    </r>
    <rPh sb="47" eb="48">
      <t>フン</t>
    </rPh>
    <rPh sb="50" eb="52">
      <t>ジカン</t>
    </rPh>
    <rPh sb="68" eb="70">
      <t>ガイトウ</t>
    </rPh>
    <rPh sb="72" eb="74">
      <t>カモク</t>
    </rPh>
    <rPh sb="77" eb="79">
      <t>カモク</t>
    </rPh>
    <rPh sb="80" eb="81">
      <t>ラン</t>
    </rPh>
    <rPh sb="82" eb="85">
      <t>カッコガ</t>
    </rPh>
    <rPh sb="89" eb="91">
      <t>シュウショク</t>
    </rPh>
    <rPh sb="91" eb="93">
      <t>シエン</t>
    </rPh>
    <rPh sb="96" eb="98">
      <t>キニュウ</t>
    </rPh>
    <rPh sb="108" eb="110">
      <t>シュウショク</t>
    </rPh>
    <rPh sb="110" eb="112">
      <t>シエン</t>
    </rPh>
    <rPh sb="113" eb="116">
      <t>ジカンスウ</t>
    </rPh>
    <rPh sb="118" eb="120">
      <t>クンレン</t>
    </rPh>
    <rPh sb="120" eb="122">
      <t>キカン</t>
    </rPh>
    <rPh sb="123" eb="124">
      <t>ツキ</t>
    </rPh>
    <rPh sb="124" eb="126">
      <t>イジョウ</t>
    </rPh>
    <rPh sb="127" eb="130">
      <t>クンレンカ</t>
    </rPh>
    <rPh sb="136" eb="138">
      <t>ジカン</t>
    </rPh>
    <rPh sb="138" eb="140">
      <t>イジョウ</t>
    </rPh>
    <rPh sb="142" eb="145">
      <t>ツキイyジョウ</t>
    </rPh>
    <rPh sb="146" eb="149">
      <t>クンレンカ</t>
    </rPh>
    <rPh sb="155" eb="157">
      <t>ジカン</t>
    </rPh>
    <rPh sb="157" eb="159">
      <t>イジョウ</t>
    </rPh>
    <rPh sb="159" eb="161">
      <t>セッテイ</t>
    </rPh>
    <rPh sb="168" eb="175">
      <t>ショウガイシャイタククンレン</t>
    </rPh>
    <rPh sb="176" eb="178">
      <t>バアイ</t>
    </rPh>
    <rPh sb="179" eb="181">
      <t>クンレン</t>
    </rPh>
    <rPh sb="181" eb="183">
      <t>キカン</t>
    </rPh>
    <rPh sb="184" eb="185">
      <t>カカ</t>
    </rPh>
    <rPh sb="190" eb="192">
      <t>ジカン</t>
    </rPh>
    <rPh sb="192" eb="194">
      <t>イジョウ</t>
    </rPh>
    <rPh sb="194" eb="196">
      <t>セッテイ</t>
    </rPh>
    <rPh sb="208" eb="209">
      <t>ページ</t>
    </rPh>
    <rPh sb="210" eb="211">
      <t>オサ</t>
    </rPh>
    <rPh sb="215" eb="217">
      <t>バアイ</t>
    </rPh>
    <rPh sb="218" eb="221">
      <t>フクスウページ</t>
    </rPh>
    <rPh sb="222" eb="223">
      <t>ワタ</t>
    </rPh>
    <rPh sb="226" eb="227">
      <t>カマ</t>
    </rPh>
    <rPh sb="232" eb="234">
      <t>ガッカ</t>
    </rPh>
    <rPh sb="235" eb="237">
      <t>ジツギ</t>
    </rPh>
    <rPh sb="242" eb="243">
      <t>ギョウ</t>
    </rPh>
    <rPh sb="244" eb="246">
      <t>テキギ</t>
    </rPh>
    <rPh sb="246" eb="247">
      <t>フ</t>
    </rPh>
    <rPh sb="262" eb="264">
      <t>ソウサ</t>
    </rPh>
    <rPh sb="265" eb="266">
      <t>トモナ</t>
    </rPh>
    <rPh sb="267" eb="269">
      <t>クンレン</t>
    </rPh>
    <rPh sb="270" eb="272">
      <t>ジツギ</t>
    </rPh>
    <rPh sb="277" eb="278">
      <t>タダ</t>
    </rPh>
    <rPh sb="280" eb="286">
      <t>ケンセツジンザイイクセイ</t>
    </rPh>
    <rPh sb="294" eb="296">
      <t>ザガク</t>
    </rPh>
    <rPh sb="309" eb="310">
      <t>トウ</t>
    </rPh>
    <rPh sb="310" eb="311">
      <t>タ</t>
    </rPh>
    <rPh sb="311" eb="313">
      <t>ヨウシキ</t>
    </rPh>
    <rPh sb="314" eb="316">
      <t>ショルイ</t>
    </rPh>
    <rPh sb="316" eb="318">
      <t>テンプ</t>
    </rPh>
    <rPh sb="321" eb="322">
      <t>ホン</t>
    </rPh>
    <rPh sb="322" eb="324">
      <t>ヨウシキ</t>
    </rPh>
    <rPh sb="325" eb="327">
      <t>ダイタイ</t>
    </rPh>
    <rPh sb="328" eb="330">
      <t>フカ</t>
    </rPh>
    <rPh sb="337" eb="340">
      <t>カイゴケイ</t>
    </rPh>
    <rPh sb="341" eb="343">
      <t>ジッシュウ</t>
    </rPh>
    <rPh sb="344" eb="346">
      <t>ショクバ</t>
    </rPh>
    <rPh sb="346" eb="348">
      <t>ケンガク</t>
    </rPh>
    <rPh sb="364" eb="366">
      <t>ジツギ</t>
    </rPh>
    <phoneticPr fontId="5"/>
  </si>
  <si>
    <r>
      <t>令和</t>
    </r>
    <r>
      <rPr>
        <sz val="10"/>
        <color rgb="FFFF0000"/>
        <rFont val="ＭＳ ゴシック"/>
        <family val="3"/>
        <charset val="128"/>
      </rPr>
      <t>４</t>
    </r>
    <r>
      <rPr>
        <sz val="10"/>
        <rFont val="ＭＳ ゴシック"/>
        <family val="3"/>
        <charset val="128"/>
      </rPr>
      <t>年度実績</t>
    </r>
    <rPh sb="0" eb="2">
      <t>レイワ</t>
    </rPh>
    <rPh sb="3" eb="5">
      <t>ネンド</t>
    </rPh>
    <rPh sb="4" eb="5">
      <t>ド</t>
    </rPh>
    <rPh sb="5" eb="7">
      <t>ジッセキ</t>
    </rPh>
    <phoneticPr fontId="5"/>
  </si>
  <si>
    <r>
      <t>令和</t>
    </r>
    <r>
      <rPr>
        <sz val="10"/>
        <color rgb="FFFF0000"/>
        <rFont val="ＭＳ ゴシック"/>
        <family val="3"/>
        <charset val="128"/>
      </rPr>
      <t>５</t>
    </r>
    <r>
      <rPr>
        <sz val="10"/>
        <rFont val="ＭＳ ゴシック"/>
        <family val="3"/>
        <charset val="128"/>
      </rPr>
      <t>年度実績</t>
    </r>
    <rPh sb="0" eb="2">
      <t>レイワ</t>
    </rPh>
    <rPh sb="3" eb="5">
      <t>ネンド</t>
    </rPh>
    <rPh sb="4" eb="5">
      <t>ド</t>
    </rPh>
    <rPh sb="5" eb="7">
      <t>ジッセキ</t>
    </rPh>
    <phoneticPr fontId="5"/>
  </si>
  <si>
    <r>
      <t>令和</t>
    </r>
    <r>
      <rPr>
        <sz val="10"/>
        <color rgb="FFFF0000"/>
        <rFont val="ＭＳ ゴシック"/>
        <family val="3"/>
        <charset val="128"/>
      </rPr>
      <t>６</t>
    </r>
    <r>
      <rPr>
        <sz val="10"/>
        <rFont val="ＭＳ ゴシック"/>
        <family val="3"/>
        <charset val="128"/>
      </rPr>
      <t>年度実績</t>
    </r>
    <rPh sb="0" eb="2">
      <t>レイワ</t>
    </rPh>
    <rPh sb="3" eb="5">
      <t>ネンド</t>
    </rPh>
    <rPh sb="4" eb="5">
      <t>ド</t>
    </rPh>
    <rPh sb="5" eb="7">
      <t>ジッセキ</t>
    </rPh>
    <phoneticPr fontId="5"/>
  </si>
  <si>
    <r>
      <t>令和</t>
    </r>
    <r>
      <rPr>
        <sz val="10"/>
        <color rgb="FFFF0000"/>
        <rFont val="ＭＳ ゴシック"/>
        <family val="3"/>
        <charset val="128"/>
      </rPr>
      <t>７</t>
    </r>
    <r>
      <rPr>
        <sz val="10"/>
        <rFont val="ＭＳ ゴシック"/>
        <family val="3"/>
        <charset val="128"/>
      </rPr>
      <t>年度見込</t>
    </r>
    <rPh sb="0" eb="2">
      <t>レイワ</t>
    </rPh>
    <rPh sb="3" eb="5">
      <t>ネンド</t>
    </rPh>
    <rPh sb="5" eb="7">
      <t>ミコ</t>
    </rPh>
    <phoneticPr fontId="5"/>
  </si>
  <si>
    <r>
      <rPr>
        <sz val="10"/>
        <color rgb="FFFF0000"/>
        <rFont val="ＭＳ ゴシック"/>
        <family val="3"/>
        <charset val="128"/>
      </rPr>
      <t>４</t>
    </r>
    <r>
      <rPr>
        <sz val="10"/>
        <rFont val="ＭＳ ゴシック"/>
        <family val="3"/>
        <charset val="128"/>
      </rPr>
      <t>年度</t>
    </r>
    <rPh sb="1" eb="3">
      <t>ネンド</t>
    </rPh>
    <phoneticPr fontId="5"/>
  </si>
  <si>
    <r>
      <rPr>
        <sz val="10"/>
        <color rgb="FFFF0000"/>
        <rFont val="ＭＳ ゴシック"/>
        <family val="3"/>
        <charset val="128"/>
      </rPr>
      <t>５</t>
    </r>
    <r>
      <rPr>
        <sz val="10"/>
        <rFont val="ＭＳ ゴシック"/>
        <family val="3"/>
        <charset val="128"/>
      </rPr>
      <t>年度</t>
    </r>
    <rPh sb="1" eb="3">
      <t>ネンド</t>
    </rPh>
    <phoneticPr fontId="5"/>
  </si>
  <si>
    <r>
      <t>・本様式の常勤講師数は様式５「教育部門」の「常勤」（Ｓ８セル）の人数と、非常勤講師数は様式５「教育部門」の「非常勤」（Ｓ９セル）の人数と、常勤＋非常勤の人数は様式５「教育部門」の「計」（Ｓ１０）セルの人数と一致します。
・講師の氏名、年齢、科目名（最低一科目）、区分、経験年数（ゼロも入力可）、常勤・非常勤の別欄は入力必須とし、エラーチェックを設定しています。
・講師の人数が多い場合、行を増やして複数頁に渡っても構いません。
　（シートごとコピーすると、エラーチェック計算式の修正が必要です。）
・講師配置について、学科科目は訓練生３０人に１人以上、実技科目は１５人に１人以上としてください（長期高度人材育成コース、障害者委託訓練を除く）。
・講師の年齢は　令和</t>
    </r>
    <r>
      <rPr>
        <sz val="14"/>
        <color rgb="FFFF0000"/>
        <rFont val="ＭＳ ゴシック"/>
        <family val="3"/>
        <charset val="128"/>
      </rPr>
      <t>７</t>
    </r>
    <r>
      <rPr>
        <sz val="14"/>
        <rFont val="ＭＳ ゴシック"/>
        <family val="3"/>
        <charset val="128"/>
      </rPr>
      <t>年４月１日現在　で記入してください。
・保有資格・免許等の欄は、担当予定科目に関係する国家資格、公的資格等及び教諭免許（職業訓練指導員免許を含む。）について記入してください。
・保有資格・免許等の資格者証は、コピーをＰＤＦファイルにして送信すると共に、印刷したものを１部提出してください。（ファイルには「付９_資格証明」のような名前を付け、講師の番号（左表の１～８）順に証明書類を並べるようお願いします。）
・経験年数、経過年数の基準日は　令和</t>
    </r>
    <r>
      <rPr>
        <sz val="14"/>
        <color rgb="FFFF0000"/>
        <rFont val="ＭＳ ゴシック"/>
        <family val="3"/>
        <charset val="128"/>
      </rPr>
      <t>７</t>
    </r>
    <r>
      <rPr>
        <sz val="14"/>
        <rFont val="ＭＳ ゴシック"/>
        <family val="3"/>
        <charset val="128"/>
      </rPr>
      <t>年３月３１日　としてください。
・常勤は雇用保険被保険者としてください。
・訓練内容に関係する実務経験等の特記事項がある場合は、備考欄に記入してください。
・他様式の書類による本様式の代替は不可とします。</t>
    </r>
    <rPh sb="1" eb="2">
      <t>ホン</t>
    </rPh>
    <rPh sb="2" eb="4">
      <t>ヨウシキ</t>
    </rPh>
    <rPh sb="5" eb="7">
      <t>ジョウキン</t>
    </rPh>
    <rPh sb="7" eb="9">
      <t>コウシ</t>
    </rPh>
    <rPh sb="9" eb="10">
      <t>スウ</t>
    </rPh>
    <rPh sb="22" eb="24">
      <t>ジョウキン</t>
    </rPh>
    <rPh sb="36" eb="39">
      <t>ヒジョウキン</t>
    </rPh>
    <rPh sb="39" eb="41">
      <t>コウシ</t>
    </rPh>
    <rPh sb="41" eb="42">
      <t>スウ</t>
    </rPh>
    <rPh sb="54" eb="57">
      <t>ヒジョウキン</t>
    </rPh>
    <rPh sb="69" eb="71">
      <t>ジョウキン</t>
    </rPh>
    <rPh sb="72" eb="75">
      <t>ヒジョウキン</t>
    </rPh>
    <rPh sb="76" eb="78">
      <t>ニンズウ</t>
    </rPh>
    <rPh sb="90" eb="91">
      <t>ケイ</t>
    </rPh>
    <rPh sb="112" eb="114">
      <t>コウシ</t>
    </rPh>
    <rPh sb="143" eb="145">
      <t>ニュウリョク</t>
    </rPh>
    <rPh sb="145" eb="146">
      <t>カ</t>
    </rPh>
    <rPh sb="156" eb="157">
      <t>ラン</t>
    </rPh>
    <rPh sb="173" eb="175">
      <t>セッテイ</t>
    </rPh>
    <rPh sb="327" eb="329">
      <t>コウシ</t>
    </rPh>
    <rPh sb="346" eb="348">
      <t>キニュウ</t>
    </rPh>
    <rPh sb="358" eb="360">
      <t>ホユウ</t>
    </rPh>
    <rPh sb="437" eb="441">
      <t>シカクシャショウ</t>
    </rPh>
    <rPh sb="457" eb="459">
      <t>ソウシン</t>
    </rPh>
    <rPh sb="462" eb="463">
      <t>トモ</t>
    </rPh>
    <rPh sb="465" eb="467">
      <t>インサツ</t>
    </rPh>
    <rPh sb="473" eb="474">
      <t>ブ</t>
    </rPh>
    <rPh sb="474" eb="476">
      <t>テイシュツ</t>
    </rPh>
    <rPh sb="491" eb="492">
      <t>フ</t>
    </rPh>
    <rPh sb="494" eb="496">
      <t>シカク</t>
    </rPh>
    <rPh sb="496" eb="498">
      <t>ショウメイ</t>
    </rPh>
    <rPh sb="503" eb="505">
      <t>ナマエ</t>
    </rPh>
    <rPh sb="506" eb="507">
      <t>ツ</t>
    </rPh>
    <rPh sb="509" eb="511">
      <t>コウシ</t>
    </rPh>
    <rPh sb="515" eb="517">
      <t>サヒョウ</t>
    </rPh>
    <rPh sb="524" eb="526">
      <t>ショウメイ</t>
    </rPh>
    <rPh sb="526" eb="528">
      <t>ショルイ</t>
    </rPh>
    <rPh sb="529" eb="530">
      <t>ナラ</t>
    </rPh>
    <rPh sb="535" eb="536">
      <t>ネガ</t>
    </rPh>
    <rPh sb="545" eb="547">
      <t>ケイケン</t>
    </rPh>
    <rPh sb="547" eb="549">
      <t>ネンスウ</t>
    </rPh>
    <rPh sb="550" eb="552">
      <t>ケイカ</t>
    </rPh>
    <rPh sb="552" eb="554">
      <t>ネンスウ</t>
    </rPh>
    <rPh sb="555" eb="558">
      <t>キジュンビ</t>
    </rPh>
    <rPh sb="560" eb="562">
      <t>レイワ</t>
    </rPh>
    <rPh sb="563" eb="564">
      <t>ネン</t>
    </rPh>
    <rPh sb="565" eb="566">
      <t>ガツ</t>
    </rPh>
    <rPh sb="568" eb="569">
      <t>ニチ</t>
    </rPh>
    <rPh sb="581" eb="583">
      <t>ジョウキン</t>
    </rPh>
    <rPh sb="584" eb="586">
      <t>コヨウ</t>
    </rPh>
    <rPh sb="586" eb="588">
      <t>ホケン</t>
    </rPh>
    <rPh sb="588" eb="592">
      <t>ヒホケンシャ</t>
    </rPh>
    <phoneticPr fontId="5"/>
  </si>
  <si>
    <t>プロジェクター</t>
    <phoneticPr fontId="30"/>
  </si>
  <si>
    <t>これは介護職員初任者研修科、介護福祉士実務者研修科への申請でのみ使用する様式です。</t>
    <rPh sb="3" eb="5">
      <t>カイゴ</t>
    </rPh>
    <rPh sb="5" eb="7">
      <t>ショクイン</t>
    </rPh>
    <rPh sb="7" eb="10">
      <t>ショニンシャ</t>
    </rPh>
    <rPh sb="10" eb="12">
      <t>ケンシュウ</t>
    </rPh>
    <rPh sb="12" eb="13">
      <t>カ</t>
    </rPh>
    <rPh sb="14" eb="19">
      <t>カイゴフクシシ</t>
    </rPh>
    <rPh sb="19" eb="22">
      <t>ジツムシャ</t>
    </rPh>
    <rPh sb="22" eb="24">
      <t>ケンシュウ</t>
    </rPh>
    <rPh sb="24" eb="25">
      <t>カ</t>
    </rPh>
    <rPh sb="27" eb="29">
      <t>シンセイ</t>
    </rPh>
    <rPh sb="32" eb="34">
      <t>シヨウ</t>
    </rPh>
    <rPh sb="36" eb="38">
      <t>ヨウシキ</t>
    </rPh>
    <phoneticPr fontId="5"/>
  </si>
  <si>
    <t>↑
デジタル分野の訓練科はERRORのままで可。</t>
    <rPh sb="6" eb="8">
      <t>ブンヤ</t>
    </rPh>
    <rPh sb="9" eb="12">
      <t>クンレンカ</t>
    </rPh>
    <rPh sb="22" eb="23">
      <t>カ</t>
    </rPh>
    <phoneticPr fontId="5"/>
  </si>
  <si>
    <t>校　長　　　矢野　　浩志　　様</t>
    <rPh sb="0" eb="1">
      <t>コウ</t>
    </rPh>
    <rPh sb="2" eb="3">
      <t>チョウ</t>
    </rPh>
    <rPh sb="6" eb="8">
      <t>ヤノ</t>
    </rPh>
    <rPh sb="10" eb="12">
      <t>ヒロシ</t>
    </rPh>
    <rPh sb="14" eb="15">
      <t>サマ</t>
    </rPh>
    <phoneticPr fontId="5"/>
  </si>
  <si>
    <r>
      <t>　群馬県が実施する令和</t>
    </r>
    <r>
      <rPr>
        <sz val="12"/>
        <color rgb="FFFF0000"/>
        <rFont val="ＭＳ ゴシック"/>
        <family val="3"/>
        <charset val="128"/>
      </rPr>
      <t>８</t>
    </r>
    <r>
      <rPr>
        <sz val="12"/>
        <rFont val="ＭＳ ゴシック"/>
        <family val="3"/>
        <charset val="128"/>
      </rPr>
      <t>年度委託訓練事業を受託したく下記のとおり申請します。</t>
    </r>
    <rPh sb="1" eb="4">
      <t>グンマケン</t>
    </rPh>
    <rPh sb="5" eb="7">
      <t>ジッシ</t>
    </rPh>
    <rPh sb="9" eb="11">
      <t>レイワ</t>
    </rPh>
    <rPh sb="12" eb="14">
      <t>ネンド</t>
    </rPh>
    <rPh sb="14" eb="16">
      <t>イタク</t>
    </rPh>
    <rPh sb="16" eb="18">
      <t>クンレン</t>
    </rPh>
    <rPh sb="18" eb="20">
      <t>ジギョウ</t>
    </rPh>
    <rPh sb="21" eb="23">
      <t>ジュタク</t>
    </rPh>
    <rPh sb="26" eb="28">
      <t>カキ</t>
    </rPh>
    <rPh sb="32" eb="34">
      <t>シンセイ</t>
    </rPh>
    <phoneticPr fontId="5"/>
  </si>
  <si>
    <t>郵便番号は不要です。</t>
    <rPh sb="0" eb="4">
      <t>ユウビンバンゴウ</t>
    </rPh>
    <rPh sb="5" eb="7">
      <t>フヨウ</t>
    </rPh>
    <phoneticPr fontId="5"/>
  </si>
  <si>
    <t>上段：事業所名
中段：所在地住所
下段：連絡先</t>
    <rPh sb="0" eb="2">
      <t>ジョウダン</t>
    </rPh>
    <rPh sb="3" eb="6">
      <t>ジギョウショ</t>
    </rPh>
    <rPh sb="6" eb="7">
      <t>メイ</t>
    </rPh>
    <rPh sb="8" eb="10">
      <t>チュウダン</t>
    </rPh>
    <rPh sb="11" eb="14">
      <t>ショザイチ</t>
    </rPh>
    <rPh sb="14" eb="16">
      <t>ジュウショ</t>
    </rPh>
    <rPh sb="17" eb="19">
      <t>カダン</t>
    </rPh>
    <rPh sb="20" eb="23">
      <t>レンラクサキ</t>
    </rPh>
    <phoneticPr fontId="30"/>
  </si>
  <si>
    <t>参考様式</t>
    <rPh sb="0" eb="4">
      <t>サンコウヨウシキ</t>
    </rPh>
    <phoneticPr fontId="5"/>
  </si>
  <si>
    <t>備考(注３)</t>
    <rPh sb="0" eb="2">
      <t>ビコウ</t>
    </rPh>
    <rPh sb="3" eb="4">
      <t>チュウ</t>
    </rPh>
    <phoneticPr fontId="5"/>
  </si>
  <si>
    <t>職場見学：</t>
    <rPh sb="0" eb="2">
      <t>ショクバ</t>
    </rPh>
    <rPh sb="2" eb="4">
      <t>ケンガク</t>
    </rPh>
    <phoneticPr fontId="5"/>
  </si>
  <si>
    <t>介護（障害）福祉サービス利用者（以下「利用者」という。）のいる時間帯に福祉施設等を訪問し、施設職員の説明を受けながら福祉サービス提供の実態を見学すること。</t>
    <phoneticPr fontId="5"/>
  </si>
  <si>
    <t>職場体験：</t>
    <rPh sb="0" eb="2">
      <t>ショクバ</t>
    </rPh>
    <rPh sb="2" eb="4">
      <t>タイケン</t>
    </rPh>
    <phoneticPr fontId="5"/>
  </si>
  <si>
    <t>一つの福祉施設等において、当該施設職員の指導を受けながら、施設職員が利用者に提供するサービスの補助等を行うこと。</t>
    <phoneticPr fontId="5"/>
  </si>
  <si>
    <t>一つの福祉施設等において、当該施設職員の指導を受けながら、利用者に提供するサービスについて法令の範囲内で行うこと。</t>
    <phoneticPr fontId="5"/>
  </si>
  <si>
    <t>職場実習：</t>
    <rPh sb="0" eb="2">
      <t>ショクバ</t>
    </rPh>
    <rPh sb="2" eb="4">
      <t>ジッシュウ</t>
    </rPh>
    <phoneticPr fontId="5"/>
  </si>
  <si>
    <t>（注１）</t>
    <rPh sb="1" eb="2">
      <t>チュウ</t>
    </rPh>
    <phoneticPr fontId="52"/>
  </si>
  <si>
    <t>介護保険法又は障害者の日常生活及び社会生活を総合的に支援するための法律の規定に基づくサービスの種類を記載してください。</t>
    <phoneticPr fontId="5"/>
  </si>
  <si>
    <t>（注２）</t>
    <rPh sb="1" eb="2">
      <t>チュウ</t>
    </rPh>
    <phoneticPr fontId="52"/>
  </si>
  <si>
    <t>以下を参考に選択してください。</t>
    <phoneticPr fontId="5"/>
  </si>
  <si>
    <t>（注３）</t>
    <rPh sb="1" eb="2">
      <t>チュウ</t>
    </rPh>
    <phoneticPr fontId="30"/>
  </si>
  <si>
    <t>調整中の事項については備考欄にその状況を記載してください。</t>
    <phoneticPr fontId="5"/>
  </si>
  <si>
    <t>職場見学等実施計画書
（介護職員初任者研修科・介護福祉士実務者研修科用）</t>
    <rPh sb="21" eb="22">
      <t>カ</t>
    </rPh>
    <rPh sb="23" eb="28">
      <t>カイゴフクシシ</t>
    </rPh>
    <rPh sb="33" eb="34">
      <t>カ</t>
    </rPh>
    <phoneticPr fontId="5"/>
  </si>
  <si>
    <t>訪問介護</t>
    <phoneticPr fontId="5"/>
  </si>
  <si>
    <t>通所介護</t>
    <phoneticPr fontId="5"/>
  </si>
  <si>
    <t>介護老人福祉施設</t>
    <phoneticPr fontId="5"/>
  </si>
  <si>
    <t>生活介護</t>
    <phoneticPr fontId="5"/>
  </si>
  <si>
    <t>就労移行支援</t>
    <phoneticPr fontId="5"/>
  </si>
  <si>
    <t>(株）○○</t>
    <phoneticPr fontId="5"/>
  </si>
  <si>
    <t>●●</t>
    <phoneticPr fontId="5"/>
  </si>
  <si>
    <t>特定非営利活動法人●●</t>
    <phoneticPr fontId="5"/>
  </si>
  <si>
    <t>社会福祉法人△▲</t>
    <phoneticPr fontId="5"/>
  </si>
  <si>
    <t>△△株式会社</t>
    <phoneticPr fontId="5"/>
  </si>
  <si>
    <t>000-000-0000</t>
    <phoneticPr fontId="5"/>
  </si>
  <si>
    <t>●月●日、
●月×日</t>
    <phoneticPr fontId="5"/>
  </si>
  <si>
    <t>６人</t>
    <rPh sb="1" eb="2">
      <t>ニン</t>
    </rPh>
    <phoneticPr fontId="5"/>
  </si>
  <si>
    <t>３人</t>
    <rPh sb="1" eb="2">
      <t>ニン</t>
    </rPh>
    <phoneticPr fontId="5"/>
  </si>
  <si>
    <t>７人</t>
    <rPh sb="1" eb="2">
      <t>ニン</t>
    </rPh>
    <phoneticPr fontId="5"/>
  </si>
  <si>
    <t>５人</t>
    <rPh sb="1" eb="2">
      <t>ニン</t>
    </rPh>
    <phoneticPr fontId="5"/>
  </si>
  <si>
    <t>実施予定日、受入人数については調整中。</t>
    <phoneticPr fontId="5"/>
  </si>
  <si>
    <t>職場見学等実施計画書（記入例）
（介護職員初任者研修科・介護福祉士実務者研修科用）</t>
    <rPh sb="26" eb="27">
      <t>カ</t>
    </rPh>
    <rPh sb="28" eb="33">
      <t>カイゴフクシシ</t>
    </rPh>
    <rPh sb="38" eb="39">
      <t>カ</t>
    </rPh>
    <phoneticPr fontId="5"/>
  </si>
  <si>
    <t>社会福祉法人○●</t>
    <phoneticPr fontId="5"/>
  </si>
  <si>
    <t>託児サービスを設定する場合</t>
    <rPh sb="0" eb="2">
      <t>タクジ</t>
    </rPh>
    <rPh sb="7" eb="9">
      <t>セッテイ</t>
    </rPh>
    <rPh sb="11" eb="13">
      <t>バアイ</t>
    </rPh>
    <phoneticPr fontId="5"/>
  </si>
  <si>
    <t>受託申請書日付</t>
    <rPh sb="0" eb="5">
      <t>ジュタクシンセイショ</t>
    </rPh>
    <rPh sb="5" eb="7">
      <t>ヒヅケ</t>
    </rPh>
    <phoneticPr fontId="5"/>
  </si>
  <si>
    <t>申請者欄は、法人にあっては本社の所在地・法人名及び代表者の職・氏名とし、法人の実印（代表者印：法務局に印鑑登録してあるもの）を押印してください。
ただし委任状を添付する場合は、申請者欄は代理人でも可能です。
郵便番号の表記は不要です。</t>
    <rPh sb="105" eb="109">
      <t>ユウビンバンゴウ</t>
    </rPh>
    <rPh sb="110" eb="112">
      <t>ヒョウキ</t>
    </rPh>
    <rPh sb="113" eb="115">
      <t>フヨウ</t>
    </rPh>
    <phoneticPr fontId="5"/>
  </si>
  <si>
    <t>添付10</t>
    <rPh sb="0" eb="2">
      <t>テンプ</t>
    </rPh>
    <phoneticPr fontId="5"/>
  </si>
  <si>
    <t>添付1</t>
    <rPh sb="0" eb="2">
      <t>テンプ</t>
    </rPh>
    <phoneticPr fontId="5"/>
  </si>
  <si>
    <t>添付2</t>
    <rPh sb="0" eb="2">
      <t>テンプ</t>
    </rPh>
    <phoneticPr fontId="5"/>
  </si>
  <si>
    <t>添付3</t>
    <rPh sb="0" eb="2">
      <t>テンプ</t>
    </rPh>
    <phoneticPr fontId="5"/>
  </si>
  <si>
    <t>添付4</t>
    <rPh sb="0" eb="2">
      <t>テンプ</t>
    </rPh>
    <phoneticPr fontId="5"/>
  </si>
  <si>
    <t>添付5</t>
    <rPh sb="0" eb="2">
      <t>テンプ</t>
    </rPh>
    <phoneticPr fontId="5"/>
  </si>
  <si>
    <t>添付6</t>
    <rPh sb="0" eb="2">
      <t>テンプ</t>
    </rPh>
    <phoneticPr fontId="5"/>
  </si>
  <si>
    <t>添付7</t>
    <rPh sb="0" eb="2">
      <t>テンプ</t>
    </rPh>
    <phoneticPr fontId="5"/>
  </si>
  <si>
    <t>添付8</t>
    <rPh sb="0" eb="2">
      <t>テンプ</t>
    </rPh>
    <phoneticPr fontId="5"/>
  </si>
  <si>
    <t>添付9</t>
    <rPh sb="0" eb="2">
      <t>テンプ</t>
    </rPh>
    <phoneticPr fontId="5"/>
  </si>
  <si>
    <t>様式1</t>
    <rPh sb="0" eb="2">
      <t>ヨウシキ</t>
    </rPh>
    <phoneticPr fontId="5"/>
  </si>
  <si>
    <t>様式2</t>
    <rPh sb="0" eb="2">
      <t>ヨウシキ</t>
    </rPh>
    <phoneticPr fontId="5"/>
  </si>
  <si>
    <t>様式3</t>
    <rPh sb="0" eb="2">
      <t>ヨウシキ</t>
    </rPh>
    <phoneticPr fontId="5"/>
  </si>
  <si>
    <t>様式4</t>
    <rPh sb="0" eb="2">
      <t>ヨウシキ</t>
    </rPh>
    <phoneticPr fontId="5"/>
  </si>
  <si>
    <t>様式5</t>
    <rPh sb="0" eb="2">
      <t>ヨウシキ</t>
    </rPh>
    <phoneticPr fontId="5"/>
  </si>
  <si>
    <t>様式6</t>
    <rPh sb="0" eb="2">
      <t>ヨウシキ</t>
    </rPh>
    <phoneticPr fontId="5"/>
  </si>
  <si>
    <t>様式7</t>
    <rPh sb="0" eb="2">
      <t>ヨウシキ</t>
    </rPh>
    <phoneticPr fontId="5"/>
  </si>
  <si>
    <t>様式8</t>
    <rPh sb="0" eb="2">
      <t>ヨウシキ</t>
    </rPh>
    <phoneticPr fontId="5"/>
  </si>
  <si>
    <t>様式9</t>
    <rPh sb="0" eb="2">
      <t>ヨウシキ</t>
    </rPh>
    <phoneticPr fontId="5"/>
  </si>
  <si>
    <t>様式10</t>
    <rPh sb="0" eb="2">
      <t>ヨウシキ</t>
    </rPh>
    <phoneticPr fontId="5"/>
  </si>
  <si>
    <t>様式11</t>
    <rPh sb="0" eb="2">
      <t>ヨウシキ</t>
    </rPh>
    <phoneticPr fontId="5"/>
  </si>
  <si>
    <t>様式12</t>
    <rPh sb="0" eb="2">
      <t>ヨウシキ</t>
    </rPh>
    <phoneticPr fontId="5"/>
  </si>
  <si>
    <t>様式13</t>
    <rPh sb="0" eb="2">
      <t>ヨウシキ</t>
    </rPh>
    <phoneticPr fontId="5"/>
  </si>
  <si>
    <t>様式14</t>
    <rPh sb="0" eb="2">
      <t>ヨウシキ</t>
    </rPh>
    <phoneticPr fontId="5"/>
  </si>
  <si>
    <t>課税（免税）事業者届出書</t>
    <rPh sb="0" eb="2">
      <t>カゼイ</t>
    </rPh>
    <rPh sb="3" eb="5">
      <t>メンゼイ</t>
    </rPh>
    <rPh sb="6" eb="9">
      <t>ジギョウシャ</t>
    </rPh>
    <rPh sb="9" eb="12">
      <t>トドケデショ</t>
    </rPh>
    <phoneticPr fontId="5"/>
  </si>
  <si>
    <t>（注）添付資料は電子データ（PDFファイル）提出後、ファイルを印刷したものを正本につづり提出してください。</t>
    <rPh sb="1" eb="2">
      <t>チュウ</t>
    </rPh>
    <rPh sb="3" eb="5">
      <t>テンプ</t>
    </rPh>
    <rPh sb="5" eb="7">
      <t>シリョウ</t>
    </rPh>
    <rPh sb="8" eb="10">
      <t>デンシ</t>
    </rPh>
    <rPh sb="22" eb="24">
      <t>テイシュツ</t>
    </rPh>
    <rPh sb="24" eb="25">
      <t>ゴ</t>
    </rPh>
    <rPh sb="31" eb="33">
      <t>インサツ</t>
    </rPh>
    <rPh sb="38" eb="40">
      <t>セイホン</t>
    </rPh>
    <rPh sb="44" eb="46">
      <t>テイシュツ</t>
    </rPh>
    <phoneticPr fontId="5"/>
  </si>
  <si>
    <t>委任状</t>
    <phoneticPr fontId="5"/>
  </si>
  <si>
    <t>暴力団排除に関する誓約書</t>
    <rPh sb="0" eb="3">
      <t>ボウリョクダン</t>
    </rPh>
    <rPh sb="3" eb="5">
      <t>ハイジョ</t>
    </rPh>
    <rPh sb="6" eb="7">
      <t>カン</t>
    </rPh>
    <rPh sb="9" eb="12">
      <t>セイヤクショ</t>
    </rPh>
    <phoneticPr fontId="5"/>
  </si>
  <si>
    <t>参考様式有</t>
    <rPh sb="0" eb="2">
      <t>サンコウ</t>
    </rPh>
    <rPh sb="2" eb="4">
      <t>ヨウシキ</t>
    </rPh>
    <phoneticPr fontId="5"/>
  </si>
  <si>
    <r>
      <t xml:space="preserve">職業訓練サービスガイドライン研修修了証(写)
又はISO29993及びISO21001認証登録証(写)
</t>
    </r>
    <r>
      <rPr>
        <sz val="8"/>
        <color theme="1"/>
        <rFont val="ＭＳ ゴシック"/>
        <family val="3"/>
        <charset val="128"/>
      </rPr>
      <t>（サービスガイドライン事業所認定の場合は認定書（写））</t>
    </r>
    <rPh sb="18" eb="19">
      <t>ショウ</t>
    </rPh>
    <rPh sb="20" eb="21">
      <t>シャ</t>
    </rPh>
    <rPh sb="23" eb="24">
      <t>マタ</t>
    </rPh>
    <rPh sb="33" eb="34">
      <t>オヨ</t>
    </rPh>
    <rPh sb="43" eb="45">
      <t>ニンショウ</t>
    </rPh>
    <rPh sb="45" eb="47">
      <t>トウロク</t>
    </rPh>
    <rPh sb="47" eb="48">
      <t>ショウ</t>
    </rPh>
    <rPh sb="49" eb="50">
      <t>ウツ</t>
    </rPh>
    <rPh sb="63" eb="66">
      <t>ジギョウショ</t>
    </rPh>
    <rPh sb="66" eb="68">
      <t>ニンテイ</t>
    </rPh>
    <rPh sb="69" eb="71">
      <t>バアイ</t>
    </rPh>
    <rPh sb="72" eb="75">
      <t>ニンテイショ</t>
    </rPh>
    <rPh sb="76" eb="77">
      <t>ウツ</t>
    </rPh>
    <phoneticPr fontId="5"/>
  </si>
  <si>
    <t>　　　つづり提出してください。複数科に応募する場合は、一つの訓練科の正本に添付するのみで可とします。</t>
    <rPh sb="15" eb="17">
      <t>フクスウ</t>
    </rPh>
    <rPh sb="17" eb="18">
      <t>カ</t>
    </rPh>
    <rPh sb="19" eb="21">
      <t>オウボ</t>
    </rPh>
    <rPh sb="23" eb="25">
      <t>バアイ</t>
    </rPh>
    <rPh sb="27" eb="28">
      <t>ヒト</t>
    </rPh>
    <rPh sb="30" eb="33">
      <t>クンレンカ</t>
    </rPh>
    <rPh sb="34" eb="36">
      <t>セイホン</t>
    </rPh>
    <rPh sb="37" eb="39">
      <t>テンプ</t>
    </rPh>
    <rPh sb="44" eb="45">
      <t>カ</t>
    </rPh>
    <phoneticPr fontId="5"/>
  </si>
  <si>
    <t>５</t>
    <phoneticPr fontId="5"/>
  </si>
  <si>
    <t>インクルーシブ訓練指定科の場合は、今までの障害者対象職業訓練の実施経験、障害者の雇用状況、障害者のインターンシップ受入の経験等があれば記載してください。</t>
    <rPh sb="7" eb="9">
      <t>クンレン</t>
    </rPh>
    <rPh sb="9" eb="11">
      <t>シテイ</t>
    </rPh>
    <rPh sb="11" eb="12">
      <t>カ</t>
    </rPh>
    <rPh sb="13" eb="15">
      <t>バアイ</t>
    </rPh>
    <rPh sb="17" eb="18">
      <t>イマ</t>
    </rPh>
    <rPh sb="21" eb="24">
      <t>ショウガイシャ</t>
    </rPh>
    <rPh sb="24" eb="26">
      <t>タイショウ</t>
    </rPh>
    <rPh sb="26" eb="28">
      <t>ショクギョウ</t>
    </rPh>
    <rPh sb="28" eb="30">
      <t>クンレン</t>
    </rPh>
    <rPh sb="31" eb="33">
      <t>ジッシ</t>
    </rPh>
    <rPh sb="33" eb="35">
      <t>ケイケン</t>
    </rPh>
    <rPh sb="36" eb="39">
      <t>ショウガイシャ</t>
    </rPh>
    <rPh sb="40" eb="42">
      <t>コヨウ</t>
    </rPh>
    <rPh sb="42" eb="44">
      <t>ジョウキョウ</t>
    </rPh>
    <rPh sb="45" eb="48">
      <t>ショウガイシャ</t>
    </rPh>
    <rPh sb="57" eb="59">
      <t>ウケイレ</t>
    </rPh>
    <rPh sb="60" eb="62">
      <t>ケイケン</t>
    </rPh>
    <rPh sb="62" eb="63">
      <t>トウ</t>
    </rPh>
    <rPh sb="67" eb="69">
      <t>キサイ</t>
    </rPh>
    <phoneticPr fontId="5"/>
  </si>
  <si>
    <t>５について</t>
    <phoneticPr fontId="5"/>
  </si>
  <si>
    <t>長期高度人材育成コース、及び、インクルーシブ訓練指定でない短期訓練の場合は、入力不要です。（可能であれば、印刷範囲から外してください。）</t>
    <rPh sb="0" eb="8">
      <t>チョウキコウドジンザイイクセイ</t>
    </rPh>
    <rPh sb="12" eb="13">
      <t>オヨ</t>
    </rPh>
    <rPh sb="22" eb="24">
      <t>クンレン</t>
    </rPh>
    <rPh sb="24" eb="26">
      <t>シテイ</t>
    </rPh>
    <rPh sb="29" eb="33">
      <t>タンキクンレン</t>
    </rPh>
    <rPh sb="34" eb="36">
      <t>バアイ</t>
    </rPh>
    <rPh sb="38" eb="42">
      <t>ニュウリョクフヨウ</t>
    </rPh>
    <rPh sb="46" eb="48">
      <t>カノウ</t>
    </rPh>
    <rPh sb="53" eb="57">
      <t>インサツハンイ</t>
    </rPh>
    <rPh sb="59" eb="60">
      <t>ハズ</t>
    </rPh>
    <phoneticPr fontId="5"/>
  </si>
  <si>
    <t>－</t>
  </si>
  <si>
    <t>今回は対象外</t>
    <rPh sb="0" eb="2">
      <t>コンカイ</t>
    </rPh>
    <rPh sb="3" eb="6">
      <t>タイショウガイ</t>
    </rPh>
    <phoneticPr fontId="5"/>
  </si>
  <si>
    <t>提出書類チェック表（令和８年度１年未満介護系訓練科・１０月公募分）</t>
    <rPh sb="0" eb="2">
      <t>テイシュツ</t>
    </rPh>
    <rPh sb="2" eb="4">
      <t>ショルイ</t>
    </rPh>
    <rPh sb="8" eb="9">
      <t>ヒョウ</t>
    </rPh>
    <rPh sb="10" eb="12">
      <t>レイワ</t>
    </rPh>
    <rPh sb="13" eb="15">
      <t>ネンド</t>
    </rPh>
    <rPh sb="16" eb="17">
      <t>ネン</t>
    </rPh>
    <rPh sb="17" eb="19">
      <t>ミマン</t>
    </rPh>
    <rPh sb="19" eb="22">
      <t>カイゴケイ</t>
    </rPh>
    <rPh sb="22" eb="25">
      <t>クンレンカ</t>
    </rPh>
    <rPh sb="28" eb="29">
      <t>ガツ</t>
    </rPh>
    <rPh sb="29" eb="31">
      <t>コウボ</t>
    </rPh>
    <rPh sb="31" eb="32">
      <t>ブン</t>
    </rPh>
    <phoneticPr fontId="5"/>
  </si>
  <si>
    <r>
      <t>令和</t>
    </r>
    <r>
      <rPr>
        <sz val="10"/>
        <color rgb="FFFF0000"/>
        <rFont val="ＭＳ ゴシック"/>
        <family val="3"/>
        <charset val="128"/>
      </rPr>
      <t>８</t>
    </r>
    <r>
      <rPr>
        <sz val="10"/>
        <rFont val="ＭＳ ゴシック"/>
        <family val="3"/>
        <charset val="128"/>
      </rPr>
      <t>年度入学見込</t>
    </r>
    <rPh sb="0" eb="2">
      <t>レイワ</t>
    </rPh>
    <rPh sb="3" eb="5">
      <t>ネンド</t>
    </rPh>
    <rPh sb="5" eb="7">
      <t>ニュウガク</t>
    </rPh>
    <rPh sb="7" eb="9">
      <t>ミコ</t>
    </rPh>
    <phoneticPr fontId="5"/>
  </si>
  <si>
    <r>
      <t>令和</t>
    </r>
    <r>
      <rPr>
        <sz val="10"/>
        <color rgb="FFFF0000"/>
        <rFont val="ＭＳ ゴシック"/>
        <family val="3"/>
        <charset val="128"/>
      </rPr>
      <t>７</t>
    </r>
    <r>
      <rPr>
        <sz val="10"/>
        <rFont val="ＭＳ ゴシック"/>
        <family val="3"/>
        <charset val="128"/>
      </rPr>
      <t>年度入学実績</t>
    </r>
    <rPh sb="0" eb="2">
      <t>レイワ</t>
    </rPh>
    <rPh sb="3" eb="5">
      <t>ネンド</t>
    </rPh>
    <rPh sb="5" eb="7">
      <t>ニュウガク</t>
    </rPh>
    <rPh sb="7" eb="9">
      <t>ジッセキ</t>
    </rPh>
    <phoneticPr fontId="5"/>
  </si>
  <si>
    <r>
      <t>令和</t>
    </r>
    <r>
      <rPr>
        <sz val="10"/>
        <color rgb="FFFF0000"/>
        <rFont val="ＭＳ ゴシック"/>
        <family val="3"/>
        <charset val="128"/>
      </rPr>
      <t>６</t>
    </r>
    <r>
      <rPr>
        <sz val="10"/>
        <rFont val="ＭＳ ゴシック"/>
        <family val="3"/>
        <charset val="128"/>
      </rPr>
      <t>年度入学実績</t>
    </r>
    <rPh sb="0" eb="2">
      <t>レイワ</t>
    </rPh>
    <rPh sb="3" eb="5">
      <t>ネンド</t>
    </rPh>
    <rPh sb="5" eb="7">
      <t>ニュウガク</t>
    </rPh>
    <rPh sb="7" eb="9">
      <t>ジッセキ</t>
    </rPh>
    <phoneticPr fontId="5"/>
  </si>
  <si>
    <r>
      <t>令和</t>
    </r>
    <r>
      <rPr>
        <sz val="10"/>
        <color rgb="FFFF0000"/>
        <rFont val="ＭＳ ゴシック"/>
        <family val="3"/>
        <charset val="128"/>
      </rPr>
      <t>５</t>
    </r>
    <r>
      <rPr>
        <sz val="10"/>
        <rFont val="ＭＳ ゴシック"/>
        <family val="3"/>
        <charset val="128"/>
      </rPr>
      <t>年度入学実績</t>
    </r>
    <rPh sb="0" eb="2">
      <t>レイワ</t>
    </rPh>
    <rPh sb="3" eb="5">
      <t>ネンド</t>
    </rPh>
    <rPh sb="4" eb="5">
      <t>ド</t>
    </rPh>
    <rPh sb="5" eb="7">
      <t>ニュウガク</t>
    </rPh>
    <rPh sb="7" eb="9">
      <t>ジッセキ</t>
    </rPh>
    <phoneticPr fontId="5"/>
  </si>
  <si>
    <r>
      <t>(令和</t>
    </r>
    <r>
      <rPr>
        <sz val="10"/>
        <color rgb="FFFF0000"/>
        <rFont val="ＭＳ ゴシック"/>
        <family val="3"/>
        <charset val="128"/>
      </rPr>
      <t>７</t>
    </r>
    <r>
      <rPr>
        <sz val="10"/>
        <rFont val="ＭＳ ゴシック"/>
        <family val="3"/>
        <charset val="128"/>
      </rPr>
      <t>年3月卒業)</t>
    </r>
    <rPh sb="1" eb="3">
      <t>レイワ</t>
    </rPh>
    <rPh sb="5" eb="6">
      <t>ガツ</t>
    </rPh>
    <rPh sb="6" eb="8">
      <t>ソツギョウ</t>
    </rPh>
    <phoneticPr fontId="5"/>
  </si>
  <si>
    <r>
      <t>令和</t>
    </r>
    <r>
      <rPr>
        <sz val="10"/>
        <color rgb="FFFF0000"/>
        <rFont val="ＭＳ ゴシック"/>
        <family val="3"/>
        <charset val="128"/>
      </rPr>
      <t>６</t>
    </r>
    <r>
      <rPr>
        <sz val="10"/>
        <rFont val="ＭＳ ゴシック"/>
        <family val="3"/>
        <charset val="128"/>
      </rPr>
      <t>年度卒</t>
    </r>
    <rPh sb="0" eb="2">
      <t>レイワ</t>
    </rPh>
    <rPh sb="3" eb="5">
      <t>ネンド</t>
    </rPh>
    <rPh sb="5" eb="6">
      <t>ソツ</t>
    </rPh>
    <phoneticPr fontId="5"/>
  </si>
  <si>
    <r>
      <t>(令和</t>
    </r>
    <r>
      <rPr>
        <sz val="10"/>
        <color rgb="FFFF0000"/>
        <rFont val="ＭＳ ゴシック"/>
        <family val="3"/>
        <charset val="128"/>
      </rPr>
      <t>６</t>
    </r>
    <r>
      <rPr>
        <sz val="10"/>
        <rFont val="ＭＳ ゴシック"/>
        <family val="3"/>
        <charset val="128"/>
      </rPr>
      <t>年3月卒業)</t>
    </r>
    <rPh sb="1" eb="3">
      <t>レイワ</t>
    </rPh>
    <rPh sb="4" eb="5">
      <t>ネン</t>
    </rPh>
    <rPh sb="6" eb="7">
      <t>ガツ</t>
    </rPh>
    <rPh sb="7" eb="9">
      <t>ソツギョウ</t>
    </rPh>
    <phoneticPr fontId="5"/>
  </si>
  <si>
    <r>
      <t>令和</t>
    </r>
    <r>
      <rPr>
        <sz val="10"/>
        <color rgb="FFFF0000"/>
        <rFont val="ＭＳ ゴシック"/>
        <family val="3"/>
        <charset val="128"/>
      </rPr>
      <t>５</t>
    </r>
    <r>
      <rPr>
        <sz val="10"/>
        <rFont val="ＭＳ ゴシック"/>
        <family val="3"/>
        <charset val="128"/>
      </rPr>
      <t>年度卒</t>
    </r>
    <rPh sb="0" eb="2">
      <t>レイワ</t>
    </rPh>
    <rPh sb="3" eb="5">
      <t>ネンド</t>
    </rPh>
    <rPh sb="4" eb="5">
      <t>ド</t>
    </rPh>
    <rPh sb="5" eb="6">
      <t>ソツ</t>
    </rPh>
    <phoneticPr fontId="5"/>
  </si>
  <si>
    <r>
      <t>１年以内（令和６年</t>
    </r>
    <r>
      <rPr>
        <sz val="10"/>
        <color rgb="FFFF0000"/>
        <rFont val="ＭＳ ゴシック"/>
        <family val="3"/>
        <charset val="128"/>
      </rPr>
      <t>１０</t>
    </r>
    <r>
      <rPr>
        <sz val="10"/>
        <rFont val="ＭＳ ゴシック"/>
        <family val="3"/>
        <charset val="128"/>
      </rPr>
      <t>月以降）</t>
    </r>
    <rPh sb="1" eb="2">
      <t>ネン</t>
    </rPh>
    <rPh sb="2" eb="4">
      <t>イナイ</t>
    </rPh>
    <rPh sb="11" eb="14">
      <t>ガツイコウ</t>
    </rPh>
    <phoneticPr fontId="5"/>
  </si>
  <si>
    <r>
      <t>２年以内（令和５年</t>
    </r>
    <r>
      <rPr>
        <sz val="10"/>
        <color rgb="FFFF0000"/>
        <rFont val="ＭＳ ゴシック"/>
        <family val="3"/>
        <charset val="128"/>
      </rPr>
      <t>１０</t>
    </r>
    <r>
      <rPr>
        <sz val="10"/>
        <rFont val="ＭＳ ゴシック"/>
        <family val="3"/>
        <charset val="128"/>
      </rPr>
      <t>月以降）</t>
    </r>
    <rPh sb="1" eb="2">
      <t>ネン</t>
    </rPh>
    <rPh sb="2" eb="4">
      <t>イナイ</t>
    </rPh>
    <rPh sb="5" eb="7">
      <t>レイワ</t>
    </rPh>
    <rPh sb="8" eb="9">
      <t>ネン</t>
    </rPh>
    <rPh sb="11" eb="14">
      <t>ガツイコウ</t>
    </rPh>
    <phoneticPr fontId="5"/>
  </si>
  <si>
    <r>
      <t>３年以内（令和４年</t>
    </r>
    <r>
      <rPr>
        <sz val="10"/>
        <color rgb="FFFF0000"/>
        <rFont val="ＭＳ ゴシック"/>
        <family val="3"/>
        <charset val="128"/>
      </rPr>
      <t>１０</t>
    </r>
    <r>
      <rPr>
        <sz val="10"/>
        <rFont val="ＭＳ ゴシック"/>
        <family val="3"/>
        <charset val="128"/>
      </rPr>
      <t>月以降）</t>
    </r>
    <rPh sb="1" eb="2">
      <t>ネン</t>
    </rPh>
    <rPh sb="2" eb="4">
      <t>イナイ</t>
    </rPh>
    <rPh sb="5" eb="7">
      <t>レイワ</t>
    </rPh>
    <rPh sb="8" eb="9">
      <t>ネン</t>
    </rPh>
    <rPh sb="11" eb="14">
      <t>ガツイコウ</t>
    </rPh>
    <phoneticPr fontId="5"/>
  </si>
  <si>
    <r>
      <t>４年以内（令和３年</t>
    </r>
    <r>
      <rPr>
        <sz val="10"/>
        <color rgb="FFFF0000"/>
        <rFont val="ＭＳ ゴシック"/>
        <family val="3"/>
        <charset val="128"/>
      </rPr>
      <t>１０</t>
    </r>
    <r>
      <rPr>
        <sz val="10"/>
        <rFont val="ＭＳ ゴシック"/>
        <family val="3"/>
        <charset val="128"/>
      </rPr>
      <t>月以降）</t>
    </r>
    <rPh sb="1" eb="2">
      <t>ネン</t>
    </rPh>
    <rPh sb="2" eb="4">
      <t>イナイ</t>
    </rPh>
    <rPh sb="5" eb="7">
      <t>レイワ</t>
    </rPh>
    <rPh sb="8" eb="9">
      <t>ネン</t>
    </rPh>
    <rPh sb="11" eb="14">
      <t>ガツイコウ</t>
    </rPh>
    <phoneticPr fontId="5"/>
  </si>
  <si>
    <r>
      <t>５年以内（令和２年</t>
    </r>
    <r>
      <rPr>
        <sz val="10"/>
        <color rgb="FFFF0000"/>
        <rFont val="ＭＳ ゴシック"/>
        <family val="3"/>
        <charset val="128"/>
      </rPr>
      <t>１０</t>
    </r>
    <r>
      <rPr>
        <sz val="10"/>
        <rFont val="ＭＳ ゴシック"/>
        <family val="3"/>
        <charset val="128"/>
      </rPr>
      <t>月以降）</t>
    </r>
    <rPh sb="1" eb="2">
      <t>ネン</t>
    </rPh>
    <rPh sb="2" eb="4">
      <t>イナイ</t>
    </rPh>
    <rPh sb="5" eb="7">
      <t>レイワ</t>
    </rPh>
    <rPh sb="8" eb="9">
      <t>ネン</t>
    </rPh>
    <rPh sb="11" eb="14">
      <t>ガツイコウ</t>
    </rPh>
    <phoneticPr fontId="5"/>
  </si>
  <si>
    <r>
      <t>令和</t>
    </r>
    <r>
      <rPr>
        <sz val="10"/>
        <color rgb="FFFF0000"/>
        <rFont val="ＭＳ ゴシック"/>
        <family val="3"/>
        <charset val="128"/>
      </rPr>
      <t>６</t>
    </r>
    <r>
      <rPr>
        <sz val="10"/>
        <rFont val="ＭＳ ゴシック"/>
        <family val="3"/>
        <charset val="128"/>
      </rPr>
      <t>年４月以降</t>
    </r>
    <rPh sb="5" eb="8">
      <t>ガツイコウ</t>
    </rPh>
    <phoneticPr fontId="5"/>
  </si>
  <si>
    <r>
      <t>令和</t>
    </r>
    <r>
      <rPr>
        <sz val="10"/>
        <color rgb="FFFF0000"/>
        <rFont val="ＭＳ ゴシック"/>
        <family val="3"/>
        <charset val="128"/>
      </rPr>
      <t>７</t>
    </r>
    <r>
      <rPr>
        <sz val="10"/>
        <rFont val="ＭＳ ゴシック"/>
        <family val="3"/>
        <charset val="128"/>
      </rPr>
      <t>年４月以降</t>
    </r>
    <rPh sb="5" eb="8">
      <t>ガツイコウ</t>
    </rPh>
    <phoneticPr fontId="5"/>
  </si>
  <si>
    <r>
      <t>令和</t>
    </r>
    <r>
      <rPr>
        <sz val="10"/>
        <color rgb="FFFF0000"/>
        <rFont val="ＭＳ ゴシック"/>
        <family val="3"/>
        <charset val="128"/>
      </rPr>
      <t>５</t>
    </r>
    <r>
      <rPr>
        <sz val="10"/>
        <rFont val="ＭＳ ゴシック"/>
        <family val="3"/>
        <charset val="128"/>
      </rPr>
      <t>年４月以降</t>
    </r>
    <rPh sb="5" eb="8">
      <t>ガツイコウ</t>
    </rPh>
    <phoneticPr fontId="5"/>
  </si>
  <si>
    <r>
      <t>令和</t>
    </r>
    <r>
      <rPr>
        <sz val="10"/>
        <color rgb="FFFF0000"/>
        <rFont val="ＭＳ ゴシック"/>
        <family val="3"/>
        <charset val="128"/>
      </rPr>
      <t>４</t>
    </r>
    <r>
      <rPr>
        <sz val="10"/>
        <rFont val="ＭＳ ゴシック"/>
        <family val="3"/>
        <charset val="128"/>
      </rPr>
      <t>年４月以降</t>
    </r>
    <rPh sb="5" eb="8">
      <t>ガツイコウ</t>
    </rPh>
    <phoneticPr fontId="5"/>
  </si>
  <si>
    <r>
      <t>令和</t>
    </r>
    <r>
      <rPr>
        <sz val="10"/>
        <color rgb="FFFF0000"/>
        <rFont val="ＭＳ ゴシック"/>
        <family val="3"/>
        <charset val="128"/>
      </rPr>
      <t>３</t>
    </r>
    <r>
      <rPr>
        <sz val="10"/>
        <rFont val="ＭＳ ゴシック"/>
        <family val="3"/>
        <charset val="128"/>
      </rPr>
      <t>年４月以降</t>
    </r>
    <rPh sb="5" eb="8">
      <t>ガツイコウ</t>
    </rPh>
    <phoneticPr fontId="5"/>
  </si>
  <si>
    <t>（注）様式は、電子データ（エクセルファイル）を提出後、正本１部、副本４部を持参してください。</t>
    <rPh sb="1" eb="2">
      <t>チュウ</t>
    </rPh>
    <rPh sb="3" eb="5">
      <t>ヨウシキ</t>
    </rPh>
    <rPh sb="25" eb="26">
      <t>ゴ</t>
    </rPh>
    <rPh sb="27" eb="29">
      <t>セイホン</t>
    </rPh>
    <rPh sb="30" eb="31">
      <t>ブ</t>
    </rPh>
    <rPh sb="32" eb="34">
      <t>フクホン</t>
    </rPh>
    <rPh sb="35" eb="36">
      <t>ブ</t>
    </rPh>
    <rPh sb="37" eb="39">
      <t>ジサン</t>
    </rPh>
    <phoneticPr fontId="5"/>
  </si>
  <si>
    <t>提出書類チェック表（令和８年度長期高度人材育成コース・１０月公募分）</t>
    <rPh sb="0" eb="2">
      <t>テイシュツ</t>
    </rPh>
    <rPh sb="2" eb="4">
      <t>ショルイ</t>
    </rPh>
    <rPh sb="8" eb="9">
      <t>ヒョウ</t>
    </rPh>
    <rPh sb="10" eb="12">
      <t>レイワ</t>
    </rPh>
    <rPh sb="13" eb="15">
      <t>ネンド</t>
    </rPh>
    <rPh sb="15" eb="17">
      <t>チョウキ</t>
    </rPh>
    <rPh sb="17" eb="19">
      <t>コウド</t>
    </rPh>
    <rPh sb="19" eb="21">
      <t>ジンザイ</t>
    </rPh>
    <rPh sb="21" eb="23">
      <t>イクセイ</t>
    </rPh>
    <rPh sb="29" eb="30">
      <t>ガツ</t>
    </rPh>
    <rPh sb="30" eb="32">
      <t>コウボ</t>
    </rPh>
    <rPh sb="32" eb="33">
      <t>ブン</t>
    </rPh>
    <phoneticPr fontId="5"/>
  </si>
  <si>
    <t>※介護職員初任者研修科、介護福祉士実務者研修科の提案のみ</t>
    <rPh sb="1" eb="10">
      <t>カイゴショクインショニンシャケンシュウ</t>
    </rPh>
    <rPh sb="10" eb="11">
      <t>カ</t>
    </rPh>
    <rPh sb="12" eb="17">
      <t>カイゴフクシシ</t>
    </rPh>
    <rPh sb="17" eb="20">
      <t>ジツムシャ</t>
    </rPh>
    <rPh sb="20" eb="22">
      <t>ケンシュウ</t>
    </rPh>
    <rPh sb="22" eb="23">
      <t>カ</t>
    </rPh>
    <rPh sb="24" eb="26">
      <t>テイアン</t>
    </rPh>
    <phoneticPr fontId="5"/>
  </si>
  <si>
    <t>※フォークリフト運転技術科、大型自動車一種運転業務科の提案のみ</t>
    <rPh sb="8" eb="10">
      <t>ウンテン</t>
    </rPh>
    <rPh sb="10" eb="12">
      <t>ギジュツ</t>
    </rPh>
    <rPh sb="12" eb="13">
      <t>カ</t>
    </rPh>
    <rPh sb="14" eb="16">
      <t>オオガタ</t>
    </rPh>
    <rPh sb="16" eb="19">
      <t>ジドウシャ</t>
    </rPh>
    <rPh sb="19" eb="21">
      <t>イッシュ</t>
    </rPh>
    <rPh sb="21" eb="23">
      <t>ウンテン</t>
    </rPh>
    <rPh sb="23" eb="25">
      <t>ギョウム</t>
    </rPh>
    <rPh sb="25" eb="26">
      <t>カ</t>
    </rPh>
    <rPh sb="27" eb="29">
      <t>テイアン</t>
    </rPh>
    <phoneticPr fontId="5"/>
  </si>
  <si>
    <t>１０月公募では、該当なし。</t>
    <rPh sb="2" eb="3">
      <t>ガツ</t>
    </rPh>
    <rPh sb="3" eb="5">
      <t>コウボ</t>
    </rPh>
    <rPh sb="8" eb="10">
      <t>ガイトウ</t>
    </rPh>
    <phoneticPr fontId="5"/>
  </si>
  <si>
    <t>科名はＲ７のまま</t>
    <rPh sb="0" eb="2">
      <t>カメイ</t>
    </rPh>
    <phoneticPr fontId="5"/>
  </si>
  <si>
    <r>
      <t>　就職率の計算式は、（訓練修了３か月以内の就職者数＋就職のための中退者数）
÷（訓練修了者数＋就職のための中退者数）×１００（小数点以下第２位を</t>
    </r>
    <r>
      <rPr>
        <sz val="10"/>
        <color rgb="FFFF0000"/>
        <rFont val="ＭＳ ゴシック"/>
        <family val="3"/>
        <charset val="128"/>
      </rPr>
      <t>切り捨て</t>
    </r>
    <r>
      <rPr>
        <sz val="10"/>
        <color theme="1"/>
        <rFont val="ＭＳ ゴシック"/>
        <family val="3"/>
        <charset val="128"/>
      </rPr>
      <t>）
　ただし、ここでの就職者は、雇用期間１か月以上のものとする。</t>
    </r>
    <rPh sb="1" eb="4">
      <t>シュウショクリツ</t>
    </rPh>
    <rPh sb="5" eb="8">
      <t>ケイサンシキ</t>
    </rPh>
    <rPh sb="17" eb="18">
      <t>ゲツ</t>
    </rPh>
    <rPh sb="66" eb="68">
      <t>イカ</t>
    </rPh>
    <rPh sb="72" eb="73">
      <t>キ</t>
    </rPh>
    <rPh sb="74" eb="75">
      <t>ス</t>
    </rPh>
    <rPh sb="87" eb="90">
      <t>シュウショクシャ</t>
    </rPh>
    <phoneticPr fontId="5"/>
  </si>
  <si>
    <t>訓練受講状況等の問い合わせをする際に、確実に対応できる方を記入してください。
契約後・訓練実施期間中も、記載事項に変更が生じた場合は、速やかに御連絡ください。
就職支援担当者の保有資格については、資格の有効期間（５年間）に御注意ください。</t>
    <rPh sb="0" eb="2">
      <t>クンレン</t>
    </rPh>
    <rPh sb="2" eb="4">
      <t>ジュコウ</t>
    </rPh>
    <rPh sb="4" eb="6">
      <t>ジョウキョウ</t>
    </rPh>
    <rPh sb="6" eb="7">
      <t>トウ</t>
    </rPh>
    <rPh sb="8" eb="9">
      <t>ト</t>
    </rPh>
    <rPh sb="10" eb="11">
      <t>ア</t>
    </rPh>
    <rPh sb="16" eb="17">
      <t>サイ</t>
    </rPh>
    <rPh sb="19" eb="21">
      <t>カクジツ</t>
    </rPh>
    <rPh sb="22" eb="24">
      <t>タイオウ</t>
    </rPh>
    <rPh sb="27" eb="28">
      <t>カタ</t>
    </rPh>
    <rPh sb="29" eb="31">
      <t>キニュウ</t>
    </rPh>
    <rPh sb="39" eb="42">
      <t>ケイヤクゴ</t>
    </rPh>
    <rPh sb="43" eb="45">
      <t>クンレン</t>
    </rPh>
    <rPh sb="45" eb="47">
      <t>ジッシ</t>
    </rPh>
    <rPh sb="47" eb="50">
      <t>キカンチュウ</t>
    </rPh>
    <rPh sb="52" eb="54">
      <t>キサイ</t>
    </rPh>
    <rPh sb="54" eb="56">
      <t>ジコウ</t>
    </rPh>
    <rPh sb="57" eb="59">
      <t>ヘンコウ</t>
    </rPh>
    <rPh sb="60" eb="61">
      <t>ショウ</t>
    </rPh>
    <rPh sb="63" eb="65">
      <t>バアイ</t>
    </rPh>
    <rPh sb="67" eb="68">
      <t>スミ</t>
    </rPh>
    <rPh sb="71" eb="72">
      <t>ゴ</t>
    </rPh>
    <rPh sb="72" eb="74">
      <t>レンラク</t>
    </rPh>
    <rPh sb="80" eb="82">
      <t>シュウショク</t>
    </rPh>
    <rPh sb="82" eb="84">
      <t>シエン</t>
    </rPh>
    <rPh sb="84" eb="87">
      <t>タントウシャ</t>
    </rPh>
    <rPh sb="88" eb="90">
      <t>ホユウ</t>
    </rPh>
    <rPh sb="90" eb="92">
      <t>シカク</t>
    </rPh>
    <rPh sb="98" eb="100">
      <t>シカク</t>
    </rPh>
    <rPh sb="101" eb="103">
      <t>ユウコウ</t>
    </rPh>
    <rPh sb="103" eb="105">
      <t>キカン</t>
    </rPh>
    <rPh sb="107" eb="109">
      <t>ネンカン</t>
    </rPh>
    <rPh sb="112" eb="114">
      <t>チュウイ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</si>
</sst>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 &quot;円&quot;"/>
    <numFmt numFmtId="177" formatCode="[$-411]ggge&quot;年&quot;m&quot;月&quot;d&quot;日&quot;;@"/>
    <numFmt numFmtId="178" formatCode="0.0"/>
    <numFmt numFmtId="179" formatCode="[$-411]ge\.m\.d;@"/>
    <numFmt numFmtId="180" formatCode="#,##0&quot;人&quot;"/>
    <numFmt numFmtId="181" formatCode="0.0%"/>
    <numFmt numFmtId="182" formatCode="[DBNum3]ggge&quot;年&quot;m&quot;月&quot;d&quot;日&quot;;@"/>
    <numFmt numFmtId="183" formatCode="[DBNum3]#,##0"/>
    <numFmt numFmtId="184" formatCode="[DBNum3]#,##0.00"/>
    <numFmt numFmtId="185" formatCode="#,##0;&quot;▲ &quot;#,##0"/>
    <numFmt numFmtId="186" formatCode="#,##0_ "/>
    <numFmt numFmtId="187" formatCode="[DBNum3]#,##0\ &quot;台&quot;"/>
    <numFmt numFmtId="188" formatCode="[DBNum3]#,##0&quot;人&quot;"/>
    <numFmt numFmtId="189" formatCode="[DBNum3]##&quot;か月&quot;"/>
    <numFmt numFmtId="190" formatCode="[&lt;=99999999]####\-####;\(00#\)\ ###\-####"/>
    <numFmt numFmtId="191" formatCode="#,##0_);[Red]\(#,##0\)"/>
    <numFmt numFmtId="192" formatCode="#,##0.0_);[Red]\(#,##0.0\)"/>
  </numFmts>
  <fonts count="9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color theme="1"/>
      <name val="ＭＳ ゴシック"/>
      <family val="3"/>
      <charset val="128"/>
    </font>
    <font>
      <sz val="14"/>
      <color theme="1"/>
      <name val="ＭＳ ゴシック"/>
      <family val="3"/>
      <charset val="128"/>
    </font>
    <font>
      <sz val="11"/>
      <color theme="1"/>
      <name val="ＭＳ ゴシック"/>
      <family val="3"/>
      <charset val="128"/>
    </font>
    <font>
      <sz val="9"/>
      <color theme="1"/>
      <name val="ＭＳ ゴシック"/>
      <family val="3"/>
      <charset val="128"/>
    </font>
    <font>
      <sz val="10"/>
      <name val="ＭＳ ゴシック"/>
      <family val="3"/>
      <charset val="128"/>
    </font>
    <font>
      <sz val="10"/>
      <color rgb="FFFF0000"/>
      <name val="ＭＳ ゴシック"/>
      <family val="3"/>
      <charset val="128"/>
    </font>
    <font>
      <sz val="12"/>
      <color theme="1"/>
      <name val="ＭＳ ゴシック"/>
      <family val="3"/>
      <charset val="128"/>
    </font>
    <font>
      <sz val="8"/>
      <color theme="1"/>
      <name val="ＭＳ ゴシック"/>
      <family val="3"/>
      <charset val="128"/>
    </font>
    <font>
      <sz val="6"/>
      <color theme="1"/>
      <name val="ＭＳ ゴシック"/>
      <family val="3"/>
      <charset val="128"/>
    </font>
    <font>
      <sz val="9"/>
      <color indexed="81"/>
      <name val="MS P ゴシック"/>
      <family val="3"/>
      <charset val="128"/>
    </font>
    <font>
      <b/>
      <sz val="9"/>
      <color indexed="81"/>
      <name val="MS P ゴシック"/>
      <family val="3"/>
      <charset val="128"/>
    </font>
    <font>
      <sz val="9"/>
      <color theme="1"/>
      <name val="ＭＳ Ｐゴシック"/>
      <family val="3"/>
      <charset val="128"/>
    </font>
    <font>
      <sz val="24"/>
      <color theme="1"/>
      <name val="ＭＳ ゴシック"/>
      <family val="3"/>
      <charset val="128"/>
    </font>
    <font>
      <sz val="14"/>
      <color rgb="FFFF0000"/>
      <name val="ＭＳ ゴシック"/>
      <family val="3"/>
      <charset val="128"/>
    </font>
    <font>
      <sz val="12"/>
      <color rgb="FFFF0000"/>
      <name val="ＭＳ ゴシック"/>
      <family val="3"/>
      <charset val="128"/>
    </font>
    <font>
      <sz val="11"/>
      <color rgb="FFFF0000"/>
      <name val="ＭＳ ゴシック"/>
      <family val="3"/>
      <charset val="128"/>
    </font>
    <font>
      <sz val="16"/>
      <color theme="1"/>
      <name val="ＭＳ ゴシック"/>
      <family val="3"/>
      <charset val="128"/>
    </font>
    <font>
      <sz val="6"/>
      <name val="ＭＳ ゴシック"/>
      <family val="3"/>
      <charset val="128"/>
    </font>
    <font>
      <sz val="12"/>
      <name val="ＭＳ ゴシック"/>
      <family val="3"/>
      <charset val="128"/>
    </font>
    <font>
      <sz val="8"/>
      <name val="ＭＳ ゴシック"/>
      <family val="3"/>
      <charset val="128"/>
    </font>
    <font>
      <sz val="12"/>
      <color theme="1"/>
      <name val="ＭＳ Ｐゴシック"/>
      <family val="2"/>
      <scheme val="minor"/>
    </font>
    <font>
      <sz val="13"/>
      <color theme="1"/>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color indexed="12"/>
      <name val="ＭＳ Ｐゴシック"/>
      <family val="3"/>
      <charset val="128"/>
    </font>
    <font>
      <sz val="8"/>
      <name val="ＭＳ Ｐゴシック"/>
      <family val="3"/>
      <charset val="128"/>
    </font>
    <font>
      <sz val="18"/>
      <name val="ＭＳ Ｐゴシック"/>
      <family val="3"/>
      <charset val="128"/>
    </font>
    <font>
      <sz val="11"/>
      <name val="ＭＳ Ｐゴシック"/>
      <family val="3"/>
      <charset val="128"/>
      <scheme val="major"/>
    </font>
    <font>
      <sz val="14"/>
      <name val="ＭＳ Ｐゴシック"/>
      <family val="3"/>
      <charset val="128"/>
    </font>
    <font>
      <u/>
      <sz val="14"/>
      <name val="ＭＳ Ｐゴシック"/>
      <family val="3"/>
      <charset val="128"/>
    </font>
    <font>
      <sz val="11"/>
      <name val="ＭＳ ゴシック"/>
      <family val="3"/>
      <charset val="128"/>
    </font>
    <font>
      <sz val="11"/>
      <name val="ＪＳＰ明朝"/>
      <family val="1"/>
      <charset val="128"/>
    </font>
    <font>
      <sz val="12"/>
      <color rgb="FFFF0000"/>
      <name val="ＭＳ Ｐゴシック"/>
      <family val="3"/>
      <charset val="128"/>
    </font>
    <font>
      <sz val="22"/>
      <color theme="1"/>
      <name val="ＭＳ ゴシック"/>
      <family val="3"/>
      <charset val="128"/>
    </font>
    <font>
      <sz val="18"/>
      <color theme="1"/>
      <name val="ＭＳ ゴシック"/>
      <family val="3"/>
      <charset val="128"/>
    </font>
    <font>
      <sz val="9"/>
      <color theme="1"/>
      <name val="ＭＳ Ｐゴシック"/>
      <family val="2"/>
      <scheme val="minor"/>
    </font>
    <font>
      <sz val="9"/>
      <color theme="1"/>
      <name val="ＭＳ Ｐゴシック"/>
      <family val="3"/>
      <charset val="128"/>
      <scheme val="minor"/>
    </font>
    <font>
      <sz val="14"/>
      <name val="ＭＳ ゴシック"/>
      <family val="3"/>
      <charset val="128"/>
    </font>
    <font>
      <sz val="20"/>
      <color rgb="FFFF0000"/>
      <name val="ＭＳ ゴシック"/>
      <family val="3"/>
      <charset val="128"/>
    </font>
    <font>
      <sz val="22"/>
      <color rgb="FFFF0000"/>
      <name val="ＭＳ ゴシック"/>
      <family val="3"/>
      <charset val="128"/>
    </font>
    <font>
      <sz val="10"/>
      <color theme="4"/>
      <name val="ＭＳ ゴシック"/>
      <family val="3"/>
      <charset val="128"/>
    </font>
    <font>
      <sz val="10"/>
      <color theme="1"/>
      <name val="ＤＦ特太ゴシック体"/>
      <family val="3"/>
      <charset val="128"/>
    </font>
    <font>
      <sz val="9"/>
      <name val="ＭＳ ゴシック"/>
      <family val="3"/>
      <charset val="128"/>
    </font>
    <font>
      <sz val="10"/>
      <name val="ＭＳ Ｐゴシック"/>
      <family val="3"/>
      <charset val="128"/>
    </font>
    <font>
      <sz val="6"/>
      <name val="ＭＳ Ｐゴシック"/>
      <family val="2"/>
      <charset val="128"/>
      <scheme val="minor"/>
    </font>
    <font>
      <sz val="11"/>
      <color theme="1"/>
      <name val="ＭＳ Ｐゴシック"/>
      <family val="3"/>
      <charset val="128"/>
      <scheme val="minor"/>
    </font>
    <font>
      <sz val="8"/>
      <color theme="1"/>
      <name val="ＭＳ Ｐゴシック"/>
      <family val="3"/>
      <charset val="128"/>
    </font>
    <font>
      <sz val="48"/>
      <color theme="1"/>
      <name val="ＭＳ ゴシック"/>
      <family val="3"/>
      <charset val="128"/>
    </font>
    <font>
      <sz val="11"/>
      <color theme="1"/>
      <name val="ＭＳ Ｐゴシック"/>
      <family val="3"/>
      <charset val="128"/>
    </font>
    <font>
      <sz val="9.5"/>
      <color theme="1"/>
      <name val="ＭＳ ゴシック"/>
      <family val="3"/>
      <charset val="128"/>
    </font>
    <font>
      <sz val="9.5"/>
      <color theme="1"/>
      <name val="ＭＳ Ｐゴシック"/>
      <family val="3"/>
      <charset val="128"/>
    </font>
    <font>
      <sz val="22"/>
      <color theme="1"/>
      <name val="ＭＳ Ｐゴシック"/>
      <family val="3"/>
      <charset val="128"/>
      <scheme val="minor"/>
    </font>
    <font>
      <b/>
      <sz val="11"/>
      <name val="ＭＳ ゴシック"/>
      <family val="3"/>
      <charset val="128"/>
    </font>
    <font>
      <sz val="12"/>
      <color theme="1"/>
      <name val="ＭＳ Ｐゴシック"/>
      <family val="3"/>
      <charset val="128"/>
      <scheme val="minor"/>
    </font>
    <font>
      <sz val="10"/>
      <color indexed="8"/>
      <name val="ＭＳ ゴシック"/>
      <family val="3"/>
      <charset val="128"/>
    </font>
    <font>
      <sz val="11"/>
      <color indexed="8"/>
      <name val="ＭＳ ゴシック"/>
      <family val="3"/>
      <charset val="128"/>
    </font>
    <font>
      <sz val="10"/>
      <color theme="1"/>
      <name val="ＭＳ Ｐゴシック"/>
      <family val="3"/>
      <charset val="128"/>
    </font>
    <font>
      <sz val="11"/>
      <name val="ＭＳ Ｐゴシック"/>
      <family val="3"/>
      <charset val="128"/>
      <scheme val="minor"/>
    </font>
    <font>
      <sz val="10"/>
      <name val="ＤＦ特太ゴシック体"/>
      <family val="3"/>
      <charset val="128"/>
    </font>
    <font>
      <sz val="20"/>
      <name val="ＭＳ Ｐゴシック"/>
      <family val="3"/>
      <charset val="128"/>
      <scheme val="minor"/>
    </font>
    <font>
      <sz val="24"/>
      <name val="ＭＳ ゴシック"/>
      <family val="3"/>
      <charset val="128"/>
    </font>
    <font>
      <sz val="11"/>
      <name val="ＭＳ Ｐゴシック"/>
      <family val="2"/>
      <scheme val="minor"/>
    </font>
    <font>
      <sz val="22"/>
      <name val="ＭＳ ゴシック"/>
      <family val="3"/>
      <charset val="128"/>
    </font>
    <font>
      <b/>
      <sz val="18"/>
      <name val="ＭＳ Ｐゴシック"/>
      <family val="3"/>
      <charset val="128"/>
      <scheme val="major"/>
    </font>
    <font>
      <b/>
      <sz val="18"/>
      <name val="ＭＳ Ｐゴシック"/>
      <family val="3"/>
      <charset val="128"/>
      <scheme val="minor"/>
    </font>
    <font>
      <sz val="10"/>
      <name val="ＭＳ Ｐゴシック"/>
      <family val="2"/>
      <scheme val="minor"/>
    </font>
    <font>
      <sz val="18"/>
      <color theme="3"/>
      <name val="ＭＳ Ｐゴシック"/>
      <family val="2"/>
      <charset val="128"/>
      <scheme val="major"/>
    </font>
    <font>
      <sz val="10"/>
      <name val="Meiryo UI"/>
      <family val="3"/>
      <charset val="128"/>
    </font>
    <font>
      <sz val="18"/>
      <name val="Meiryo UI"/>
      <family val="3"/>
      <charset val="128"/>
    </font>
    <font>
      <sz val="11"/>
      <color theme="0"/>
      <name val="ＭＳ ゴシック"/>
      <family val="3"/>
      <charset val="128"/>
    </font>
    <font>
      <sz val="12"/>
      <name val="メイリオ"/>
      <family val="3"/>
      <charset val="128"/>
    </font>
    <font>
      <b/>
      <sz val="12"/>
      <name val="メイリオ"/>
      <family val="3"/>
      <charset val="128"/>
    </font>
    <font>
      <sz val="12"/>
      <color theme="1"/>
      <name val="メイリオ"/>
      <family val="3"/>
      <charset val="128"/>
    </font>
    <font>
      <sz val="14"/>
      <name val="メイリオ"/>
      <family val="3"/>
      <charset val="128"/>
    </font>
    <font>
      <sz val="10"/>
      <color rgb="FF0070C0"/>
      <name val="ＭＳ ゴシック"/>
      <family val="3"/>
      <charset val="128"/>
    </font>
    <font>
      <b/>
      <sz val="16"/>
      <color rgb="FFFF0000"/>
      <name val="ＭＳ ゴシック"/>
      <family val="3"/>
      <charset val="128"/>
    </font>
    <font>
      <b/>
      <sz val="16"/>
      <name val="ＭＳ ゴシック"/>
      <family val="3"/>
      <charset val="128"/>
    </font>
    <font>
      <b/>
      <sz val="14"/>
      <color theme="1"/>
      <name val="ＭＳ ゴシック"/>
      <family val="3"/>
      <charset val="128"/>
    </font>
    <font>
      <b/>
      <sz val="12"/>
      <color rgb="FFFF0000"/>
      <name val="ＭＳ ゴシック"/>
      <family val="3"/>
      <charset val="128"/>
    </font>
    <font>
      <sz val="8"/>
      <color rgb="FFFF0000"/>
      <name val="ＭＳ ゴシック"/>
      <family val="3"/>
      <charset val="128"/>
    </font>
    <font>
      <sz val="10.5"/>
      <name val="ＭＳ ゴシック"/>
      <family val="3"/>
      <charset val="128"/>
    </font>
    <font>
      <sz val="10.5"/>
      <color theme="1"/>
      <name val="ＭＳ Ｐゴシック"/>
      <family val="2"/>
      <scheme val="minor"/>
    </font>
    <font>
      <sz val="9.5"/>
      <name val="ＭＳ ゴシック"/>
      <family val="3"/>
      <charset val="128"/>
    </font>
    <font>
      <sz val="16"/>
      <name val="ＭＳ ゴシック"/>
      <family val="3"/>
      <charset val="128"/>
    </font>
    <font>
      <sz val="18"/>
      <name val="ＭＳ Ｐゴシック"/>
      <family val="3"/>
      <charset val="128"/>
      <scheme val="minor"/>
    </font>
  </fonts>
  <fills count="8">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59999389629810485"/>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1">
    <xf numFmtId="0" fontId="0" fillId="0" borderId="0"/>
    <xf numFmtId="0" fontId="28" fillId="0" borderId="0">
      <alignment vertical="center"/>
    </xf>
    <xf numFmtId="38" fontId="28" fillId="0" borderId="0" applyFont="0" applyFill="0" applyBorder="0" applyAlignment="0" applyProtection="0">
      <alignment vertical="center"/>
    </xf>
    <xf numFmtId="0" fontId="4" fillId="0" borderId="0">
      <alignment vertical="center"/>
    </xf>
    <xf numFmtId="0" fontId="28" fillId="0" borderId="0"/>
    <xf numFmtId="0" fontId="53" fillId="0" borderId="0">
      <alignment vertical="center"/>
    </xf>
    <xf numFmtId="0" fontId="53" fillId="0" borderId="0"/>
    <xf numFmtId="0" fontId="74" fillId="0" borderId="0" applyNumberFormat="0" applyFill="0" applyBorder="0" applyAlignment="0" applyProtection="0">
      <alignment vertical="center"/>
    </xf>
    <xf numFmtId="0" fontId="3" fillId="0" borderId="0">
      <alignment vertical="center"/>
    </xf>
    <xf numFmtId="0" fontId="53" fillId="0" borderId="0">
      <alignment vertical="center"/>
    </xf>
    <xf numFmtId="0" fontId="2" fillId="0" borderId="0">
      <alignment vertical="center"/>
    </xf>
  </cellStyleXfs>
  <cellXfs count="1982">
    <xf numFmtId="0" fontId="0" fillId="0" borderId="0" xfId="0"/>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5" xfId="0" applyFont="1" applyBorder="1" applyAlignment="1">
      <alignment horizontal="left" vertical="center" shrinkToFit="1"/>
    </xf>
    <xf numFmtId="0" fontId="6" fillId="0" borderId="7" xfId="0" applyFont="1" applyBorder="1" applyAlignment="1">
      <alignment horizontal="left" vertical="center" shrinkToFit="1"/>
    </xf>
    <xf numFmtId="0" fontId="9" fillId="0" borderId="0" xfId="0" applyFont="1" applyBorder="1" applyAlignment="1">
      <alignment horizontal="center" vertical="center" wrapText="1"/>
    </xf>
    <xf numFmtId="0" fontId="6" fillId="0" borderId="12" xfId="0" applyFont="1" applyBorder="1" applyAlignment="1">
      <alignment horizontal="left" vertical="center" shrinkToFit="1"/>
    </xf>
    <xf numFmtId="0" fontId="6" fillId="0" borderId="11" xfId="0" applyFont="1" applyBorder="1" applyAlignment="1">
      <alignment horizontal="right" vertical="center" shrinkToFit="1"/>
    </xf>
    <xf numFmtId="0" fontId="6" fillId="0" borderId="8" xfId="0" applyFont="1" applyBorder="1" applyAlignment="1">
      <alignment horizontal="right" vertical="center" shrinkToFit="1"/>
    </xf>
    <xf numFmtId="0" fontId="6" fillId="0" borderId="10" xfId="0" applyFont="1" applyBorder="1" applyAlignment="1">
      <alignment horizontal="left" vertical="center" shrinkToFit="1"/>
    </xf>
    <xf numFmtId="0" fontId="6" fillId="0" borderId="0" xfId="0" applyFont="1" applyAlignment="1">
      <alignment horizontal="left" vertical="center"/>
    </xf>
    <xf numFmtId="0" fontId="6" fillId="0" borderId="0" xfId="0" applyFont="1" applyAlignment="1">
      <alignment horizontal="right" vertical="center"/>
    </xf>
    <xf numFmtId="176" fontId="6" fillId="0" borderId="0" xfId="0" applyNumberFormat="1" applyFont="1" applyBorder="1" applyAlignment="1">
      <alignment horizontal="right" vertical="center" shrinkToFit="1"/>
    </xf>
    <xf numFmtId="0" fontId="6" fillId="0" borderId="0" xfId="0" applyFont="1" applyAlignment="1">
      <alignment horizontal="right" vertical="top"/>
    </xf>
    <xf numFmtId="0" fontId="6" fillId="0" borderId="0" xfId="0" applyFont="1" applyAlignment="1">
      <alignment horizontal="right"/>
    </xf>
    <xf numFmtId="0" fontId="6" fillId="0" borderId="0" xfId="0" applyFont="1" applyAlignment="1"/>
    <xf numFmtId="0" fontId="6" fillId="0" borderId="0" xfId="0" applyFont="1" applyFill="1" applyAlignment="1">
      <alignment vertical="center"/>
    </xf>
    <xf numFmtId="0" fontId="6" fillId="0" borderId="0" xfId="0" applyFont="1" applyAlignment="1">
      <alignment horizontal="left" vertical="center"/>
    </xf>
    <xf numFmtId="0" fontId="6" fillId="0" borderId="0" xfId="0" applyFont="1" applyAlignment="1">
      <alignment horizontal="left" vertical="center"/>
    </xf>
    <xf numFmtId="0" fontId="6" fillId="0" borderId="0" xfId="0" applyFont="1" applyBorder="1" applyAlignment="1">
      <alignment horizontal="center" vertical="center" shrinkToFit="1"/>
    </xf>
    <xf numFmtId="0" fontId="6" fillId="0" borderId="6" xfId="0" applyFont="1" applyBorder="1" applyAlignment="1">
      <alignment vertical="center"/>
    </xf>
    <xf numFmtId="0" fontId="6" fillId="0" borderId="2"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49" fontId="6" fillId="0" borderId="0" xfId="0" applyNumberFormat="1" applyFont="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top" wrapText="1"/>
    </xf>
    <xf numFmtId="0" fontId="6" fillId="0" borderId="0" xfId="0" applyFont="1" applyFill="1" applyBorder="1" applyAlignment="1">
      <alignment vertical="center" wrapText="1" shrinkToFit="1"/>
    </xf>
    <xf numFmtId="0" fontId="6" fillId="0" borderId="0" xfId="0" applyFont="1" applyFill="1" applyBorder="1" applyAlignment="1">
      <alignment vertical="center" shrinkToFit="1"/>
    </xf>
    <xf numFmtId="180" fontId="6" fillId="0" borderId="0" xfId="0" applyNumberFormat="1" applyFont="1" applyFill="1" applyBorder="1" applyAlignment="1">
      <alignment vertical="center" shrinkToFit="1"/>
    </xf>
    <xf numFmtId="181" fontId="6" fillId="0" borderId="0" xfId="0" applyNumberFormat="1" applyFont="1" applyFill="1" applyBorder="1" applyAlignment="1">
      <alignment vertical="center" shrinkToFit="1"/>
    </xf>
    <xf numFmtId="180" fontId="6" fillId="0" borderId="0" xfId="0" applyNumberFormat="1" applyFont="1" applyFill="1" applyBorder="1" applyAlignment="1">
      <alignment horizontal="center" vertical="center" shrinkToFit="1"/>
    </xf>
    <xf numFmtId="180" fontId="6" fillId="0" borderId="6" xfId="0" applyNumberFormat="1" applyFont="1" applyFill="1" applyBorder="1" applyAlignment="1">
      <alignment vertical="center" shrinkToFit="1"/>
    </xf>
    <xf numFmtId="0" fontId="6" fillId="0" borderId="7" xfId="0" applyFont="1" applyFill="1" applyBorder="1" applyAlignment="1">
      <alignment vertical="top" wrapText="1"/>
    </xf>
    <xf numFmtId="180" fontId="6" fillId="0" borderId="8" xfId="0" applyNumberFormat="1" applyFont="1" applyFill="1" applyBorder="1" applyAlignment="1">
      <alignment vertical="center" shrinkToFit="1"/>
    </xf>
    <xf numFmtId="0" fontId="6" fillId="0" borderId="10" xfId="0" applyFont="1" applyFill="1" applyBorder="1" applyAlignment="1">
      <alignment vertical="top" wrapText="1"/>
    </xf>
    <xf numFmtId="180" fontId="6" fillId="0" borderId="0" xfId="0" applyNumberFormat="1" applyFont="1" applyFill="1" applyBorder="1" applyAlignment="1">
      <alignment vertical="center"/>
    </xf>
    <xf numFmtId="0" fontId="6" fillId="0" borderId="0" xfId="0" applyFont="1" applyFill="1" applyBorder="1" applyAlignment="1">
      <alignment horizontal="center" vertical="center" wrapText="1" shrinkToFit="1"/>
    </xf>
    <xf numFmtId="0" fontId="6" fillId="0" borderId="3" xfId="0" applyFont="1" applyFill="1" applyBorder="1" applyAlignment="1">
      <alignment vertical="center" wrapText="1" shrinkToFit="1"/>
    </xf>
    <xf numFmtId="0" fontId="6" fillId="0" borderId="5" xfId="0" applyFont="1" applyFill="1" applyBorder="1" applyAlignment="1">
      <alignment vertical="center" wrapText="1" shrinkToFit="1"/>
    </xf>
    <xf numFmtId="0" fontId="6" fillId="0" borderId="0" xfId="0" applyFont="1" applyAlignment="1">
      <alignment vertical="top"/>
    </xf>
    <xf numFmtId="0" fontId="6" fillId="0" borderId="0" xfId="0" applyFont="1" applyBorder="1" applyAlignment="1">
      <alignment horizontal="left" vertical="center" shrinkToFit="1"/>
    </xf>
    <xf numFmtId="176" fontId="6" fillId="0" borderId="0" xfId="0" applyNumberFormat="1" applyFont="1" applyBorder="1" applyAlignment="1">
      <alignment horizontal="right" vertical="center" shrinkToFit="1"/>
    </xf>
    <xf numFmtId="0" fontId="6" fillId="0" borderId="0" xfId="0" applyFont="1" applyBorder="1" applyAlignment="1">
      <alignment horizontal="left" vertical="center"/>
    </xf>
    <xf numFmtId="0" fontId="6" fillId="0" borderId="1" xfId="0" quotePrefix="1" applyFont="1" applyBorder="1" applyAlignment="1">
      <alignment horizontal="center" vertical="center" wrapText="1" shrinkToFit="1"/>
    </xf>
    <xf numFmtId="0" fontId="6" fillId="3" borderId="0" xfId="0" applyFont="1" applyFill="1" applyAlignment="1">
      <alignment horizontal="center" vertical="center"/>
    </xf>
    <xf numFmtId="0" fontId="6" fillId="3" borderId="0" xfId="0" applyFont="1" applyFill="1" applyAlignment="1">
      <alignment vertical="center"/>
    </xf>
    <xf numFmtId="0" fontId="6" fillId="0" borderId="3"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vertical="center"/>
    </xf>
    <xf numFmtId="0" fontId="12" fillId="0" borderId="7" xfId="0" applyFont="1" applyBorder="1" applyAlignment="1">
      <alignment horizontal="left" vertical="center"/>
    </xf>
    <xf numFmtId="0" fontId="12" fillId="3" borderId="6" xfId="0" applyFont="1" applyFill="1" applyBorder="1" applyAlignment="1">
      <alignment horizontal="center" vertical="center" wrapText="1"/>
    </xf>
    <xf numFmtId="0" fontId="12" fillId="0" borderId="2" xfId="0" applyFont="1" applyBorder="1" applyAlignment="1">
      <alignment horizontal="left" vertical="center"/>
    </xf>
    <xf numFmtId="0" fontId="12" fillId="3" borderId="8" xfId="0" applyFont="1" applyFill="1" applyBorder="1" applyAlignment="1">
      <alignment horizontal="center" vertical="center" wrapText="1"/>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Border="1" applyAlignment="1">
      <alignment horizontal="left" vertical="center" wrapText="1"/>
    </xf>
    <xf numFmtId="0" fontId="6" fillId="0" borderId="4" xfId="0" applyFont="1" applyBorder="1" applyAlignment="1">
      <alignment vertical="center"/>
    </xf>
    <xf numFmtId="0" fontId="6" fillId="0" borderId="5" xfId="0" applyFont="1" applyBorder="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3" xfId="0" applyFont="1" applyBorder="1" applyAlignment="1">
      <alignment vertical="center" shrinkToFit="1"/>
    </xf>
    <xf numFmtId="0" fontId="12" fillId="0" borderId="0" xfId="0" applyFont="1" applyAlignment="1">
      <alignment vertical="center"/>
    </xf>
    <xf numFmtId="0" fontId="12" fillId="0" borderId="0" xfId="0" applyFont="1" applyAlignment="1">
      <alignment horizontal="left" vertical="center"/>
    </xf>
    <xf numFmtId="0" fontId="8" fillId="0" borderId="5" xfId="0" applyFont="1" applyBorder="1" applyAlignment="1">
      <alignment vertical="center" shrinkToFit="1"/>
    </xf>
    <xf numFmtId="177" fontId="6" fillId="0" borderId="3" xfId="0" applyNumberFormat="1" applyFont="1" applyBorder="1" applyAlignment="1">
      <alignment vertical="center" shrinkToFit="1"/>
    </xf>
    <xf numFmtId="177" fontId="6" fillId="0" borderId="5" xfId="0" applyNumberFormat="1" applyFont="1" applyBorder="1" applyAlignment="1">
      <alignment vertical="center" shrinkToFit="1"/>
    </xf>
    <xf numFmtId="0" fontId="6" fillId="0" borderId="3" xfId="0" applyFont="1" applyBorder="1" applyAlignment="1">
      <alignment vertical="center" wrapText="1" shrinkToFit="1"/>
    </xf>
    <xf numFmtId="0" fontId="6" fillId="0" borderId="5" xfId="0" applyFont="1" applyBorder="1" applyAlignment="1">
      <alignment vertical="center" shrinkToFit="1"/>
    </xf>
    <xf numFmtId="0" fontId="0" fillId="0" borderId="3" xfId="0" applyBorder="1" applyAlignment="1">
      <alignment vertical="center"/>
    </xf>
    <xf numFmtId="0" fontId="6" fillId="0" borderId="3" xfId="0" applyFont="1" applyBorder="1" applyAlignment="1">
      <alignment vertical="center"/>
    </xf>
    <xf numFmtId="0" fontId="17" fillId="0" borderId="0" xfId="0" applyFont="1" applyAlignment="1">
      <alignment vertical="center"/>
    </xf>
    <xf numFmtId="0" fontId="6" fillId="0" borderId="3" xfId="0" applyFont="1" applyBorder="1" applyAlignment="1">
      <alignment vertical="center" wrapText="1"/>
    </xf>
    <xf numFmtId="0" fontId="18" fillId="0" borderId="0" xfId="0" applyFont="1" applyAlignment="1">
      <alignment vertical="center"/>
    </xf>
    <xf numFmtId="0" fontId="6" fillId="0" borderId="6" xfId="0" applyFont="1" applyBorder="1" applyAlignment="1">
      <alignment horizontal="left" vertical="center" shrinkToFit="1"/>
    </xf>
    <xf numFmtId="0" fontId="7" fillId="0" borderId="0" xfId="0" applyFont="1" applyBorder="1" applyAlignment="1">
      <alignment vertical="center" shrinkToFit="1"/>
    </xf>
    <xf numFmtId="0" fontId="6" fillId="0" borderId="4" xfId="0" applyFont="1" applyBorder="1" applyAlignment="1">
      <alignment vertical="center" shrinkToFit="1"/>
    </xf>
    <xf numFmtId="0" fontId="6" fillId="0" borderId="0" xfId="0" applyFont="1" applyBorder="1" applyAlignment="1">
      <alignment vertical="top" shrinkToFit="1"/>
    </xf>
    <xf numFmtId="0" fontId="6" fillId="0" borderId="11" xfId="0"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0" fontId="6" fillId="0" borderId="17" xfId="0" applyFont="1" applyBorder="1" applyAlignment="1">
      <alignment vertical="center" shrinkToFit="1"/>
    </xf>
    <xf numFmtId="0" fontId="6" fillId="0" borderId="20" xfId="0" applyFont="1" applyBorder="1" applyAlignment="1">
      <alignment vertical="center" shrinkToFit="1"/>
    </xf>
    <xf numFmtId="0" fontId="6" fillId="0" borderId="22" xfId="0" applyFont="1" applyBorder="1" applyAlignment="1">
      <alignment vertical="center" shrinkToFit="1"/>
    </xf>
    <xf numFmtId="49" fontId="6" fillId="0" borderId="0" xfId="0" applyNumberFormat="1" applyFont="1" applyBorder="1" applyAlignment="1">
      <alignment vertical="center" shrinkToFit="1"/>
    </xf>
    <xf numFmtId="0" fontId="6" fillId="0" borderId="18" xfId="0" applyFont="1" applyBorder="1" applyAlignment="1">
      <alignment vertical="center" shrinkToFit="1"/>
    </xf>
    <xf numFmtId="0" fontId="6" fillId="0" borderId="26" xfId="0" applyFont="1" applyBorder="1" applyAlignment="1">
      <alignment vertical="center" shrinkToFit="1"/>
    </xf>
    <xf numFmtId="49" fontId="6" fillId="0" borderId="28" xfId="0" applyNumberFormat="1" applyFont="1" applyBorder="1" applyAlignment="1">
      <alignment vertical="center" shrinkToFit="1"/>
    </xf>
    <xf numFmtId="0" fontId="9" fillId="0" borderId="17" xfId="0" applyFont="1" applyBorder="1" applyAlignment="1">
      <alignment vertical="center" wrapText="1"/>
    </xf>
    <xf numFmtId="0" fontId="9" fillId="0" borderId="20" xfId="0" applyFont="1" applyBorder="1" applyAlignment="1">
      <alignment vertical="center" wrapText="1"/>
    </xf>
    <xf numFmtId="0" fontId="9" fillId="0" borderId="25" xfId="0" applyFont="1" applyBorder="1" applyAlignment="1">
      <alignment vertical="center" wrapText="1"/>
    </xf>
    <xf numFmtId="0" fontId="6" fillId="3" borderId="0" xfId="0" applyFont="1" applyFill="1" applyAlignment="1">
      <alignment horizontal="left" vertical="center"/>
    </xf>
    <xf numFmtId="0" fontId="6" fillId="3" borderId="34" xfId="0" applyFont="1" applyFill="1" applyBorder="1" applyAlignment="1">
      <alignment vertical="center"/>
    </xf>
    <xf numFmtId="0" fontId="6" fillId="3" borderId="18" xfId="0" applyFont="1" applyFill="1" applyBorder="1" applyAlignment="1">
      <alignment horizontal="left" vertical="center"/>
    </xf>
    <xf numFmtId="0" fontId="6" fillId="3" borderId="18" xfId="0" applyFont="1" applyFill="1" applyBorder="1" applyAlignment="1">
      <alignment horizontal="center" vertical="center"/>
    </xf>
    <xf numFmtId="0" fontId="6" fillId="3" borderId="19" xfId="0" applyFont="1" applyFill="1" applyBorder="1" applyAlignment="1">
      <alignment horizontal="left" vertical="center"/>
    </xf>
    <xf numFmtId="0" fontId="6" fillId="3" borderId="35" xfId="0" applyFont="1" applyFill="1" applyBorder="1" applyAlignment="1">
      <alignment vertical="center"/>
    </xf>
    <xf numFmtId="0" fontId="6" fillId="3" borderId="26" xfId="0" applyFont="1" applyFill="1" applyBorder="1" applyAlignment="1">
      <alignment horizontal="left" vertical="center"/>
    </xf>
    <xf numFmtId="0" fontId="6" fillId="3" borderId="26" xfId="0" applyFont="1" applyFill="1" applyBorder="1" applyAlignment="1">
      <alignment vertical="center"/>
    </xf>
    <xf numFmtId="0" fontId="6" fillId="3" borderId="26" xfId="0" applyFont="1" applyFill="1" applyBorder="1" applyAlignment="1">
      <alignment horizontal="center" vertical="center"/>
    </xf>
    <xf numFmtId="0" fontId="6" fillId="3" borderId="27" xfId="0" applyFont="1" applyFill="1" applyBorder="1" applyAlignment="1">
      <alignment horizontal="left" vertical="center"/>
    </xf>
    <xf numFmtId="0" fontId="6" fillId="0" borderId="24" xfId="0" applyFont="1" applyBorder="1" applyAlignment="1">
      <alignment vertical="center" shrinkToFit="1"/>
    </xf>
    <xf numFmtId="0" fontId="6" fillId="0" borderId="7"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2" xfId="0" applyFont="1" applyFill="1" applyBorder="1" applyAlignment="1">
      <alignment horizontal="left" vertical="center"/>
    </xf>
    <xf numFmtId="0" fontId="6" fillId="0" borderId="9" xfId="0" applyFont="1" applyBorder="1" applyAlignment="1">
      <alignment horizontal="center" vertical="center"/>
    </xf>
    <xf numFmtId="0" fontId="12" fillId="0" borderId="5" xfId="0" applyFont="1" applyBorder="1" applyAlignment="1">
      <alignment vertical="center"/>
    </xf>
    <xf numFmtId="0" fontId="6" fillId="0" borderId="2" xfId="0" applyFont="1" applyBorder="1" applyAlignment="1">
      <alignment horizontal="righ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3" xfId="0" applyFont="1" applyFill="1" applyBorder="1" applyAlignment="1">
      <alignment horizontal="left" vertical="center"/>
    </xf>
    <xf numFmtId="0" fontId="6" fillId="0" borderId="5" xfId="0" applyFont="1" applyFill="1" applyBorder="1" applyAlignment="1">
      <alignment horizontal="left" vertical="center"/>
    </xf>
    <xf numFmtId="0" fontId="6" fillId="0" borderId="2" xfId="0" applyFont="1" applyFill="1" applyBorder="1" applyAlignment="1">
      <alignment horizontal="righ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Border="1" applyAlignment="1">
      <alignment vertical="center" wrapText="1"/>
    </xf>
    <xf numFmtId="0" fontId="12" fillId="0" borderId="2" xfId="0" applyFont="1" applyBorder="1" applyAlignment="1">
      <alignment vertical="center" wrapText="1"/>
    </xf>
    <xf numFmtId="0" fontId="12" fillId="0" borderId="7" xfId="0" applyFont="1" applyBorder="1" applyAlignment="1">
      <alignmen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4" xfId="0" applyFont="1" applyFill="1" applyBorder="1" applyAlignment="1">
      <alignment vertical="center"/>
    </xf>
    <xf numFmtId="2" fontId="12" fillId="0" borderId="4" xfId="0" applyNumberFormat="1" applyFont="1" applyFill="1" applyBorder="1" applyAlignment="1">
      <alignment vertical="center"/>
    </xf>
    <xf numFmtId="0" fontId="12" fillId="0" borderId="6" xfId="0" applyFont="1" applyFill="1" applyBorder="1" applyAlignment="1">
      <alignment vertical="center"/>
    </xf>
    <xf numFmtId="49" fontId="12" fillId="0" borderId="2" xfId="0" applyNumberFormat="1" applyFont="1" applyFill="1" applyBorder="1" applyAlignment="1">
      <alignment horizontal="left" vertical="center"/>
    </xf>
    <xf numFmtId="49" fontId="12" fillId="0" borderId="7" xfId="0" applyNumberFormat="1" applyFont="1" applyFill="1" applyBorder="1" applyAlignment="1">
      <alignment horizontal="left" vertical="center"/>
    </xf>
    <xf numFmtId="0" fontId="12" fillId="0" borderId="8" xfId="0" applyFont="1" applyFill="1" applyBorder="1" applyAlignment="1">
      <alignment horizontal="center" vertical="center"/>
    </xf>
    <xf numFmtId="49" fontId="12" fillId="0" borderId="9" xfId="0" applyNumberFormat="1" applyFont="1" applyFill="1" applyBorder="1" applyAlignment="1">
      <alignment horizontal="left" vertical="center"/>
    </xf>
    <xf numFmtId="49" fontId="12" fillId="0" borderId="10" xfId="0" applyNumberFormat="1" applyFont="1" applyFill="1" applyBorder="1" applyAlignment="1">
      <alignment horizontal="left" vertical="center"/>
    </xf>
    <xf numFmtId="0" fontId="6" fillId="0" borderId="6" xfId="0" applyFont="1" applyFill="1" applyBorder="1" applyAlignment="1">
      <alignment vertical="center"/>
    </xf>
    <xf numFmtId="0" fontId="6" fillId="0" borderId="8" xfId="0" applyFont="1" applyFill="1" applyBorder="1" applyAlignment="1">
      <alignment vertical="center"/>
    </xf>
    <xf numFmtId="183" fontId="12" fillId="0" borderId="2" xfId="0" applyNumberFormat="1" applyFont="1" applyFill="1" applyBorder="1" applyAlignment="1">
      <alignment vertical="center"/>
    </xf>
    <xf numFmtId="183" fontId="12" fillId="0" borderId="9" xfId="0" applyNumberFormat="1" applyFont="1" applyFill="1" applyBorder="1" applyAlignment="1">
      <alignment vertical="center"/>
    </xf>
    <xf numFmtId="0" fontId="12" fillId="0" borderId="6" xfId="0" applyFont="1" applyFill="1" applyBorder="1" applyAlignment="1">
      <alignment vertical="center" wrapText="1"/>
    </xf>
    <xf numFmtId="0" fontId="12" fillId="0" borderId="2"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vertical="center"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7" xfId="0" applyFont="1" applyFill="1" applyBorder="1" applyAlignment="1">
      <alignment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vertical="center" wrapText="1"/>
    </xf>
    <xf numFmtId="0" fontId="12" fillId="0" borderId="10" xfId="0" applyFont="1" applyFill="1" applyBorder="1" applyAlignment="1">
      <alignment vertical="center" wrapText="1"/>
    </xf>
    <xf numFmtId="0" fontId="12" fillId="0" borderId="9" xfId="0" applyFont="1" applyBorder="1" applyAlignment="1">
      <alignment vertical="center" wrapText="1"/>
    </xf>
    <xf numFmtId="0" fontId="6" fillId="0" borderId="11" xfId="0" applyFont="1" applyFill="1" applyBorder="1" applyAlignment="1">
      <alignment vertical="center" shrinkToFit="1"/>
    </xf>
    <xf numFmtId="0" fontId="6" fillId="0" borderId="3" xfId="0" applyFont="1" applyBorder="1" applyAlignment="1">
      <alignment horizontal="left" vertical="center"/>
    </xf>
    <xf numFmtId="0" fontId="6" fillId="0" borderId="2" xfId="0" applyFont="1" applyBorder="1" applyAlignment="1">
      <alignment vertical="center" wrapText="1"/>
    </xf>
    <xf numFmtId="0" fontId="0" fillId="0" borderId="0" xfId="0" applyAlignment="1">
      <alignment vertical="center"/>
    </xf>
    <xf numFmtId="0" fontId="6" fillId="0" borderId="2" xfId="0" applyFont="1" applyBorder="1" applyAlignment="1">
      <alignment vertical="center" wrapText="1"/>
    </xf>
    <xf numFmtId="0" fontId="20" fillId="0" borderId="2"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178" fontId="6" fillId="0" borderId="4" xfId="0" applyNumberFormat="1" applyFont="1" applyFill="1" applyBorder="1" applyAlignment="1">
      <alignment vertical="center"/>
    </xf>
    <xf numFmtId="0" fontId="6" fillId="0" borderId="0" xfId="0" applyFont="1" applyBorder="1" applyAlignment="1">
      <alignment vertical="center" wrapText="1"/>
    </xf>
    <xf numFmtId="0" fontId="6" fillId="0" borderId="2" xfId="0" applyFont="1" applyBorder="1" applyAlignment="1">
      <alignment vertical="center" wrapText="1"/>
    </xf>
    <xf numFmtId="0" fontId="6" fillId="0" borderId="6" xfId="0" applyFont="1" applyBorder="1" applyAlignment="1">
      <alignment vertical="center"/>
    </xf>
    <xf numFmtId="0" fontId="6" fillId="0" borderId="0" xfId="0" applyFont="1" applyAlignment="1">
      <alignment vertical="center" wrapText="1"/>
    </xf>
    <xf numFmtId="0" fontId="7" fillId="0" borderId="2" xfId="0" applyFont="1" applyBorder="1" applyAlignment="1">
      <alignment vertical="center"/>
    </xf>
    <xf numFmtId="0" fontId="20" fillId="0" borderId="2"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12" fillId="0" borderId="3" xfId="0" applyFont="1" applyBorder="1" applyAlignment="1">
      <alignment vertical="center" shrinkToFit="1"/>
    </xf>
    <xf numFmtId="0" fontId="12" fillId="0" borderId="0" xfId="0" applyFont="1" applyBorder="1" applyAlignment="1">
      <alignment horizontal="left" vertical="center"/>
    </xf>
    <xf numFmtId="0" fontId="7" fillId="0" borderId="0" xfId="0" applyFont="1" applyAlignment="1">
      <alignment vertical="center"/>
    </xf>
    <xf numFmtId="0" fontId="7" fillId="0" borderId="6" xfId="0" applyFont="1" applyBorder="1" applyAlignment="1">
      <alignment vertical="center"/>
    </xf>
    <xf numFmtId="0" fontId="7" fillId="0" borderId="11" xfId="0" applyFont="1" applyBorder="1" applyAlignment="1">
      <alignment vertical="center" wrapText="1"/>
    </xf>
    <xf numFmtId="0" fontId="7" fillId="0" borderId="8" xfId="0" applyFont="1" applyBorder="1" applyAlignment="1">
      <alignment vertical="center" wrapText="1"/>
    </xf>
    <xf numFmtId="0" fontId="12" fillId="0" borderId="0" xfId="0" applyFont="1" applyAlignment="1">
      <alignment horizontal="center" vertical="center"/>
    </xf>
    <xf numFmtId="0" fontId="7" fillId="0" borderId="0"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0" xfId="0" applyFont="1" applyAlignment="1">
      <alignment vertical="center"/>
    </xf>
    <xf numFmtId="0" fontId="0" fillId="0" borderId="8" xfId="0" applyBorder="1" applyAlignment="1">
      <alignment horizontal="left" vertical="center" wrapText="1"/>
    </xf>
    <xf numFmtId="0" fontId="0" fillId="0" borderId="11" xfId="0" applyBorder="1" applyAlignment="1">
      <alignment horizontal="left" vertical="center" wrapText="1"/>
    </xf>
    <xf numFmtId="0" fontId="6" fillId="0" borderId="9" xfId="0" applyFont="1" applyBorder="1" applyAlignment="1">
      <alignment vertical="center" shrinkToFit="1"/>
    </xf>
    <xf numFmtId="49" fontId="6" fillId="0" borderId="44" xfId="0" applyNumberFormat="1" applyFont="1" applyBorder="1" applyAlignment="1">
      <alignment vertical="center" shrinkToFit="1"/>
    </xf>
    <xf numFmtId="0" fontId="0" fillId="0" borderId="6" xfId="0" applyBorder="1" applyAlignment="1">
      <alignment horizontal="left" vertical="center" wrapText="1"/>
    </xf>
    <xf numFmtId="0" fontId="11" fillId="0" borderId="0" xfId="0" applyFont="1" applyBorder="1" applyAlignment="1">
      <alignment vertical="center"/>
    </xf>
    <xf numFmtId="0" fontId="6" fillId="0" borderId="3"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vertical="center" shrinkToFit="1"/>
    </xf>
    <xf numFmtId="0" fontId="0" fillId="0" borderId="0" xfId="0" applyAlignment="1">
      <alignment vertical="center"/>
    </xf>
    <xf numFmtId="0" fontId="6" fillId="0" borderId="0" xfId="0" applyFont="1" applyAlignment="1">
      <alignment horizontal="left" vertical="center"/>
    </xf>
    <xf numFmtId="0" fontId="12" fillId="0" borderId="2"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6" fillId="0" borderId="6" xfId="0" applyFont="1" applyBorder="1" applyAlignment="1">
      <alignment vertical="center"/>
    </xf>
    <xf numFmtId="0" fontId="6" fillId="0" borderId="0" xfId="0" applyFont="1" applyBorder="1" applyAlignment="1">
      <alignment horizontal="center" vertical="center"/>
    </xf>
    <xf numFmtId="176" fontId="6" fillId="0" borderId="0" xfId="0" applyNumberFormat="1" applyFont="1" applyBorder="1" applyAlignment="1">
      <alignment horizontal="right" vertical="center" shrinkToFit="1"/>
    </xf>
    <xf numFmtId="0" fontId="12" fillId="3" borderId="6" xfId="0" applyFont="1" applyFill="1" applyBorder="1" applyAlignment="1">
      <alignment vertical="center"/>
    </xf>
    <xf numFmtId="0" fontId="12" fillId="3" borderId="8" xfId="0" applyFont="1" applyFill="1" applyBorder="1" applyAlignment="1">
      <alignment vertical="center"/>
    </xf>
    <xf numFmtId="0" fontId="6" fillId="0" borderId="6" xfId="0" applyFont="1" applyBorder="1" applyAlignment="1">
      <alignment vertical="center"/>
    </xf>
    <xf numFmtId="0" fontId="6" fillId="0" borderId="2" xfId="0" applyFont="1" applyFill="1" applyBorder="1" applyAlignment="1">
      <alignment vertical="center"/>
    </xf>
    <xf numFmtId="0" fontId="12" fillId="0" borderId="0" xfId="0" applyFont="1" applyAlignment="1">
      <alignment horizontal="right" vertical="center"/>
    </xf>
    <xf numFmtId="176" fontId="12" fillId="0" borderId="0" xfId="0" applyNumberFormat="1" applyFont="1" applyBorder="1" applyAlignment="1">
      <alignment horizontal="right" vertical="center" shrinkToFit="1"/>
    </xf>
    <xf numFmtId="0" fontId="12" fillId="0" borderId="1" xfId="0" applyFont="1" applyBorder="1" applyAlignment="1">
      <alignment vertical="center" shrinkToFit="1"/>
    </xf>
    <xf numFmtId="176" fontId="6" fillId="3" borderId="3" xfId="0" applyNumberFormat="1" applyFont="1" applyFill="1" applyBorder="1" applyAlignment="1">
      <alignment vertical="center" shrinkToFit="1"/>
    </xf>
    <xf numFmtId="0" fontId="12" fillId="0" borderId="4" xfId="0" applyFont="1" applyBorder="1" applyAlignment="1">
      <alignment vertical="center" shrinkToFit="1"/>
    </xf>
    <xf numFmtId="0" fontId="12" fillId="0" borderId="6" xfId="0" applyFont="1" applyBorder="1" applyAlignment="1">
      <alignment vertical="center" wrapText="1" shrinkToFit="1"/>
    </xf>
    <xf numFmtId="0" fontId="12" fillId="0" borderId="8" xfId="0" applyFont="1" applyBorder="1" applyAlignment="1">
      <alignment vertical="center" wrapText="1" shrinkToFit="1"/>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11" xfId="0" applyFont="1" applyBorder="1" applyAlignment="1">
      <alignment vertical="center" wrapText="1"/>
    </xf>
    <xf numFmtId="49" fontId="12" fillId="0" borderId="11" xfId="0" applyNumberFormat="1" applyFont="1" applyFill="1" applyBorder="1" applyAlignment="1">
      <alignment horizontal="left" vertical="center"/>
    </xf>
    <xf numFmtId="49" fontId="12" fillId="0" borderId="0" xfId="0" applyNumberFormat="1" applyFont="1" applyFill="1" applyBorder="1" applyAlignment="1">
      <alignment horizontal="left" vertical="center"/>
    </xf>
    <xf numFmtId="0" fontId="12" fillId="0" borderId="1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1" xfId="0" applyFont="1" applyFill="1" applyBorder="1" applyAlignment="1">
      <alignment vertical="center" wrapText="1"/>
    </xf>
    <xf numFmtId="0" fontId="12" fillId="0" borderId="0" xfId="0" applyFont="1" applyFill="1" applyBorder="1" applyAlignment="1">
      <alignment vertical="center" wrapText="1"/>
    </xf>
    <xf numFmtId="0" fontId="20" fillId="0" borderId="11" xfId="0" applyFont="1" applyFill="1" applyBorder="1" applyAlignment="1">
      <alignment horizontal="center" vertical="center"/>
    </xf>
    <xf numFmtId="0" fontId="20" fillId="0" borderId="0" xfId="0" applyFont="1" applyFill="1" applyBorder="1" applyAlignment="1">
      <alignment horizontal="center" vertical="center"/>
    </xf>
    <xf numFmtId="0" fontId="12" fillId="0" borderId="8" xfId="0" applyFont="1" applyBorder="1" applyAlignment="1">
      <alignment vertical="center" shrinkToFit="1"/>
    </xf>
    <xf numFmtId="0" fontId="12"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26" fillId="0" borderId="0" xfId="0" applyFont="1" applyFill="1"/>
    <xf numFmtId="0" fontId="28" fillId="0" borderId="0" xfId="1" applyFont="1">
      <alignment vertical="center"/>
    </xf>
    <xf numFmtId="0" fontId="28" fillId="0" borderId="0" xfId="1" applyFont="1" applyBorder="1" applyAlignment="1">
      <alignment horizontal="center" vertical="center"/>
    </xf>
    <xf numFmtId="0" fontId="28" fillId="0" borderId="0" xfId="1" applyFont="1" applyBorder="1">
      <alignment vertical="center"/>
    </xf>
    <xf numFmtId="0" fontId="29" fillId="0" borderId="0" xfId="1" applyFont="1" applyAlignment="1">
      <alignment horizontal="right" vertical="top"/>
    </xf>
    <xf numFmtId="38" fontId="28" fillId="0" borderId="0" xfId="2" applyFont="1" applyBorder="1" applyAlignment="1">
      <alignment horizontal="center" vertical="center"/>
    </xf>
    <xf numFmtId="38" fontId="32" fillId="0" borderId="0" xfId="2" applyFont="1" applyBorder="1" applyAlignment="1">
      <alignment horizontal="center" vertical="center"/>
    </xf>
    <xf numFmtId="38" fontId="28" fillId="0" borderId="0" xfId="2" applyFont="1" applyFill="1" applyBorder="1" applyAlignment="1">
      <alignment horizontal="center" vertical="center"/>
    </xf>
    <xf numFmtId="0" fontId="31" fillId="0" borderId="0" xfId="1" applyFont="1" applyFill="1">
      <alignment vertical="center"/>
    </xf>
    <xf numFmtId="38" fontId="28" fillId="0" borderId="0" xfId="2" applyFont="1" applyBorder="1" applyAlignment="1">
      <alignment horizontal="center" vertical="center" wrapText="1"/>
    </xf>
    <xf numFmtId="38" fontId="28" fillId="0" borderId="0" xfId="2" applyFont="1" applyBorder="1">
      <alignment vertical="center"/>
    </xf>
    <xf numFmtId="38" fontId="33" fillId="0" borderId="0" xfId="1" applyNumberFormat="1" applyFont="1">
      <alignment vertical="center"/>
    </xf>
    <xf numFmtId="0" fontId="28" fillId="0" borderId="1" xfId="1" applyFont="1" applyBorder="1">
      <alignment vertical="center"/>
    </xf>
    <xf numFmtId="0" fontId="33" fillId="0" borderId="0" xfId="1" applyFont="1">
      <alignment vertical="center"/>
    </xf>
    <xf numFmtId="38" fontId="33" fillId="0" borderId="0" xfId="2" applyFont="1" applyFill="1" applyBorder="1" applyAlignment="1">
      <alignment horizontal="center" vertical="center"/>
    </xf>
    <xf numFmtId="0" fontId="34" fillId="0" borderId="0" xfId="1" applyFont="1" applyBorder="1" applyAlignment="1">
      <alignment horizontal="center" vertical="center"/>
    </xf>
    <xf numFmtId="0" fontId="34" fillId="0" borderId="0" xfId="1" applyFont="1" applyAlignment="1">
      <alignment horizontal="center" vertical="center"/>
    </xf>
    <xf numFmtId="0" fontId="31" fillId="0" borderId="0" xfId="1" applyFont="1" applyAlignment="1">
      <alignment horizontal="left" vertical="center"/>
    </xf>
    <xf numFmtId="0" fontId="34" fillId="0" borderId="2" xfId="1" applyFont="1" applyBorder="1" applyAlignment="1">
      <alignment horizontal="center" vertical="center"/>
    </xf>
    <xf numFmtId="0" fontId="36" fillId="0" borderId="0" xfId="1" applyFont="1" applyAlignment="1"/>
    <xf numFmtId="0" fontId="37" fillId="0" borderId="0" xfId="1" applyFont="1" applyBorder="1" applyAlignment="1"/>
    <xf numFmtId="0" fontId="36" fillId="0" borderId="9" xfId="1" applyFont="1" applyBorder="1" applyAlignment="1"/>
    <xf numFmtId="0" fontId="28" fillId="0" borderId="0" xfId="1" applyAlignment="1"/>
    <xf numFmtId="0" fontId="28" fillId="0" borderId="0" xfId="1" applyAlignment="1">
      <alignment horizontal="right"/>
    </xf>
    <xf numFmtId="0" fontId="38" fillId="0" borderId="0" xfId="1" applyFont="1" applyAlignment="1"/>
    <xf numFmtId="0" fontId="39" fillId="0" borderId="0" xfId="1" applyFont="1" applyAlignment="1"/>
    <xf numFmtId="0" fontId="31" fillId="0" borderId="0" xfId="1" applyFont="1" applyBorder="1" applyAlignment="1"/>
    <xf numFmtId="0" fontId="36" fillId="0" borderId="0" xfId="1" applyFont="1" applyBorder="1" applyAlignment="1">
      <alignment horizontal="right" vertical="center"/>
    </xf>
    <xf numFmtId="0" fontId="12" fillId="0" borderId="8" xfId="0" applyFont="1" applyBorder="1" applyAlignment="1">
      <alignment vertical="center"/>
    </xf>
    <xf numFmtId="38" fontId="28" fillId="0" borderId="1" xfId="2" applyFont="1" applyFill="1" applyBorder="1" applyAlignment="1">
      <alignment horizontal="center" vertical="center"/>
    </xf>
    <xf numFmtId="0" fontId="34" fillId="0" borderId="0" xfId="1" applyFont="1" applyAlignment="1">
      <alignment horizontal="center" vertical="center"/>
    </xf>
    <xf numFmtId="38" fontId="28" fillId="0" borderId="1" xfId="2" applyFont="1" applyBorder="1" applyAlignment="1">
      <alignment horizontal="center" vertical="center" wrapText="1"/>
    </xf>
    <xf numFmtId="0" fontId="24" fillId="0" borderId="0" xfId="0" applyFont="1" applyAlignment="1">
      <alignment vertical="center"/>
    </xf>
    <xf numFmtId="0" fontId="8" fillId="0" borderId="5" xfId="0" applyFont="1" applyBorder="1" applyAlignment="1">
      <alignment vertical="center"/>
    </xf>
    <xf numFmtId="0" fontId="28" fillId="0" borderId="0" xfId="1" applyFont="1" applyBorder="1" applyAlignment="1">
      <alignment vertical="center"/>
    </xf>
    <xf numFmtId="38" fontId="31" fillId="0" borderId="8" xfId="2" applyFont="1" applyBorder="1">
      <alignment vertical="center"/>
    </xf>
    <xf numFmtId="38" fontId="28" fillId="0" borderId="10" xfId="2" applyFont="1" applyBorder="1" applyAlignment="1">
      <alignment horizontal="center" vertical="center"/>
    </xf>
    <xf numFmtId="38" fontId="28" fillId="0" borderId="1" xfId="2" applyFont="1" applyFill="1" applyBorder="1">
      <alignment vertical="center"/>
    </xf>
    <xf numFmtId="38" fontId="31" fillId="0" borderId="1" xfId="2" applyFont="1" applyBorder="1">
      <alignment vertical="center"/>
    </xf>
    <xf numFmtId="38" fontId="28" fillId="0" borderId="1" xfId="2" applyFont="1" applyBorder="1" applyAlignment="1">
      <alignment horizontal="center" vertical="center"/>
    </xf>
    <xf numFmtId="38" fontId="31" fillId="0" borderId="1" xfId="2" applyFont="1" applyFill="1" applyBorder="1">
      <alignment vertical="center"/>
    </xf>
    <xf numFmtId="38" fontId="28" fillId="0" borderId="1" xfId="2" applyFont="1" applyBorder="1" applyAlignment="1">
      <alignment horizontal="right" vertical="center"/>
    </xf>
    <xf numFmtId="38" fontId="28" fillId="0" borderId="1" xfId="2" applyNumberFormat="1" applyFont="1" applyBorder="1" applyAlignment="1">
      <alignment horizontal="right" vertical="center"/>
    </xf>
    <xf numFmtId="0" fontId="28" fillId="0" borderId="13" xfId="1" applyFont="1" applyBorder="1" applyAlignment="1">
      <alignment vertical="center"/>
    </xf>
    <xf numFmtId="0" fontId="28" fillId="0" borderId="15" xfId="1" applyFont="1" applyBorder="1" applyAlignment="1">
      <alignment vertical="center"/>
    </xf>
    <xf numFmtId="0" fontId="28" fillId="0" borderId="13" xfId="1" applyFont="1" applyBorder="1">
      <alignment vertical="center"/>
    </xf>
    <xf numFmtId="0" fontId="28" fillId="0" borderId="15" xfId="1" applyFont="1" applyBorder="1">
      <alignment vertical="center"/>
    </xf>
    <xf numFmtId="0" fontId="6" fillId="0" borderId="11" xfId="0" applyFont="1" applyFill="1" applyBorder="1" applyAlignment="1">
      <alignment vertical="center"/>
    </xf>
    <xf numFmtId="0" fontId="12" fillId="0" borderId="0" xfId="0" applyFont="1" applyBorder="1" applyAlignment="1">
      <alignment vertical="center"/>
    </xf>
    <xf numFmtId="0" fontId="12" fillId="0" borderId="12" xfId="0" applyFont="1" applyBorder="1" applyAlignment="1">
      <alignment vertical="center"/>
    </xf>
    <xf numFmtId="0" fontId="12" fillId="0" borderId="11" xfId="0" applyFont="1" applyBorder="1" applyAlignment="1">
      <alignment vertical="center"/>
    </xf>
    <xf numFmtId="0" fontId="0" fillId="0" borderId="0" xfId="0" applyAlignment="1">
      <alignment vertical="center"/>
    </xf>
    <xf numFmtId="0" fontId="12" fillId="0" borderId="6" xfId="0" applyFont="1" applyBorder="1" applyAlignment="1">
      <alignment vertical="center"/>
    </xf>
    <xf numFmtId="0" fontId="0" fillId="0" borderId="0" xfId="0" applyAlignment="1">
      <alignment vertical="center"/>
    </xf>
    <xf numFmtId="0" fontId="28" fillId="0" borderId="0" xfId="1" applyBorder="1">
      <alignment vertical="center"/>
    </xf>
    <xf numFmtId="38" fontId="28" fillId="0" borderId="5" xfId="2" applyFont="1" applyBorder="1" applyAlignment="1">
      <alignment horizontal="left" vertical="center"/>
    </xf>
    <xf numFmtId="0" fontId="6" fillId="0" borderId="19" xfId="0" applyFont="1" applyBorder="1" applyAlignment="1">
      <alignment vertical="center" shrinkToFit="1"/>
    </xf>
    <xf numFmtId="0" fontId="6" fillId="0" borderId="33" xfId="0" quotePrefix="1" applyFont="1" applyBorder="1" applyAlignment="1">
      <alignment horizontal="center" vertical="center" wrapText="1" shrinkToFit="1"/>
    </xf>
    <xf numFmtId="0" fontId="6" fillId="4" borderId="3" xfId="0" applyFont="1" applyFill="1" applyBorder="1" applyAlignment="1">
      <alignment horizontal="right" vertical="center" shrinkToFit="1"/>
    </xf>
    <xf numFmtId="0" fontId="6" fillId="4" borderId="6" xfId="0" applyFont="1" applyFill="1" applyBorder="1" applyAlignment="1">
      <alignment horizontal="right" vertical="center" shrinkToFi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0" xfId="0" applyFont="1" applyAlignment="1">
      <alignment horizontal="left" vertical="center"/>
    </xf>
    <xf numFmtId="0" fontId="6" fillId="0" borderId="2" xfId="0" applyFont="1" applyFill="1" applyBorder="1" applyAlignment="1">
      <alignment horizontal="left" vertical="center" wrapText="1"/>
    </xf>
    <xf numFmtId="0" fontId="6" fillId="0" borderId="0" xfId="0" applyFont="1" applyBorder="1" applyAlignment="1">
      <alignment horizontal="center" vertical="center"/>
    </xf>
    <xf numFmtId="0" fontId="12" fillId="0" borderId="2" xfId="0" applyFont="1" applyBorder="1" applyAlignment="1">
      <alignment horizontal="left" vertical="center"/>
    </xf>
    <xf numFmtId="0" fontId="12" fillId="0" borderId="11" xfId="0" applyFont="1" applyBorder="1" applyAlignment="1">
      <alignment horizontal="left" vertical="center"/>
    </xf>
    <xf numFmtId="0" fontId="6" fillId="0" borderId="0" xfId="0" applyFont="1" applyFill="1" applyBorder="1" applyAlignment="1">
      <alignment vertical="center" wrapText="1"/>
    </xf>
    <xf numFmtId="0" fontId="6" fillId="0" borderId="12" xfId="0" applyFont="1" applyBorder="1" applyAlignment="1">
      <alignment vertical="center" wrapText="1"/>
    </xf>
    <xf numFmtId="0" fontId="12" fillId="0" borderId="9" xfId="0" applyFont="1" applyBorder="1" applyAlignment="1">
      <alignment vertical="center"/>
    </xf>
    <xf numFmtId="0" fontId="6" fillId="0" borderId="9" xfId="0" applyFont="1" applyFill="1" applyBorder="1" applyAlignment="1">
      <alignment vertical="center" wrapText="1"/>
    </xf>
    <xf numFmtId="0" fontId="6" fillId="0" borderId="0" xfId="0" applyFont="1" applyBorder="1" applyAlignment="1">
      <alignment vertical="top" wrapText="1"/>
    </xf>
    <xf numFmtId="0" fontId="6" fillId="0" borderId="3" xfId="0" applyFont="1" applyBorder="1" applyAlignment="1">
      <alignment horizontal="center" vertical="center"/>
    </xf>
    <xf numFmtId="0" fontId="7" fillId="0" borderId="2" xfId="0" applyFont="1" applyBorder="1" applyAlignment="1">
      <alignment horizontal="left" vertical="center"/>
    </xf>
    <xf numFmtId="0" fontId="6" fillId="0" borderId="0" xfId="0" applyFont="1" applyAlignment="1">
      <alignment horizontal="left" vertical="center"/>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0" fontId="11" fillId="0" borderId="0" xfId="0" applyFont="1" applyAlignment="1">
      <alignment vertical="center"/>
    </xf>
    <xf numFmtId="0" fontId="46" fillId="0" borderId="0" xfId="0" applyFont="1" applyAlignment="1">
      <alignment vertical="center"/>
    </xf>
    <xf numFmtId="0" fontId="47" fillId="0" borderId="0" xfId="0" applyFont="1" applyAlignment="1">
      <alignment vertical="center"/>
    </xf>
    <xf numFmtId="0" fontId="6" fillId="0" borderId="5" xfId="0" applyFont="1" applyFill="1" applyBorder="1" applyAlignment="1">
      <alignment vertical="center" shrinkToFit="1"/>
    </xf>
    <xf numFmtId="0" fontId="6" fillId="0" borderId="0" xfId="0" applyFont="1" applyAlignment="1">
      <alignment vertical="center" shrinkToFit="1"/>
    </xf>
    <xf numFmtId="0" fontId="0" fillId="0" borderId="6"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6" fillId="0" borderId="11" xfId="0" applyFont="1" applyBorder="1" applyAlignment="1">
      <alignment horizontal="left" vertical="center"/>
    </xf>
    <xf numFmtId="0" fontId="6" fillId="0" borderId="0" xfId="0" applyFont="1" applyBorder="1" applyAlignment="1">
      <alignment horizontal="center" vertical="center" shrinkToFit="1"/>
    </xf>
    <xf numFmtId="0" fontId="6" fillId="0" borderId="7" xfId="0" applyFont="1" applyBorder="1" applyAlignment="1">
      <alignment vertical="center"/>
    </xf>
    <xf numFmtId="0" fontId="21" fillId="0" borderId="1" xfId="0" applyFont="1" applyBorder="1" applyAlignment="1">
      <alignment horizontal="center" vertical="center"/>
    </xf>
    <xf numFmtId="0" fontId="18" fillId="0" borderId="2" xfId="0" applyFont="1" applyBorder="1" applyAlignment="1">
      <alignment horizontal="center" vertical="center"/>
    </xf>
    <xf numFmtId="0" fontId="7" fillId="0" borderId="0" xfId="0" applyFont="1" applyBorder="1" applyAlignment="1">
      <alignment vertical="top" wrapText="1"/>
    </xf>
    <xf numFmtId="0" fontId="7" fillId="0" borderId="12" xfId="0" applyFont="1" applyBorder="1" applyAlignment="1">
      <alignment vertical="top" wrapText="1"/>
    </xf>
    <xf numFmtId="0" fontId="9" fillId="4" borderId="1" xfId="0" applyFont="1" applyFill="1" applyBorder="1" applyAlignment="1">
      <alignment horizontal="center" vertical="center" shrinkToFi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2" xfId="0" applyFont="1" applyBorder="1" applyAlignment="1">
      <alignment vertical="top" wrapText="1"/>
    </xf>
    <xf numFmtId="0" fontId="8" fillId="0" borderId="11" xfId="0" applyFont="1" applyBorder="1" applyAlignment="1">
      <alignment vertical="top" wrapText="1"/>
    </xf>
    <xf numFmtId="0" fontId="18" fillId="0" borderId="2" xfId="0" applyFont="1" applyBorder="1" applyAlignment="1">
      <alignment horizontal="left" vertical="center"/>
    </xf>
    <xf numFmtId="0" fontId="8" fillId="0" borderId="8" xfId="0" applyFont="1" applyBorder="1" applyAlignment="1">
      <alignment vertical="top" wrapText="1"/>
    </xf>
    <xf numFmtId="0" fontId="48" fillId="0" borderId="0" xfId="0" applyFont="1" applyBorder="1" applyAlignment="1">
      <alignment horizontal="center" vertical="center"/>
    </xf>
    <xf numFmtId="0" fontId="12" fillId="0" borderId="9" xfId="0" applyFont="1" applyFill="1" applyBorder="1" applyAlignment="1">
      <alignment horizontal="center" vertical="center" wrapText="1"/>
    </xf>
    <xf numFmtId="0" fontId="12" fillId="0" borderId="0" xfId="0" applyFont="1" applyFill="1" applyBorder="1" applyAlignment="1">
      <alignment vertical="center" shrinkToFit="1"/>
    </xf>
    <xf numFmtId="0" fontId="12" fillId="0" borderId="8" xfId="0" applyFont="1" applyFill="1" applyBorder="1" applyAlignment="1">
      <alignment vertical="center"/>
    </xf>
    <xf numFmtId="0" fontId="12" fillId="0" borderId="10" xfId="0" applyFont="1" applyFill="1" applyBorder="1" applyAlignment="1">
      <alignment horizontal="left" vertical="center"/>
    </xf>
    <xf numFmtId="0" fontId="12" fillId="0" borderId="9" xfId="0" applyFont="1" applyFill="1" applyBorder="1" applyAlignment="1">
      <alignment horizontal="left" vertical="center"/>
    </xf>
    <xf numFmtId="0" fontId="12" fillId="0" borderId="7" xfId="0" applyFont="1" applyFill="1" applyBorder="1" applyAlignment="1">
      <alignment horizontal="left" vertical="center"/>
    </xf>
    <xf numFmtId="0" fontId="12" fillId="0" borderId="2"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5" xfId="0" applyFont="1" applyFill="1" applyBorder="1" applyAlignment="1">
      <alignment vertical="center"/>
    </xf>
    <xf numFmtId="0" fontId="12" fillId="0" borderId="3" xfId="0" applyFont="1" applyFill="1" applyBorder="1" applyAlignment="1">
      <alignment vertical="center"/>
    </xf>
    <xf numFmtId="177" fontId="12" fillId="0" borderId="5" xfId="0" applyNumberFormat="1" applyFont="1" applyFill="1" applyBorder="1" applyAlignment="1">
      <alignment horizontal="center" vertical="center" shrinkToFit="1"/>
    </xf>
    <xf numFmtId="177" fontId="12" fillId="0" borderId="4" xfId="0" applyNumberFormat="1" applyFont="1" applyFill="1" applyBorder="1" applyAlignment="1">
      <alignment horizontal="center" vertical="center" shrinkToFit="1"/>
    </xf>
    <xf numFmtId="177" fontId="12" fillId="0" borderId="3" xfId="0" applyNumberFormat="1" applyFont="1" applyFill="1" applyBorder="1" applyAlignment="1">
      <alignment horizontal="center" vertical="center" shrinkToFit="1"/>
    </xf>
    <xf numFmtId="0" fontId="6" fillId="0" borderId="0" xfId="0" applyFont="1" applyFill="1" applyAlignment="1">
      <alignment horizontal="center" vertical="center"/>
    </xf>
    <xf numFmtId="0" fontId="6" fillId="0" borderId="0" xfId="0" applyFont="1" applyFill="1" applyAlignment="1">
      <alignment horizontal="left" vertical="center"/>
    </xf>
    <xf numFmtId="0" fontId="0" fillId="0" borderId="0" xfId="0" applyFill="1" applyAlignment="1">
      <alignment vertical="center"/>
    </xf>
    <xf numFmtId="0" fontId="7" fillId="0" borderId="0" xfId="0" applyFont="1" applyFill="1" applyBorder="1" applyAlignment="1">
      <alignment vertical="center" shrinkToFit="1"/>
    </xf>
    <xf numFmtId="0" fontId="12" fillId="0" borderId="2" xfId="0" applyFont="1" applyFill="1" applyBorder="1" applyAlignment="1">
      <alignment vertical="center"/>
    </xf>
    <xf numFmtId="0" fontId="12" fillId="0" borderId="9" xfId="0" applyFont="1" applyFill="1" applyBorder="1" applyAlignment="1">
      <alignment vertical="center"/>
    </xf>
    <xf numFmtId="0" fontId="18" fillId="0" borderId="0" xfId="0" applyFont="1" applyAlignment="1">
      <alignment vertical="center" wrapText="1"/>
    </xf>
    <xf numFmtId="0" fontId="6" fillId="0" borderId="9" xfId="0" applyFont="1" applyFill="1" applyBorder="1" applyAlignment="1">
      <alignment vertical="center"/>
    </xf>
    <xf numFmtId="0" fontId="8" fillId="0" borderId="9" xfId="0" applyFont="1" applyFill="1" applyBorder="1" applyAlignment="1">
      <alignment vertical="center"/>
    </xf>
    <xf numFmtId="0" fontId="8" fillId="0" borderId="3" xfId="0" applyFont="1" applyFill="1" applyBorder="1" applyAlignment="1">
      <alignment horizontal="left" vertical="center"/>
    </xf>
    <xf numFmtId="0" fontId="8" fillId="0" borderId="3" xfId="0" applyFont="1" applyFill="1" applyBorder="1" applyAlignment="1">
      <alignment vertical="center"/>
    </xf>
    <xf numFmtId="0" fontId="8" fillId="0" borderId="6" xfId="0" applyFont="1" applyFill="1" applyBorder="1" applyAlignment="1">
      <alignment vertical="center"/>
    </xf>
    <xf numFmtId="0" fontId="8" fillId="0" borderId="2" xfId="0" applyFont="1" applyFill="1" applyBorder="1" applyAlignment="1">
      <alignment vertical="center"/>
    </xf>
    <xf numFmtId="0" fontId="8" fillId="0" borderId="7" xfId="0" applyFont="1" applyFill="1" applyBorder="1" applyAlignment="1">
      <alignment vertical="center"/>
    </xf>
    <xf numFmtId="0" fontId="8" fillId="0" borderId="4" xfId="0" applyFont="1" applyFill="1" applyBorder="1" applyAlignment="1">
      <alignment horizontal="left" vertical="center"/>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11" xfId="0" applyFont="1" applyFill="1" applyBorder="1" applyAlignment="1">
      <alignment vertical="center"/>
    </xf>
    <xf numFmtId="0" fontId="8" fillId="0" borderId="0" xfId="0" applyFont="1" applyFill="1" applyBorder="1" applyAlignment="1">
      <alignment vertical="center"/>
    </xf>
    <xf numFmtId="0" fontId="8" fillId="0" borderId="12" xfId="0" applyFont="1" applyFill="1" applyBorder="1" applyAlignment="1">
      <alignment vertical="center"/>
    </xf>
    <xf numFmtId="0" fontId="8" fillId="0" borderId="8" xfId="0" applyFont="1" applyFill="1" applyBorder="1" applyAlignment="1">
      <alignment vertical="center"/>
    </xf>
    <xf numFmtId="0" fontId="8" fillId="0" borderId="10" xfId="0" applyFont="1" applyFill="1" applyBorder="1" applyAlignment="1">
      <alignment vertical="center"/>
    </xf>
    <xf numFmtId="0" fontId="6" fillId="0" borderId="7" xfId="0" applyFont="1" applyBorder="1" applyAlignment="1">
      <alignment vertical="center" shrinkToFit="1"/>
    </xf>
    <xf numFmtId="0" fontId="0" fillId="0" borderId="3" xfId="0" applyBorder="1" applyAlignment="1">
      <alignment horizontal="left" vertical="center" wrapText="1"/>
    </xf>
    <xf numFmtId="0" fontId="9" fillId="0" borderId="0" xfId="0" applyFont="1" applyFill="1" applyAlignment="1">
      <alignment horizontal="right" vertical="center"/>
    </xf>
    <xf numFmtId="0" fontId="12" fillId="0" borderId="11" xfId="0" applyFont="1" applyFill="1" applyBorder="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12" fillId="0" borderId="0" xfId="0" applyFont="1" applyAlignment="1">
      <alignment vertical="top"/>
    </xf>
    <xf numFmtId="0" fontId="11" fillId="0" borderId="0" xfId="0" applyFont="1" applyAlignment="1">
      <alignment horizontal="left" vertical="center"/>
    </xf>
    <xf numFmtId="38" fontId="51" fillId="0" borderId="0" xfId="2" applyFont="1" applyFill="1" applyBorder="1" applyAlignment="1">
      <alignment vertical="center"/>
    </xf>
    <xf numFmtId="0" fontId="7" fillId="0" borderId="0" xfId="0" applyFont="1" applyBorder="1" applyAlignment="1">
      <alignment vertical="center" wrapText="1"/>
    </xf>
    <xf numFmtId="0" fontId="6" fillId="0" borderId="3" xfId="0" applyFont="1" applyBorder="1" applyAlignment="1">
      <alignment horizontal="center" vertical="center"/>
    </xf>
    <xf numFmtId="0" fontId="6" fillId="0" borderId="5" xfId="0" applyFont="1" applyBorder="1" applyAlignment="1">
      <alignment horizontal="left" vertical="center" shrinkToFit="1"/>
    </xf>
    <xf numFmtId="0" fontId="9" fillId="0" borderId="1" xfId="0" applyFont="1" applyBorder="1" applyAlignment="1">
      <alignment horizontal="center" vertical="center"/>
    </xf>
    <xf numFmtId="0" fontId="7" fillId="0" borderId="2" xfId="0" applyFont="1" applyBorder="1" applyAlignment="1">
      <alignment horizontal="left" vertical="center"/>
    </xf>
    <xf numFmtId="0" fontId="6" fillId="0" borderId="2" xfId="0" applyFont="1" applyBorder="1" applyAlignment="1">
      <alignment vertical="center" wrapText="1"/>
    </xf>
    <xf numFmtId="0" fontId="6" fillId="0" borderId="0" xfId="0" applyFont="1" applyAlignment="1">
      <alignment horizontal="center" vertical="center"/>
    </xf>
    <xf numFmtId="0" fontId="41" fillId="0" borderId="0" xfId="0" applyFont="1" applyAlignment="1">
      <alignment vertical="center"/>
    </xf>
    <xf numFmtId="0" fontId="8" fillId="0" borderId="0" xfId="3" applyFont="1">
      <alignment vertical="center"/>
    </xf>
    <xf numFmtId="0" fontId="8" fillId="0" borderId="0" xfId="3" applyFont="1" applyBorder="1">
      <alignment vertical="center"/>
    </xf>
    <xf numFmtId="0" fontId="8" fillId="0" borderId="0" xfId="3" applyFont="1" applyBorder="1" applyAlignment="1">
      <alignment vertical="center"/>
    </xf>
    <xf numFmtId="0" fontId="8" fillId="0" borderId="1" xfId="3" applyFont="1" applyBorder="1" applyAlignment="1">
      <alignment horizontal="center" vertical="center" wrapText="1"/>
    </xf>
    <xf numFmtId="0" fontId="8" fillId="0" borderId="0" xfId="3" applyFont="1" applyAlignment="1">
      <alignment horizontal="center" vertical="center"/>
    </xf>
    <xf numFmtId="0" fontId="18" fillId="0" borderId="0" xfId="0" applyFont="1" applyBorder="1" applyAlignment="1">
      <alignment vertical="center"/>
    </xf>
    <xf numFmtId="0" fontId="7" fillId="0" borderId="0" xfId="0" applyFont="1" applyBorder="1" applyAlignment="1">
      <alignment horizontal="left" vertical="center" indent="1" shrinkToFit="1"/>
    </xf>
    <xf numFmtId="0" fontId="6" fillId="0" borderId="5"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left" vertical="center" wrapText="1"/>
    </xf>
    <xf numFmtId="0" fontId="9" fillId="0" borderId="0" xfId="0" applyFont="1" applyBorder="1" applyAlignment="1">
      <alignment horizontal="left" vertical="center" wrapText="1"/>
    </xf>
    <xf numFmtId="0" fontId="6" fillId="0" borderId="5"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2" xfId="0" applyFont="1" applyBorder="1" applyAlignment="1">
      <alignment horizontal="center" vertical="center" wrapText="1" shrinkToFit="1"/>
    </xf>
    <xf numFmtId="0" fontId="6" fillId="0" borderId="0"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center" vertical="center"/>
    </xf>
    <xf numFmtId="0" fontId="6" fillId="0" borderId="11"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0" xfId="0" applyFont="1" applyAlignment="1">
      <alignment horizontal="center" vertical="center"/>
    </xf>
    <xf numFmtId="0" fontId="6" fillId="0" borderId="0" xfId="0" applyFont="1" applyBorder="1" applyAlignment="1">
      <alignment horizontal="center" vertical="center"/>
    </xf>
    <xf numFmtId="0" fontId="9" fillId="0" borderId="3" xfId="0" applyFont="1" applyBorder="1" applyAlignment="1">
      <alignment horizontal="center" vertical="center" wrapText="1"/>
    </xf>
    <xf numFmtId="0" fontId="0" fillId="0" borderId="3" xfId="0" applyBorder="1" applyAlignment="1">
      <alignment horizontal="left" vertical="center" wrapText="1"/>
    </xf>
    <xf numFmtId="0" fontId="6" fillId="0" borderId="5" xfId="0" applyFont="1" applyBorder="1" applyAlignment="1">
      <alignment horizontal="center" vertical="center"/>
    </xf>
    <xf numFmtId="0" fontId="6" fillId="0" borderId="6" xfId="0" applyFont="1" applyBorder="1" applyAlignment="1">
      <alignment horizontal="left" vertical="center"/>
    </xf>
    <xf numFmtId="0" fontId="6" fillId="0" borderId="4" xfId="0" applyFont="1" applyBorder="1" applyAlignment="1">
      <alignment horizontal="left" vertical="center"/>
    </xf>
    <xf numFmtId="0" fontId="6" fillId="0" borderId="4" xfId="0" applyFont="1" applyBorder="1" applyAlignment="1">
      <alignment horizontal="center" vertical="center"/>
    </xf>
    <xf numFmtId="0" fontId="12" fillId="0" borderId="0" xfId="0" applyFont="1" applyBorder="1" applyAlignment="1">
      <alignment horizontal="center" vertical="center" shrinkToFit="1"/>
    </xf>
    <xf numFmtId="0" fontId="6" fillId="0" borderId="0" xfId="0" applyFont="1" applyBorder="1" applyAlignment="1">
      <alignment horizontal="left" vertical="center" shrinkToFit="1"/>
    </xf>
    <xf numFmtId="0" fontId="6" fillId="0" borderId="2"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6" fillId="0" borderId="4" xfId="0" applyFont="1" applyBorder="1" applyAlignment="1">
      <alignment horizontal="right" vertical="center"/>
    </xf>
    <xf numFmtId="0" fontId="12" fillId="0" borderId="11" xfId="0" applyFont="1" applyBorder="1" applyAlignment="1">
      <alignment horizontal="left" vertical="center"/>
    </xf>
    <xf numFmtId="0" fontId="12" fillId="0" borderId="0" xfId="0" applyFont="1" applyBorder="1" applyAlignment="1">
      <alignment horizontal="left" vertical="center"/>
    </xf>
    <xf numFmtId="176" fontId="6" fillId="0" borderId="0" xfId="0" applyNumberFormat="1" applyFont="1" applyBorder="1" applyAlignment="1">
      <alignment horizontal="right" vertical="center" shrinkToFit="1"/>
    </xf>
    <xf numFmtId="0" fontId="6" fillId="0" borderId="0" xfId="0" applyFont="1" applyBorder="1" applyAlignment="1">
      <alignment horizontal="right" vertical="center" shrinkToFit="1"/>
    </xf>
    <xf numFmtId="0" fontId="11" fillId="0" borderId="0" xfId="0" applyFont="1" applyBorder="1" applyAlignment="1">
      <alignment horizontal="left" vertical="center" shrinkToFit="1"/>
    </xf>
    <xf numFmtId="0" fontId="6" fillId="0" borderId="0" xfId="0" applyFont="1" applyFill="1" applyBorder="1" applyAlignment="1">
      <alignment horizontal="left" vertical="center"/>
    </xf>
    <xf numFmtId="0" fontId="6" fillId="0" borderId="36" xfId="0" applyFont="1" applyBorder="1" applyAlignment="1">
      <alignment vertical="center" shrinkToFit="1"/>
    </xf>
    <xf numFmtId="0" fontId="48" fillId="0" borderId="2" xfId="0" applyFont="1" applyBorder="1" applyAlignment="1">
      <alignment horizontal="center" vertical="center"/>
    </xf>
    <xf numFmtId="0" fontId="48" fillId="0" borderId="9" xfId="0" applyFont="1" applyBorder="1" applyAlignment="1">
      <alignment horizontal="center" vertical="center"/>
    </xf>
    <xf numFmtId="0" fontId="6" fillId="0" borderId="51" xfId="0" applyFont="1" applyBorder="1" applyAlignment="1">
      <alignment horizontal="center" vertical="center" textRotation="255" shrinkToFit="1"/>
    </xf>
    <xf numFmtId="0" fontId="6" fillId="0" borderId="0" xfId="0" applyFont="1" applyBorder="1" applyAlignment="1">
      <alignment horizontal="center" vertical="center" shrinkToFit="1"/>
    </xf>
    <xf numFmtId="0" fontId="6" fillId="0" borderId="0" xfId="0" applyFont="1" applyBorder="1" applyAlignment="1">
      <alignment vertical="center" textRotation="255" wrapText="1"/>
    </xf>
    <xf numFmtId="0" fontId="19" fillId="0" borderId="0" xfId="0" applyFont="1" applyBorder="1" applyAlignment="1">
      <alignment vertical="center" shrinkToFit="1"/>
    </xf>
    <xf numFmtId="0" fontId="13" fillId="0" borderId="0" xfId="0" applyFont="1" applyAlignment="1">
      <alignment vertical="center"/>
    </xf>
    <xf numFmtId="0" fontId="9" fillId="0" borderId="13" xfId="0" applyFont="1" applyBorder="1" applyAlignment="1">
      <alignment horizontal="center" shrinkToFit="1"/>
    </xf>
    <xf numFmtId="0" fontId="9" fillId="0" borderId="15" xfId="0" applyFont="1" applyBorder="1" applyAlignment="1">
      <alignment horizontal="center" shrinkToFit="1"/>
    </xf>
    <xf numFmtId="0" fontId="9" fillId="0" borderId="14" xfId="0" applyFont="1" applyBorder="1" applyAlignment="1">
      <alignment horizontal="center" vertical="center" shrinkToFit="1"/>
    </xf>
    <xf numFmtId="0" fontId="55" fillId="0" borderId="0" xfId="0" applyFont="1" applyAlignment="1">
      <alignment vertical="center"/>
    </xf>
    <xf numFmtId="0" fontId="6" fillId="0" borderId="37" xfId="0" applyFont="1" applyBorder="1" applyAlignment="1">
      <alignment vertical="center"/>
    </xf>
    <xf numFmtId="0" fontId="6" fillId="0" borderId="53" xfId="0" applyFont="1" applyBorder="1" applyAlignment="1">
      <alignment vertical="center"/>
    </xf>
    <xf numFmtId="0" fontId="6" fillId="0" borderId="54" xfId="0" applyFont="1" applyBorder="1" applyAlignment="1">
      <alignment vertical="center"/>
    </xf>
    <xf numFmtId="0" fontId="6" fillId="0" borderId="54" xfId="0" applyFont="1" applyBorder="1" applyAlignment="1">
      <alignment horizontal="left" vertical="center"/>
    </xf>
    <xf numFmtId="0" fontId="6" fillId="0" borderId="58" xfId="0" applyFont="1" applyBorder="1" applyAlignment="1">
      <alignment vertical="center"/>
    </xf>
    <xf numFmtId="0" fontId="6" fillId="0" borderId="49" xfId="0" applyFont="1" applyBorder="1" applyAlignment="1">
      <alignment horizontal="left" vertical="center"/>
    </xf>
    <xf numFmtId="0" fontId="0" fillId="0" borderId="0" xfId="0" applyBorder="1" applyAlignment="1">
      <alignment horizontal="center" vertical="center"/>
    </xf>
    <xf numFmtId="0" fontId="0" fillId="0" borderId="11" xfId="0" applyBorder="1" applyAlignment="1">
      <alignment horizontal="center" vertical="center"/>
    </xf>
    <xf numFmtId="0" fontId="6" fillId="0" borderId="4" xfId="0" applyFont="1" applyBorder="1" applyAlignment="1">
      <alignment vertical="center" wrapText="1"/>
    </xf>
    <xf numFmtId="0" fontId="56" fillId="0" borderId="0" xfId="0" applyFont="1" applyFill="1" applyAlignment="1">
      <alignment vertical="center"/>
    </xf>
    <xf numFmtId="0" fontId="58" fillId="0" borderId="0" xfId="0" applyFont="1" applyAlignment="1">
      <alignment vertical="center"/>
    </xf>
    <xf numFmtId="0" fontId="12" fillId="0" borderId="10" xfId="0" applyFont="1" applyBorder="1" applyAlignment="1">
      <alignment vertical="center"/>
    </xf>
    <xf numFmtId="0" fontId="34" fillId="0" borderId="0" xfId="1" applyFont="1" applyAlignment="1">
      <alignment horizontal="center" vertical="center"/>
    </xf>
    <xf numFmtId="38" fontId="28" fillId="0" borderId="1" xfId="2" applyFont="1" applyBorder="1" applyAlignment="1">
      <alignment horizontal="center" vertical="center" wrapText="1"/>
    </xf>
    <xf numFmtId="0" fontId="6" fillId="0" borderId="0" xfId="6" applyFont="1" applyAlignment="1">
      <alignment vertical="center"/>
    </xf>
    <xf numFmtId="0" fontId="53" fillId="0" borderId="0" xfId="6"/>
    <xf numFmtId="0" fontId="61" fillId="0" borderId="0" xfId="6" applyFont="1"/>
    <xf numFmtId="0" fontId="12" fillId="0" borderId="0" xfId="6" applyFont="1" applyAlignment="1">
      <alignment vertical="center"/>
    </xf>
    <xf numFmtId="0" fontId="12" fillId="0" borderId="0" xfId="6" applyFont="1" applyAlignment="1">
      <alignment horizontal="center" vertical="center" textRotation="255"/>
    </xf>
    <xf numFmtId="0" fontId="6" fillId="0" borderId="0" xfId="6" applyFont="1" applyAlignment="1">
      <alignment horizontal="left" vertical="center" wrapText="1"/>
    </xf>
    <xf numFmtId="0" fontId="6" fillId="0" borderId="0" xfId="6" applyFont="1" applyAlignment="1">
      <alignment horizontal="center" vertical="center" wrapText="1"/>
    </xf>
    <xf numFmtId="0" fontId="12" fillId="0" borderId="0" xfId="6" applyFont="1" applyAlignment="1">
      <alignment horizontal="center" vertical="center"/>
    </xf>
    <xf numFmtId="183" fontId="12" fillId="0" borderId="0" xfId="6" applyNumberFormat="1" applyFont="1" applyAlignment="1">
      <alignment horizontal="center" vertical="center"/>
    </xf>
    <xf numFmtId="0" fontId="12" fillId="0" borderId="0" xfId="6" applyFont="1" applyAlignment="1">
      <alignment horizontal="center" vertical="center" shrinkToFit="1"/>
    </xf>
    <xf numFmtId="183" fontId="12" fillId="0" borderId="0" xfId="6" applyNumberFormat="1" applyFont="1" applyAlignment="1">
      <alignment horizontal="center" vertical="center" shrinkToFit="1"/>
    </xf>
    <xf numFmtId="176" fontId="12" fillId="0" borderId="0" xfId="6" applyNumberFormat="1" applyFont="1" applyAlignment="1">
      <alignment horizontal="right" vertical="center" shrinkToFit="1"/>
    </xf>
    <xf numFmtId="0" fontId="8" fillId="0" borderId="0" xfId="6" applyFont="1" applyAlignment="1">
      <alignment horizontal="left" vertical="center" shrinkToFit="1"/>
    </xf>
    <xf numFmtId="0" fontId="12" fillId="0" borderId="0" xfId="6" applyFont="1" applyAlignment="1">
      <alignment horizontal="left" vertical="center"/>
    </xf>
    <xf numFmtId="0" fontId="6" fillId="0" borderId="8" xfId="6" applyFont="1" applyBorder="1" applyAlignment="1">
      <alignment vertical="center"/>
    </xf>
    <xf numFmtId="0" fontId="6" fillId="0" borderId="11" xfId="6" applyFont="1" applyBorder="1" applyAlignment="1">
      <alignment vertical="center"/>
    </xf>
    <xf numFmtId="0" fontId="6" fillId="0" borderId="6" xfId="6" applyFont="1" applyBorder="1" applyAlignment="1">
      <alignment vertical="center"/>
    </xf>
    <xf numFmtId="0" fontId="6" fillId="0" borderId="9" xfId="6" applyFont="1" applyBorder="1" applyAlignment="1">
      <alignment vertical="center"/>
    </xf>
    <xf numFmtId="0" fontId="17" fillId="0" borderId="0" xfId="6" applyFont="1" applyAlignment="1">
      <alignment vertical="center"/>
    </xf>
    <xf numFmtId="0" fontId="8" fillId="0" borderId="5" xfId="6" applyFont="1" applyBorder="1" applyAlignment="1">
      <alignment vertical="center"/>
    </xf>
    <xf numFmtId="183" fontId="6" fillId="0" borderId="5" xfId="6" applyNumberFormat="1" applyFont="1" applyBorder="1" applyAlignment="1">
      <alignment vertical="center" shrinkToFit="1"/>
    </xf>
    <xf numFmtId="0" fontId="6" fillId="0" borderId="4" xfId="6" applyFont="1" applyBorder="1" applyAlignment="1">
      <alignment vertical="center"/>
    </xf>
    <xf numFmtId="183" fontId="6" fillId="0" borderId="4" xfId="6" applyNumberFormat="1" applyFont="1" applyBorder="1" applyAlignment="1">
      <alignment vertical="center" shrinkToFit="1"/>
    </xf>
    <xf numFmtId="0" fontId="64" fillId="0" borderId="3" xfId="6" applyFont="1" applyBorder="1" applyAlignment="1">
      <alignment vertical="center"/>
    </xf>
    <xf numFmtId="0" fontId="53" fillId="0" borderId="0" xfId="6" applyAlignment="1">
      <alignment vertical="center"/>
    </xf>
    <xf numFmtId="0" fontId="18" fillId="0" borderId="0" xfId="6" applyFont="1" applyAlignment="1">
      <alignment vertical="center"/>
    </xf>
    <xf numFmtId="0" fontId="56" fillId="0" borderId="0" xfId="6" applyFont="1" applyAlignment="1">
      <alignment vertical="center"/>
    </xf>
    <xf numFmtId="0" fontId="6" fillId="0" borderId="0" xfId="6" applyFont="1" applyAlignment="1">
      <alignment horizontal="center" vertical="center"/>
    </xf>
    <xf numFmtId="0" fontId="28" fillId="0" borderId="0" xfId="1">
      <alignment vertical="center"/>
    </xf>
    <xf numFmtId="0" fontId="28" fillId="0" borderId="0" xfId="1" applyAlignment="1">
      <alignment horizontal="center" vertical="center"/>
    </xf>
    <xf numFmtId="0" fontId="31" fillId="0" borderId="0" xfId="1" applyFont="1">
      <alignment vertical="center"/>
    </xf>
    <xf numFmtId="0" fontId="28" fillId="0" borderId="1" xfId="1" applyBorder="1">
      <alignment vertical="center"/>
    </xf>
    <xf numFmtId="0" fontId="28" fillId="0" borderId="15" xfId="1" applyBorder="1">
      <alignment vertical="center"/>
    </xf>
    <xf numFmtId="0" fontId="28" fillId="0" borderId="13" xfId="1" applyBorder="1">
      <alignment vertical="center"/>
    </xf>
    <xf numFmtId="0" fontId="37" fillId="0" borderId="0" xfId="1" applyFont="1" applyAlignment="1"/>
    <xf numFmtId="0" fontId="31" fillId="0" borderId="0" xfId="1" applyFont="1" applyAlignment="1"/>
    <xf numFmtId="0" fontId="7" fillId="0" borderId="0" xfId="0" applyFont="1" applyBorder="1" applyAlignment="1">
      <alignment horizontal="left" vertical="center" indent="1" shrinkToFit="1"/>
    </xf>
    <xf numFmtId="0" fontId="6" fillId="0" borderId="5" xfId="0" applyFont="1" applyBorder="1" applyAlignment="1">
      <alignment horizontal="left" vertical="center"/>
    </xf>
    <xf numFmtId="0" fontId="6" fillId="0" borderId="3" xfId="0" applyFont="1" applyBorder="1" applyAlignment="1">
      <alignment horizontal="center"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shrinkToFit="1"/>
    </xf>
    <xf numFmtId="0" fontId="6" fillId="0" borderId="0" xfId="0" applyFont="1" applyBorder="1" applyAlignment="1">
      <alignment horizontal="center" vertical="center" shrinkToFi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18" fillId="0" borderId="0" xfId="0" applyFont="1" applyAlignment="1">
      <alignment vertical="center"/>
    </xf>
    <xf numFmtId="0" fontId="12" fillId="0" borderId="0" xfId="0" applyFont="1" applyBorder="1" applyAlignment="1">
      <alignment horizontal="center" vertical="center" shrinkToFit="1"/>
    </xf>
    <xf numFmtId="0" fontId="7" fillId="0" borderId="2" xfId="0" applyFont="1" applyBorder="1" applyAlignment="1">
      <alignment vertical="center" wrapText="1"/>
    </xf>
    <xf numFmtId="0" fontId="12" fillId="0" borderId="0" xfId="0" applyFont="1" applyBorder="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12" fillId="0" borderId="3" xfId="0" applyFont="1" applyBorder="1" applyAlignment="1">
      <alignment horizontal="left" vertical="center" shrinkToFit="1"/>
    </xf>
    <xf numFmtId="0" fontId="6" fillId="0" borderId="1" xfId="0" applyFont="1" applyBorder="1" applyAlignment="1">
      <alignment horizontal="center" vertical="center"/>
    </xf>
    <xf numFmtId="0" fontId="6" fillId="0" borderId="0" xfId="0" applyFont="1" applyAlignment="1">
      <alignment horizontal="center" vertical="center"/>
    </xf>
    <xf numFmtId="0" fontId="9" fillId="0" borderId="3" xfId="0" applyFont="1" applyBorder="1" applyAlignment="1">
      <alignment horizontal="center" vertical="center" wrapText="1"/>
    </xf>
    <xf numFmtId="0" fontId="0" fillId="0" borderId="3" xfId="0" applyBorder="1" applyAlignment="1">
      <alignment horizontal="left" vertical="center" wrapText="1"/>
    </xf>
    <xf numFmtId="0" fontId="7" fillId="0" borderId="3" xfId="0" applyFont="1" applyBorder="1" applyAlignment="1">
      <alignment vertical="center"/>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3"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6" xfId="0" applyFont="1" applyBorder="1" applyAlignment="1">
      <alignment horizontal="left" vertical="center" wrapText="1"/>
    </xf>
    <xf numFmtId="0" fontId="6" fillId="0" borderId="11" xfId="0" applyFont="1" applyBorder="1" applyAlignment="1">
      <alignment horizontal="left" vertical="center" wrapText="1"/>
    </xf>
    <xf numFmtId="0" fontId="6" fillId="0" borderId="22" xfId="0" applyFont="1" applyBorder="1" applyAlignment="1">
      <alignment horizontal="left" vertical="center" shrinkToFit="1"/>
    </xf>
    <xf numFmtId="0" fontId="18" fillId="0" borderId="0" xfId="0" applyFont="1" applyAlignment="1">
      <alignment vertical="center"/>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2" xfId="0" applyFont="1" applyBorder="1" applyAlignment="1">
      <alignment horizontal="center" vertical="center" wrapText="1"/>
    </xf>
    <xf numFmtId="0" fontId="6" fillId="0" borderId="0" xfId="0" applyFont="1" applyBorder="1" applyAlignment="1">
      <alignment vertical="center" shrinkToFit="1"/>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vertical="center"/>
    </xf>
    <xf numFmtId="0" fontId="69" fillId="0" borderId="0" xfId="0" applyFont="1" applyAlignment="1">
      <alignment vertical="center"/>
    </xf>
    <xf numFmtId="0" fontId="69" fillId="0" borderId="6" xfId="0" applyFont="1" applyBorder="1" applyAlignment="1">
      <alignment vertical="center"/>
    </xf>
    <xf numFmtId="0" fontId="69" fillId="0" borderId="2" xfId="0" applyFont="1" applyBorder="1" applyAlignment="1">
      <alignment vertical="center"/>
    </xf>
    <xf numFmtId="0" fontId="69" fillId="0" borderId="7" xfId="0" applyFont="1" applyBorder="1" applyAlignment="1">
      <alignment vertical="center"/>
    </xf>
    <xf numFmtId="0" fontId="10" fillId="0" borderId="0" xfId="0" applyFont="1" applyBorder="1" applyAlignment="1">
      <alignment vertical="center"/>
    </xf>
    <xf numFmtId="0" fontId="10" fillId="0" borderId="12" xfId="0" applyFont="1" applyBorder="1" applyAlignment="1">
      <alignment vertical="center"/>
    </xf>
    <xf numFmtId="0" fontId="10" fillId="0" borderId="0" xfId="0" applyFont="1" applyFill="1" applyBorder="1" applyAlignment="1">
      <alignment vertical="center"/>
    </xf>
    <xf numFmtId="0" fontId="68" fillId="0" borderId="0" xfId="0" applyFont="1" applyAlignment="1">
      <alignment vertical="center"/>
    </xf>
    <xf numFmtId="0" fontId="10" fillId="0" borderId="0" xfId="0" applyFont="1" applyAlignment="1">
      <alignment horizontal="left" vertical="center"/>
    </xf>
    <xf numFmtId="38" fontId="31" fillId="0" borderId="45" xfId="2" applyFont="1" applyBorder="1">
      <alignment vertical="center"/>
    </xf>
    <xf numFmtId="0" fontId="38" fillId="0" borderId="3" xfId="0" applyFont="1" applyFill="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0" xfId="0" applyFont="1" applyBorder="1" applyAlignment="1">
      <alignment horizontal="left" vertical="center"/>
    </xf>
    <xf numFmtId="0" fontId="12" fillId="0" borderId="0" xfId="8" applyFont="1" applyAlignment="1">
      <alignment vertical="center" wrapText="1"/>
    </xf>
    <xf numFmtId="0" fontId="12" fillId="0" borderId="0" xfId="8" applyFont="1" applyAlignment="1">
      <alignment horizontal="left" vertical="center" wrapText="1"/>
    </xf>
    <xf numFmtId="0" fontId="12" fillId="0" borderId="13" xfId="8" applyFont="1" applyBorder="1" applyAlignment="1">
      <alignment horizontal="center" vertical="center" shrinkToFit="1"/>
    </xf>
    <xf numFmtId="0" fontId="76" fillId="0" borderId="0" xfId="7" applyFont="1" applyFill="1" applyAlignment="1">
      <alignment horizontal="left" vertical="center"/>
    </xf>
    <xf numFmtId="0" fontId="75" fillId="0" borderId="0" xfId="0" applyFont="1" applyAlignment="1">
      <alignment horizontal="center" vertical="center"/>
    </xf>
    <xf numFmtId="0" fontId="0" fillId="0" borderId="0" xfId="0" applyAlignment="1">
      <alignment wrapText="1"/>
    </xf>
    <xf numFmtId="0" fontId="77" fillId="0" borderId="0" xfId="9" applyFont="1">
      <alignment vertical="center"/>
    </xf>
    <xf numFmtId="0" fontId="78" fillId="0" borderId="51" xfId="0" applyFont="1" applyBorder="1" applyAlignment="1">
      <alignment horizontal="center" vertical="center" wrapText="1"/>
    </xf>
    <xf numFmtId="0" fontId="78" fillId="0" borderId="52" xfId="0" applyFont="1" applyBorder="1" applyAlignment="1">
      <alignment horizontal="center" vertical="center" wrapText="1"/>
    </xf>
    <xf numFmtId="0" fontId="79" fillId="0" borderId="53" xfId="0" applyFont="1" applyBorder="1" applyAlignment="1">
      <alignment horizontal="center" vertical="center" wrapText="1"/>
    </xf>
    <xf numFmtId="0" fontId="78" fillId="0" borderId="53" xfId="0" applyFont="1" applyBorder="1" applyAlignment="1">
      <alignment horizontal="center" vertical="center" wrapText="1"/>
    </xf>
    <xf numFmtId="0" fontId="80" fillId="0" borderId="59" xfId="0" applyFont="1" applyBorder="1" applyAlignment="1">
      <alignment horizontal="center" vertical="center" wrapText="1"/>
    </xf>
    <xf numFmtId="0" fontId="78" fillId="0" borderId="47" xfId="0" applyFont="1" applyBorder="1" applyAlignment="1">
      <alignment horizontal="left" vertical="center" wrapText="1"/>
    </xf>
    <xf numFmtId="0" fontId="78" fillId="0" borderId="61" xfId="0" applyFont="1" applyBorder="1" applyAlignment="1">
      <alignment horizontal="left" vertical="center" wrapText="1"/>
    </xf>
    <xf numFmtId="0" fontId="78" fillId="0" borderId="62" xfId="0" applyFont="1" applyBorder="1" applyAlignment="1">
      <alignment horizontal="left" vertical="center" wrapText="1"/>
    </xf>
    <xf numFmtId="0" fontId="78" fillId="0" borderId="63" xfId="0" applyFont="1" applyBorder="1" applyAlignment="1">
      <alignment horizontal="left" vertical="center" wrapText="1"/>
    </xf>
    <xf numFmtId="0" fontId="78" fillId="0" borderId="6" xfId="0" applyFont="1" applyBorder="1" applyAlignment="1">
      <alignment horizontal="left" vertical="center" wrapText="1"/>
    </xf>
    <xf numFmtId="0" fontId="78" fillId="0" borderId="64" xfId="0" applyFont="1" applyBorder="1" applyAlignment="1">
      <alignment horizontal="left" vertical="center" wrapText="1"/>
    </xf>
    <xf numFmtId="0" fontId="78" fillId="0" borderId="13" xfId="0" applyFont="1" applyBorder="1" applyAlignment="1">
      <alignment horizontal="center" vertical="center" wrapText="1"/>
    </xf>
    <xf numFmtId="0" fontId="78" fillId="0" borderId="13" xfId="0" applyFont="1" applyBorder="1" applyAlignment="1">
      <alignment horizontal="left" vertical="center" wrapText="1"/>
    </xf>
    <xf numFmtId="0" fontId="79" fillId="0" borderId="6" xfId="0" applyFont="1" applyBorder="1" applyAlignment="1">
      <alignment horizontal="center" vertical="center" wrapText="1"/>
    </xf>
    <xf numFmtId="0" fontId="78" fillId="0" borderId="65" xfId="0" applyFont="1" applyBorder="1" applyAlignment="1">
      <alignment horizontal="left" vertical="center" wrapText="1"/>
    </xf>
    <xf numFmtId="0" fontId="78" fillId="0" borderId="66" xfId="0" applyFont="1" applyBorder="1" applyAlignment="1">
      <alignment horizontal="left" vertical="center" wrapText="1"/>
    </xf>
    <xf numFmtId="0" fontId="78" fillId="0" borderId="67" xfId="0" applyFont="1" applyBorder="1" applyAlignment="1">
      <alignment horizontal="left" vertical="center" wrapText="1"/>
    </xf>
    <xf numFmtId="0" fontId="78" fillId="0" borderId="68" xfId="0" applyFont="1" applyBorder="1" applyAlignment="1">
      <alignment horizontal="left" vertical="center" wrapText="1"/>
    </xf>
    <xf numFmtId="0" fontId="78" fillId="0" borderId="69" xfId="0" applyFont="1" applyBorder="1" applyAlignment="1">
      <alignment horizontal="left" vertical="center" wrapText="1"/>
    </xf>
    <xf numFmtId="0" fontId="78" fillId="0" borderId="70" xfId="0" applyFont="1" applyBorder="1" applyAlignment="1">
      <alignment horizontal="left" vertical="center" wrapText="1"/>
    </xf>
    <xf numFmtId="0" fontId="78" fillId="0" borderId="46" xfId="0" applyFont="1" applyBorder="1" applyAlignment="1">
      <alignment horizontal="left" vertical="center" wrapText="1"/>
    </xf>
    <xf numFmtId="0" fontId="78" fillId="0" borderId="71" xfId="0" applyFont="1" applyBorder="1" applyAlignment="1">
      <alignment horizontal="left" vertical="center" wrapText="1"/>
    </xf>
    <xf numFmtId="0" fontId="78" fillId="0" borderId="11" xfId="0" applyFont="1" applyBorder="1" applyAlignment="1">
      <alignment horizontal="left" vertical="center" wrapText="1"/>
    </xf>
    <xf numFmtId="0" fontId="78" fillId="0" borderId="73" xfId="0" applyFont="1" applyBorder="1" applyAlignment="1">
      <alignment horizontal="left" vertical="center" wrapText="1"/>
    </xf>
    <xf numFmtId="0" fontId="78" fillId="0" borderId="74" xfId="0" applyFont="1" applyBorder="1" applyAlignment="1">
      <alignment horizontal="left" vertical="center" wrapText="1"/>
    </xf>
    <xf numFmtId="0" fontId="78" fillId="0" borderId="75" xfId="0" applyFont="1" applyBorder="1" applyAlignment="1">
      <alignment horizontal="left" vertical="center" wrapText="1"/>
    </xf>
    <xf numFmtId="0" fontId="78" fillId="0" borderId="76" xfId="0" applyFont="1" applyBorder="1" applyAlignment="1">
      <alignment horizontal="left" vertical="center" wrapText="1"/>
    </xf>
    <xf numFmtId="0" fontId="78" fillId="0" borderId="77" xfId="0" applyFont="1" applyBorder="1" applyAlignment="1">
      <alignment horizontal="left" vertical="center" wrapText="1"/>
    </xf>
    <xf numFmtId="0" fontId="78" fillId="0" borderId="0" xfId="0" applyFont="1" applyAlignment="1">
      <alignment horizontal="center" vertical="center"/>
    </xf>
    <xf numFmtId="0" fontId="69" fillId="0" borderId="0" xfId="0" applyFont="1"/>
    <xf numFmtId="0" fontId="81" fillId="0" borderId="0" xfId="0" applyFont="1"/>
    <xf numFmtId="0" fontId="68" fillId="0" borderId="0" xfId="0" applyFont="1" applyAlignment="1">
      <alignment horizontal="left" vertical="center" wrapText="1"/>
    </xf>
    <xf numFmtId="0" fontId="68" fillId="0" borderId="0" xfId="0" applyFont="1" applyAlignment="1">
      <alignment vertical="center"/>
    </xf>
    <xf numFmtId="0" fontId="22" fillId="0" borderId="0" xfId="8" applyFont="1" applyAlignment="1">
      <alignment horizontal="center" vertical="center" wrapText="1"/>
    </xf>
    <xf numFmtId="0" fontId="82" fillId="0" borderId="1" xfId="0" applyFont="1" applyBorder="1" applyAlignment="1">
      <alignment horizontal="center" vertical="center"/>
    </xf>
    <xf numFmtId="0" fontId="82" fillId="0" borderId="13" xfId="0" applyFont="1" applyBorder="1" applyAlignment="1">
      <alignment horizontal="center" vertical="center"/>
    </xf>
    <xf numFmtId="0" fontId="8" fillId="0" borderId="0" xfId="5" applyFont="1" applyBorder="1" applyAlignment="1">
      <alignment horizontal="left" vertical="center"/>
    </xf>
    <xf numFmtId="0" fontId="12" fillId="0" borderId="1" xfId="0" applyFont="1" applyBorder="1" applyAlignment="1">
      <alignment horizontal="center"/>
    </xf>
    <xf numFmtId="0" fontId="12" fillId="0" borderId="0" xfId="8" applyFont="1" applyAlignment="1">
      <alignment horizontal="center" vertical="center" wrapText="1"/>
    </xf>
    <xf numFmtId="0" fontId="22" fillId="0" borderId="0" xfId="8" applyFont="1" applyAlignment="1">
      <alignment vertical="center" wrapText="1"/>
    </xf>
    <xf numFmtId="0" fontId="8" fillId="0" borderId="1" xfId="8" applyFont="1" applyBorder="1" applyAlignment="1">
      <alignment vertical="center" wrapText="1"/>
    </xf>
    <xf numFmtId="0" fontId="24" fillId="0" borderId="12" xfId="8" applyFont="1" applyBorder="1" applyAlignment="1">
      <alignment horizontal="left" vertical="center" wrapText="1"/>
    </xf>
    <xf numFmtId="0" fontId="24" fillId="0" borderId="10" xfId="8" applyFont="1" applyBorder="1" applyAlignment="1">
      <alignment horizontal="left" vertical="center" wrapText="1"/>
    </xf>
    <xf numFmtId="0" fontId="12" fillId="0" borderId="0" xfId="8" applyFont="1" applyBorder="1" applyAlignment="1">
      <alignment horizontal="center" vertical="center" wrapText="1"/>
    </xf>
    <xf numFmtId="0" fontId="12" fillId="0" borderId="2" xfId="8" applyFont="1" applyBorder="1" applyAlignment="1">
      <alignment vertical="center" wrapText="1"/>
    </xf>
    <xf numFmtId="0" fontId="12" fillId="0" borderId="7" xfId="8" applyFont="1" applyBorder="1" applyAlignment="1">
      <alignment vertical="center" wrapText="1"/>
    </xf>
    <xf numFmtId="0" fontId="12" fillId="4" borderId="2" xfId="8" applyFont="1" applyFill="1" applyBorder="1" applyAlignment="1">
      <alignment vertical="center" wrapText="1"/>
    </xf>
    <xf numFmtId="0" fontId="24" fillId="4" borderId="0" xfId="8" applyFont="1" applyFill="1" applyBorder="1" applyAlignment="1">
      <alignment horizontal="left" vertical="top" wrapText="1"/>
    </xf>
    <xf numFmtId="0" fontId="24" fillId="4" borderId="9" xfId="8" applyFont="1" applyFill="1" applyBorder="1" applyAlignment="1">
      <alignment horizontal="left" vertical="top" wrapText="1"/>
    </xf>
    <xf numFmtId="0" fontId="68" fillId="0" borderId="0" xfId="0" applyFont="1" applyAlignment="1">
      <alignment vertical="center" wrapText="1"/>
    </xf>
    <xf numFmtId="0" fontId="85" fillId="0" borderId="0" xfId="8" applyFont="1" applyBorder="1" applyAlignment="1">
      <alignment horizontal="center" vertical="center" shrinkToFit="1"/>
    </xf>
    <xf numFmtId="0" fontId="26" fillId="0" borderId="0" xfId="0" applyFont="1" applyAlignment="1">
      <alignment vertical="center"/>
    </xf>
    <xf numFmtId="0" fontId="22" fillId="0" borderId="0" xfId="8" applyFont="1" applyAlignment="1">
      <alignment horizontal="left" vertical="center" wrapText="1"/>
    </xf>
    <xf numFmtId="0" fontId="13" fillId="0" borderId="1" xfId="0" applyFont="1" applyBorder="1" applyAlignment="1">
      <alignment horizontal="center" vertical="center" wrapText="1"/>
    </xf>
    <xf numFmtId="0" fontId="68" fillId="0" borderId="0" xfId="0" applyFont="1" applyAlignment="1">
      <alignment horizontal="left" vertical="center" wrapText="1"/>
    </xf>
    <xf numFmtId="0" fontId="40" fillId="0" borderId="0" xfId="1" applyFont="1" applyBorder="1" applyAlignment="1">
      <alignment vertical="center"/>
    </xf>
    <xf numFmtId="0" fontId="31" fillId="0" borderId="0" xfId="1" applyFont="1" applyBorder="1" applyAlignment="1">
      <alignment vertical="center"/>
    </xf>
    <xf numFmtId="0" fontId="31" fillId="0" borderId="1" xfId="1" applyFont="1" applyBorder="1" applyAlignment="1">
      <alignment horizontal="center" vertical="center"/>
    </xf>
    <xf numFmtId="0" fontId="68" fillId="0" borderId="0" xfId="0" applyFont="1" applyAlignment="1">
      <alignment horizontal="left" vertical="center" wrapText="1"/>
    </xf>
    <xf numFmtId="0" fontId="68" fillId="0" borderId="0" xfId="0" applyFont="1" applyAlignment="1">
      <alignment horizontal="left" vertical="center" wrapText="1"/>
    </xf>
    <xf numFmtId="0" fontId="8" fillId="0" borderId="1" xfId="3" applyFont="1" applyBorder="1" applyAlignment="1">
      <alignment horizontal="center" vertical="center" wrapText="1"/>
    </xf>
    <xf numFmtId="0" fontId="83" fillId="0" borderId="0" xfId="0" applyFont="1" applyBorder="1" applyAlignment="1">
      <alignment vertical="center" shrinkToFit="1"/>
    </xf>
    <xf numFmtId="0" fontId="22" fillId="0" borderId="0" xfId="3" applyFont="1" applyBorder="1" applyAlignment="1">
      <alignment horizontal="center" vertical="center"/>
    </xf>
    <xf numFmtId="0" fontId="0" fillId="0" borderId="0" xfId="0" applyAlignment="1">
      <alignment vertical="center"/>
    </xf>
    <xf numFmtId="0" fontId="0" fillId="0" borderId="0" xfId="0" applyAlignment="1">
      <alignment wrapText="1"/>
    </xf>
    <xf numFmtId="0" fontId="0" fillId="0" borderId="0" xfId="0" applyAlignment="1">
      <alignment horizontal="left" vertical="top" wrapText="1"/>
    </xf>
    <xf numFmtId="0" fontId="0" fillId="0" borderId="0" xfId="0" applyAlignment="1"/>
    <xf numFmtId="0" fontId="8" fillId="0" borderId="0" xfId="3" applyFont="1" applyBorder="1" applyAlignment="1">
      <alignment vertical="center"/>
    </xf>
    <xf numFmtId="0" fontId="0" fillId="0" borderId="0" xfId="0" applyAlignment="1">
      <alignment horizontal="center" vertical="center"/>
    </xf>
    <xf numFmtId="0" fontId="7" fillId="0" borderId="0" xfId="0" applyFont="1" applyBorder="1" applyAlignment="1">
      <alignment horizontal="left" vertical="center" indent="1" shrinkToFit="1"/>
    </xf>
    <xf numFmtId="0" fontId="6" fillId="0" borderId="5" xfId="0" applyFont="1" applyBorder="1" applyAlignment="1">
      <alignment horizontal="center" vertical="center" shrinkToFit="1"/>
    </xf>
    <xf numFmtId="0" fontId="6" fillId="0" borderId="0" xfId="0" applyFont="1" applyBorder="1" applyAlignment="1">
      <alignment horizontal="center" vertical="center" shrinkToFit="1"/>
    </xf>
    <xf numFmtId="0" fontId="68" fillId="0" borderId="0" xfId="0" applyFont="1" applyAlignment="1">
      <alignment vertical="center"/>
    </xf>
    <xf numFmtId="0" fontId="67" fillId="0" borderId="0" xfId="0" applyFont="1" applyAlignment="1">
      <alignment vertical="center" wrapText="1"/>
    </xf>
    <xf numFmtId="0" fontId="7" fillId="0" borderId="0" xfId="0" applyFont="1" applyBorder="1" applyAlignment="1">
      <alignment horizontal="left" vertical="center" shrinkToFit="1"/>
    </xf>
    <xf numFmtId="0" fontId="6" fillId="0" borderId="1" xfId="0" applyFont="1" applyBorder="1" applyAlignment="1">
      <alignment horizontal="center" vertical="center" wrapText="1" shrinkToFit="1"/>
    </xf>
    <xf numFmtId="0" fontId="6" fillId="0" borderId="0" xfId="0" applyFont="1" applyBorder="1" applyAlignment="1">
      <alignment horizontal="left" vertical="center"/>
    </xf>
    <xf numFmtId="0" fontId="6" fillId="0" borderId="1" xfId="0" applyFont="1" applyBorder="1" applyAlignment="1">
      <alignment horizontal="center" vertical="center"/>
    </xf>
    <xf numFmtId="0" fontId="7" fillId="0" borderId="0" xfId="0" applyFont="1" applyFill="1" applyBorder="1" applyAlignment="1">
      <alignment horizontal="left" vertical="center" shrinkToFit="1"/>
    </xf>
    <xf numFmtId="0" fontId="18" fillId="0" borderId="0" xfId="0" applyFont="1" applyAlignment="1">
      <alignment vertical="center" wrapText="1"/>
    </xf>
    <xf numFmtId="0" fontId="7" fillId="0" borderId="0" xfId="6" applyFont="1" applyAlignment="1">
      <alignment horizontal="left" vertical="center" shrinkToFit="1"/>
    </xf>
    <xf numFmtId="0" fontId="0" fillId="0" borderId="0" xfId="0" applyAlignment="1">
      <alignment vertical="center"/>
    </xf>
    <xf numFmtId="0" fontId="7" fillId="0" borderId="0" xfId="3" applyFont="1">
      <alignment vertical="center"/>
    </xf>
    <xf numFmtId="0" fontId="6" fillId="0" borderId="0" xfId="0" applyFont="1" applyAlignment="1">
      <alignment horizontal="center" vertical="center"/>
    </xf>
    <xf numFmtId="0" fontId="31" fillId="0" borderId="0" xfId="1" applyFont="1" applyBorder="1" applyAlignment="1">
      <alignment horizontal="center" vertical="center"/>
    </xf>
    <xf numFmtId="0" fontId="6" fillId="0" borderId="0" xfId="6" applyFont="1" applyBorder="1" applyAlignment="1">
      <alignment horizontal="center" vertical="center" shrinkToFit="1"/>
    </xf>
    <xf numFmtId="0" fontId="7" fillId="0" borderId="0" xfId="6" applyFont="1" applyBorder="1" applyAlignment="1">
      <alignment horizontal="left" vertical="center" shrinkToFit="1"/>
    </xf>
    <xf numFmtId="0" fontId="6" fillId="0" borderId="0" xfId="0" applyFont="1" applyFill="1" applyBorder="1" applyAlignment="1">
      <alignment horizontal="center" vertical="center" shrinkToFit="1"/>
    </xf>
    <xf numFmtId="0" fontId="10" fillId="0" borderId="1" xfId="0" applyFont="1" applyBorder="1" applyAlignment="1">
      <alignment vertical="center" shrinkToFit="1"/>
    </xf>
    <xf numFmtId="0" fontId="6" fillId="0" borderId="30" xfId="0" applyFont="1" applyBorder="1" applyAlignment="1">
      <alignment horizontal="center" vertical="center" wrapText="1" shrinkToFit="1"/>
    </xf>
    <xf numFmtId="0" fontId="0" fillId="0" borderId="0" xfId="0" applyAlignment="1">
      <alignment horizontal="left" vertical="top" wrapText="1"/>
    </xf>
    <xf numFmtId="0" fontId="12" fillId="0" borderId="0" xfId="0" quotePrefix="1" applyFont="1" applyAlignment="1">
      <alignment vertical="top"/>
    </xf>
    <xf numFmtId="0" fontId="34" fillId="0" borderId="0" xfId="1" applyFont="1" applyAlignment="1">
      <alignment horizontal="center" vertical="center"/>
    </xf>
    <xf numFmtId="0" fontId="0" fillId="0" borderId="0" xfId="0" applyAlignment="1">
      <alignment vertical="top"/>
    </xf>
    <xf numFmtId="0" fontId="0" fillId="0" borderId="0" xfId="0" applyAlignment="1">
      <alignment vertical="top" wrapText="1"/>
    </xf>
    <xf numFmtId="0" fontId="7" fillId="0" borderId="0" xfId="0" applyFont="1" applyBorder="1" applyAlignment="1">
      <alignment horizontal="center" vertical="center" shrinkToFit="1"/>
    </xf>
    <xf numFmtId="0" fontId="6" fillId="0" borderId="1" xfId="0" applyFont="1" applyBorder="1" applyAlignment="1">
      <alignment horizontal="center" vertical="center" shrinkToFit="1"/>
    </xf>
    <xf numFmtId="0" fontId="7" fillId="0" borderId="0" xfId="0" applyFont="1" applyBorder="1" applyAlignment="1">
      <alignment horizontal="left" vertical="center" indent="1" shrinkToFit="1"/>
    </xf>
    <xf numFmtId="0" fontId="6" fillId="0" borderId="25" xfId="0" applyFont="1" applyBorder="1" applyAlignment="1">
      <alignment horizontal="left" vertical="center" shrinkToFit="1"/>
    </xf>
    <xf numFmtId="0" fontId="6" fillId="0" borderId="26" xfId="0" applyFont="1" applyBorder="1" applyAlignment="1">
      <alignment horizontal="left" vertical="center" shrinkToFit="1"/>
    </xf>
    <xf numFmtId="0" fontId="6" fillId="0" borderId="27" xfId="0" applyFont="1" applyBorder="1" applyAlignment="1">
      <alignment horizontal="left" vertical="center" shrinkToFi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5" borderId="25" xfId="0" applyFont="1" applyFill="1" applyBorder="1" applyAlignment="1">
      <alignment horizontal="center" vertical="center"/>
    </xf>
    <xf numFmtId="0" fontId="6" fillId="5" borderId="27" xfId="0" applyFont="1" applyFill="1" applyBorder="1" applyAlignment="1">
      <alignment horizontal="center" vertical="center"/>
    </xf>
    <xf numFmtId="0" fontId="6" fillId="0" borderId="28"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0" xfId="0" applyFont="1" applyAlignment="1">
      <alignment horizontal="center" vertical="center" shrinkToFit="1"/>
    </xf>
    <xf numFmtId="0" fontId="6" fillId="0" borderId="1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5" borderId="3" xfId="0" applyFont="1" applyFill="1" applyBorder="1" applyAlignment="1">
      <alignment horizontal="center" vertical="center"/>
    </xf>
    <xf numFmtId="0" fontId="6" fillId="5"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24"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Alignment="1">
      <alignment horizontal="left" vertical="center" wrapText="1"/>
    </xf>
    <xf numFmtId="0" fontId="6" fillId="0" borderId="49"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4" borderId="25" xfId="0" applyFont="1" applyFill="1" applyBorder="1" applyAlignment="1">
      <alignment horizontal="center" vertical="center"/>
    </xf>
    <xf numFmtId="0" fontId="6" fillId="4" borderId="27" xfId="0" applyFont="1" applyFill="1" applyBorder="1" applyAlignment="1">
      <alignment horizontal="center" vertical="center"/>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8" xfId="0" applyFont="1" applyBorder="1" applyAlignment="1">
      <alignment horizontal="left" vertical="center" wrapText="1"/>
    </xf>
    <xf numFmtId="0" fontId="6" fillId="0" borderId="47" xfId="0" applyFont="1" applyBorder="1" applyAlignment="1">
      <alignment horizontal="left" vertical="center"/>
    </xf>
    <xf numFmtId="0" fontId="6" fillId="0" borderId="40" xfId="0" applyFont="1" applyBorder="1" applyAlignment="1">
      <alignment horizontal="left" vertical="center"/>
    </xf>
    <xf numFmtId="0" fontId="6" fillId="0" borderId="48"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44" xfId="0" applyFont="1" applyBorder="1" applyAlignment="1">
      <alignment horizontal="left"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left" vertical="center"/>
    </xf>
    <xf numFmtId="0" fontId="6" fillId="0" borderId="2" xfId="0" applyFont="1" applyBorder="1" applyAlignment="1">
      <alignment horizontal="left" vertical="center"/>
    </xf>
    <xf numFmtId="0" fontId="6" fillId="0" borderId="24" xfId="0" applyFont="1" applyBorder="1" applyAlignment="1">
      <alignment horizontal="left" vertical="center"/>
    </xf>
    <xf numFmtId="0" fontId="6" fillId="0" borderId="3" xfId="0" applyFont="1" applyBorder="1" applyAlignment="1">
      <alignment horizontal="right" vertical="center" shrinkToFit="1"/>
    </xf>
    <xf numFmtId="0" fontId="6" fillId="0" borderId="4" xfId="0" applyFont="1" applyBorder="1" applyAlignment="1">
      <alignment horizontal="right"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2" xfId="0" applyFont="1" applyBorder="1" applyAlignment="1">
      <alignment horizontal="left" vertical="center" wrapText="1"/>
    </xf>
    <xf numFmtId="0" fontId="9" fillId="0" borderId="16" xfId="0" applyFont="1" applyBorder="1" applyAlignment="1">
      <alignment horizontal="center" vertical="center" textRotation="255" shrinkToFit="1"/>
    </xf>
    <xf numFmtId="0" fontId="9" fillId="0" borderId="21" xfId="0" applyFont="1" applyBorder="1" applyAlignment="1">
      <alignment horizontal="center" vertical="center" textRotation="255" shrinkToFit="1"/>
    </xf>
    <xf numFmtId="0" fontId="9" fillId="0" borderId="23" xfId="0" applyFont="1" applyBorder="1" applyAlignment="1">
      <alignment horizontal="center" vertical="center" textRotation="255" shrinkToFit="1"/>
    </xf>
    <xf numFmtId="0" fontId="6" fillId="0" borderId="47"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9" xfId="0" applyFont="1" applyBorder="1" applyAlignment="1">
      <alignment horizontal="left" vertical="center" shrinkToFit="1"/>
    </xf>
    <xf numFmtId="0" fontId="10" fillId="0" borderId="47"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4" borderId="17" xfId="0" applyFont="1" applyFill="1" applyBorder="1" applyAlignment="1">
      <alignment horizontal="center" vertical="center"/>
    </xf>
    <xf numFmtId="0" fontId="6" fillId="4" borderId="19" xfId="0" applyFont="1" applyFill="1" applyBorder="1" applyAlignment="1">
      <alignment horizontal="center" vertical="center"/>
    </xf>
    <xf numFmtId="0" fontId="6" fillId="0" borderId="47" xfId="0" applyFont="1" applyBorder="1" applyAlignment="1">
      <alignment horizontal="left" vertical="center" wrapText="1"/>
    </xf>
    <xf numFmtId="0" fontId="6" fillId="0" borderId="40" xfId="0" applyFont="1" applyBorder="1" applyAlignment="1">
      <alignment horizontal="left" vertical="center" wrapText="1"/>
    </xf>
    <xf numFmtId="0" fontId="6" fillId="0" borderId="48" xfId="0" applyFont="1" applyBorder="1" applyAlignment="1">
      <alignment horizontal="left" vertical="center" wrapText="1"/>
    </xf>
    <xf numFmtId="0" fontId="6" fillId="0" borderId="0" xfId="0" applyFont="1" applyBorder="1" applyAlignment="1">
      <alignment horizontal="left" vertical="center" wrapText="1"/>
    </xf>
    <xf numFmtId="0" fontId="6" fillId="4" borderId="3" xfId="0" applyFont="1" applyFill="1" applyBorder="1" applyAlignment="1">
      <alignment horizontal="center" vertical="center"/>
    </xf>
    <xf numFmtId="0" fontId="6" fillId="4" borderId="5" xfId="0" applyFont="1" applyFill="1" applyBorder="1" applyAlignment="1">
      <alignment horizontal="center" vertical="center"/>
    </xf>
    <xf numFmtId="0" fontId="6" fillId="0" borderId="53" xfId="0" applyFont="1" applyBorder="1" applyAlignment="1">
      <alignment horizontal="left" vertical="center" wrapText="1"/>
    </xf>
    <xf numFmtId="0" fontId="6" fillId="0" borderId="54" xfId="0" applyFont="1" applyBorder="1" applyAlignment="1">
      <alignment horizontal="left" vertical="center" wrapText="1"/>
    </xf>
    <xf numFmtId="0" fontId="6" fillId="0" borderId="56" xfId="0" applyFont="1" applyBorder="1" applyAlignment="1">
      <alignment horizontal="left" vertical="center" wrapText="1"/>
    </xf>
    <xf numFmtId="0" fontId="6" fillId="0" borderId="25" xfId="0" applyFont="1" applyBorder="1" applyAlignment="1">
      <alignment horizontal="right" vertical="center" shrinkToFit="1"/>
    </xf>
    <xf numFmtId="0" fontId="6" fillId="0" borderId="26" xfId="0" applyFont="1" applyBorder="1" applyAlignment="1">
      <alignment horizontal="right" vertical="center" shrinkToFit="1"/>
    </xf>
    <xf numFmtId="0" fontId="13" fillId="0" borderId="3" xfId="0" applyFont="1" applyBorder="1" applyAlignment="1">
      <alignment horizontal="left" vertical="center" wrapText="1" shrinkToFit="1"/>
    </xf>
    <xf numFmtId="0" fontId="13" fillId="0" borderId="4" xfId="0" applyFont="1" applyBorder="1" applyAlignment="1">
      <alignment horizontal="left" vertical="center" wrapText="1" shrinkToFit="1"/>
    </xf>
    <xf numFmtId="0" fontId="13" fillId="0" borderId="5" xfId="0" applyFont="1" applyBorder="1" applyAlignment="1">
      <alignment horizontal="left" vertical="center" wrapText="1" shrinkToFi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2" xfId="0" applyFont="1" applyBorder="1" applyAlignment="1">
      <alignment horizontal="left" vertical="center" wrapText="1"/>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5" borderId="17" xfId="0" applyFont="1" applyFill="1" applyBorder="1" applyAlignment="1">
      <alignment horizontal="center" vertical="center"/>
    </xf>
    <xf numFmtId="0" fontId="6" fillId="5" borderId="19" xfId="0" applyFont="1" applyFill="1" applyBorder="1" applyAlignment="1">
      <alignment horizontal="center" vertical="center"/>
    </xf>
    <xf numFmtId="0" fontId="6" fillId="0" borderId="52" xfId="0" applyFont="1" applyBorder="1" applyAlignment="1">
      <alignment horizontal="center" vertical="center" wrapText="1" shrinkToFit="1"/>
    </xf>
    <xf numFmtId="0" fontId="6" fillId="0" borderId="55" xfId="0" applyFont="1" applyBorder="1" applyAlignment="1">
      <alignment horizontal="left" vertical="center" wrapText="1"/>
    </xf>
    <xf numFmtId="0" fontId="10" fillId="0" borderId="53"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55" xfId="0" applyFont="1" applyBorder="1" applyAlignment="1">
      <alignment horizontal="center" vertical="center" shrinkToFit="1"/>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6" fillId="5" borderId="53" xfId="0" applyFont="1" applyFill="1" applyBorder="1" applyAlignment="1">
      <alignment horizontal="center" vertical="center"/>
    </xf>
    <xf numFmtId="0" fontId="6" fillId="5" borderId="55" xfId="0" applyFont="1" applyFill="1" applyBorder="1" applyAlignment="1">
      <alignment horizontal="center" vertical="center"/>
    </xf>
    <xf numFmtId="0" fontId="6" fillId="0" borderId="5" xfId="0" applyFont="1" applyBorder="1" applyAlignment="1">
      <alignment horizontal="left" vertical="center" wrapTex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6" fillId="0" borderId="22" xfId="0" applyFont="1" applyBorder="1" applyAlignment="1">
      <alignment horizontal="left" vertical="center"/>
    </xf>
    <xf numFmtId="0" fontId="9" fillId="0" borderId="1" xfId="0" applyFont="1" applyBorder="1" applyAlignment="1">
      <alignment horizontal="center" vertical="center" shrinkToFit="1"/>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20" xfId="0" applyFont="1" applyBorder="1" applyAlignment="1">
      <alignment horizontal="left" vertical="center" wrapText="1"/>
    </xf>
    <xf numFmtId="0" fontId="18" fillId="0" borderId="0" xfId="0" applyFont="1" applyAlignment="1">
      <alignment horizontal="left" vertical="center"/>
    </xf>
    <xf numFmtId="0" fontId="9" fillId="0" borderId="15" xfId="0" applyFont="1" applyBorder="1" applyAlignment="1">
      <alignment horizontal="center" vertical="center" shrinkToFit="1"/>
    </xf>
    <xf numFmtId="0" fontId="9" fillId="0" borderId="11" xfId="0" applyFont="1" applyBorder="1" applyAlignment="1">
      <alignment horizontal="center" vertical="center" shrinkToFit="1"/>
    </xf>
    <xf numFmtId="0" fontId="6" fillId="0" borderId="16" xfId="0" applyFont="1" applyBorder="1" applyAlignment="1">
      <alignment horizontal="center" vertical="center" textRotation="255" shrinkToFit="1"/>
    </xf>
    <xf numFmtId="0" fontId="6" fillId="0" borderId="21" xfId="0" applyFont="1" applyBorder="1" applyAlignment="1">
      <alignment horizontal="center" vertical="center" textRotation="255" shrinkToFit="1"/>
    </xf>
    <xf numFmtId="0" fontId="6" fillId="0" borderId="23" xfId="0" applyFont="1" applyBorder="1" applyAlignment="1">
      <alignment horizontal="center" vertical="center" textRotation="255" shrinkToFit="1"/>
    </xf>
    <xf numFmtId="0" fontId="6" fillId="0" borderId="17" xfId="0" applyFont="1" applyBorder="1" applyAlignment="1">
      <alignment horizontal="right" vertical="center" shrinkToFit="1"/>
    </xf>
    <xf numFmtId="0" fontId="6" fillId="0" borderId="18" xfId="0" applyFont="1" applyBorder="1" applyAlignment="1">
      <alignment horizontal="right"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6" fillId="0" borderId="27" xfId="0" applyFont="1" applyBorder="1" applyAlignment="1">
      <alignment horizontal="right" vertical="center" shrinkToFit="1"/>
    </xf>
    <xf numFmtId="0" fontId="6" fillId="0" borderId="28" xfId="0" applyFont="1" applyBorder="1" applyAlignment="1">
      <alignment horizontal="left" vertical="center"/>
    </xf>
    <xf numFmtId="0" fontId="59" fillId="0" borderId="0" xfId="0" applyFont="1" applyAlignment="1">
      <alignment vertical="center" wrapText="1"/>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19" fillId="0" borderId="9" xfId="0" applyFont="1" applyBorder="1" applyAlignment="1">
      <alignment horizontal="center" vertical="center" shrinkToFit="1"/>
    </xf>
    <xf numFmtId="0" fontId="10" fillId="0" borderId="1" xfId="0" applyFont="1" applyBorder="1" applyAlignment="1">
      <alignment horizontal="center" vertical="center" shrinkToFit="1"/>
    </xf>
    <xf numFmtId="0" fontId="6" fillId="0" borderId="1" xfId="0" applyFont="1" applyFill="1" applyBorder="1" applyAlignment="1">
      <alignment vertical="center" shrinkToFit="1"/>
    </xf>
    <xf numFmtId="49" fontId="6" fillId="0" borderId="1" xfId="0" applyNumberFormat="1" applyFont="1" applyFill="1" applyBorder="1" applyAlignment="1">
      <alignment vertical="center" shrinkToFit="1"/>
    </xf>
    <xf numFmtId="0" fontId="87" fillId="0" borderId="0" xfId="0" applyFont="1" applyBorder="1" applyAlignment="1">
      <alignment horizontal="center" vertical="top" wrapText="1"/>
    </xf>
    <xf numFmtId="0" fontId="6" fillId="0" borderId="16"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23" xfId="0" applyFont="1" applyBorder="1" applyAlignment="1">
      <alignment horizontal="center" vertical="center" textRotation="255"/>
    </xf>
    <xf numFmtId="0" fontId="18" fillId="0" borderId="0" xfId="0" applyFont="1" applyAlignment="1">
      <alignment horizontal="center" vertical="center"/>
    </xf>
    <xf numFmtId="0" fontId="18" fillId="0" borderId="9" xfId="0" applyFont="1" applyBorder="1" applyAlignment="1">
      <alignment horizontal="center" vertical="center"/>
    </xf>
    <xf numFmtId="0" fontId="6" fillId="0" borderId="20" xfId="0" applyFont="1" applyBorder="1" applyAlignment="1">
      <alignment horizontal="left"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5" xfId="0" applyFont="1" applyFill="1" applyBorder="1" applyAlignment="1">
      <alignment horizontal="center" vertical="center" shrinkToFit="1"/>
    </xf>
    <xf numFmtId="0" fontId="6" fillId="0" borderId="26" xfId="0" applyFont="1" applyFill="1" applyBorder="1" applyAlignment="1">
      <alignment horizontal="center" vertical="center" shrinkToFit="1"/>
    </xf>
    <xf numFmtId="0" fontId="6" fillId="0" borderId="27" xfId="0" applyFont="1" applyFill="1" applyBorder="1" applyAlignment="1">
      <alignment horizontal="center" vertical="center" shrinkToFit="1"/>
    </xf>
    <xf numFmtId="0" fontId="10" fillId="0" borderId="78" xfId="0" applyFont="1" applyBorder="1" applyAlignment="1">
      <alignment horizontal="center" vertical="center" wrapText="1"/>
    </xf>
    <xf numFmtId="0" fontId="10" fillId="0" borderId="79" xfId="0" applyFont="1" applyBorder="1" applyAlignment="1">
      <alignment horizontal="center" vertical="center" wrapText="1"/>
    </xf>
    <xf numFmtId="0" fontId="10" fillId="0" borderId="80" xfId="0" applyFont="1" applyBorder="1" applyAlignment="1">
      <alignment horizontal="center" vertical="center" wrapText="1"/>
    </xf>
    <xf numFmtId="0" fontId="50" fillId="0" borderId="78" xfId="0" applyFont="1" applyBorder="1" applyAlignment="1">
      <alignment horizontal="center" vertical="center" wrapText="1"/>
    </xf>
    <xf numFmtId="0" fontId="50" fillId="0" borderId="79" xfId="0" applyFont="1" applyBorder="1" applyAlignment="1">
      <alignment horizontal="center" vertical="center" wrapText="1"/>
    </xf>
    <xf numFmtId="0" fontId="50" fillId="0" borderId="80" xfId="0" applyFont="1" applyBorder="1" applyAlignment="1">
      <alignment horizontal="center" vertical="center" wrapText="1"/>
    </xf>
    <xf numFmtId="0" fontId="10" fillId="0" borderId="81" xfId="0" applyFont="1" applyFill="1" applyBorder="1" applyAlignment="1">
      <alignment horizontal="center" vertical="center" wrapText="1" shrinkToFit="1"/>
    </xf>
    <xf numFmtId="0" fontId="10" fillId="0" borderId="82" xfId="0" applyFont="1" applyFill="1" applyBorder="1" applyAlignment="1">
      <alignment horizontal="center" vertical="center" wrapText="1" shrinkToFit="1"/>
    </xf>
    <xf numFmtId="0" fontId="10" fillId="0" borderId="83" xfId="0" applyFont="1" applyFill="1" applyBorder="1" applyAlignment="1">
      <alignment horizontal="center" vertical="center" wrapText="1" shrinkToFit="1"/>
    </xf>
    <xf numFmtId="0" fontId="10" fillId="0" borderId="84" xfId="0" applyFont="1" applyFill="1" applyBorder="1" applyAlignment="1">
      <alignment horizontal="center" vertical="center" wrapText="1" shrinkToFit="1"/>
    </xf>
    <xf numFmtId="0" fontId="10" fillId="0" borderId="85" xfId="0" applyFont="1" applyFill="1" applyBorder="1" applyAlignment="1">
      <alignment horizontal="center" vertical="center" wrapText="1" shrinkToFit="1"/>
    </xf>
    <xf numFmtId="0" fontId="10" fillId="0" borderId="86" xfId="0" applyFont="1" applyFill="1" applyBorder="1" applyAlignment="1">
      <alignment horizontal="center" vertical="center" wrapText="1" shrinkToFit="1"/>
    </xf>
    <xf numFmtId="0" fontId="10" fillId="0" borderId="87" xfId="0" applyFont="1" applyFill="1" applyBorder="1" applyAlignment="1">
      <alignment horizontal="center" vertical="center" wrapText="1" shrinkToFit="1"/>
    </xf>
    <xf numFmtId="0" fontId="10" fillId="0" borderId="88" xfId="0" applyFont="1" applyFill="1" applyBorder="1" applyAlignment="1">
      <alignment horizontal="center" vertical="center" wrapText="1" shrinkToFit="1"/>
    </xf>
    <xf numFmtId="0" fontId="10" fillId="0" borderId="89" xfId="0" applyFont="1" applyFill="1" applyBorder="1" applyAlignment="1">
      <alignment horizontal="center" vertical="center" wrapText="1" shrinkToFit="1"/>
    </xf>
    <xf numFmtId="0" fontId="6" fillId="0" borderId="6" xfId="0" applyFont="1" applyFill="1" applyBorder="1" applyAlignment="1">
      <alignment horizontal="left" vertical="center"/>
    </xf>
    <xf numFmtId="0" fontId="6" fillId="0" borderId="2" xfId="0" applyFont="1" applyFill="1" applyBorder="1" applyAlignment="1">
      <alignment horizontal="left" vertical="center"/>
    </xf>
    <xf numFmtId="0" fontId="6" fillId="0" borderId="24" xfId="0" applyFont="1" applyFill="1" applyBorder="1" applyAlignment="1">
      <alignment horizontal="left" vertical="center"/>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10" fillId="0" borderId="6" xfId="0" applyFont="1" applyFill="1" applyBorder="1" applyAlignment="1">
      <alignment horizontal="center" vertical="center" wrapText="1" shrinkToFit="1"/>
    </xf>
    <xf numFmtId="0" fontId="10" fillId="0" borderId="2" xfId="0" applyFont="1" applyFill="1" applyBorder="1" applyAlignment="1">
      <alignment horizontal="center" vertical="center" wrapText="1" shrinkToFit="1"/>
    </xf>
    <xf numFmtId="0" fontId="10" fillId="0" borderId="7" xfId="0" applyFont="1" applyFill="1" applyBorder="1" applyAlignment="1">
      <alignment horizontal="center" vertical="center" wrapText="1" shrinkToFit="1"/>
    </xf>
    <xf numFmtId="0" fontId="10" fillId="0" borderId="11" xfId="0" applyFont="1" applyFill="1" applyBorder="1" applyAlignment="1">
      <alignment horizontal="center" vertical="center" wrapText="1" shrinkToFit="1"/>
    </xf>
    <xf numFmtId="0" fontId="10" fillId="0" borderId="0"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10" fillId="0" borderId="46" xfId="0" applyFont="1" applyFill="1" applyBorder="1" applyAlignment="1">
      <alignment horizontal="center" vertical="center" wrapText="1" shrinkToFit="1"/>
    </xf>
    <xf numFmtId="0" fontId="10" fillId="0" borderId="38" xfId="0" applyFont="1" applyFill="1" applyBorder="1" applyAlignment="1">
      <alignment horizontal="center" vertical="center" wrapText="1" shrinkToFit="1"/>
    </xf>
    <xf numFmtId="0" fontId="10" fillId="0" borderId="36" xfId="0" applyFont="1" applyFill="1" applyBorder="1" applyAlignment="1">
      <alignment horizontal="center" vertical="center" wrapText="1" shrinkToFit="1"/>
    </xf>
    <xf numFmtId="0" fontId="6" fillId="0" borderId="3" xfId="0" applyFont="1" applyFill="1" applyBorder="1" applyAlignment="1">
      <alignment horizontal="left" vertical="center" wrapTex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6" fillId="0" borderId="6" xfId="0" applyFont="1" applyBorder="1" applyAlignment="1">
      <alignment horizontal="right" vertical="center" shrinkToFit="1"/>
    </xf>
    <xf numFmtId="0" fontId="0" fillId="0" borderId="2" xfId="0" applyBorder="1" applyAlignment="1">
      <alignment horizontal="right" vertical="center" shrinkToFit="1"/>
    </xf>
    <xf numFmtId="0" fontId="6" fillId="0" borderId="7" xfId="0" applyFont="1" applyBorder="1" applyAlignment="1">
      <alignment horizontal="left" vertical="center"/>
    </xf>
    <xf numFmtId="0" fontId="10" fillId="0" borderId="6"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45" fillId="0" borderId="0" xfId="0" applyFont="1" applyBorder="1" applyAlignment="1">
      <alignment horizontal="center" vertical="center" shrinkToFit="1"/>
    </xf>
    <xf numFmtId="0" fontId="6" fillId="0" borderId="6"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7" xfId="0" applyFont="1" applyFill="1" applyBorder="1" applyAlignment="1">
      <alignment horizontal="left" vertical="center" shrinkToFit="1"/>
    </xf>
    <xf numFmtId="0" fontId="6" fillId="0" borderId="7" xfId="0" applyFont="1" applyFill="1" applyBorder="1" applyAlignment="1">
      <alignment horizontal="left" vertical="center"/>
    </xf>
    <xf numFmtId="0" fontId="10" fillId="0" borderId="6"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25" xfId="0" applyFont="1" applyBorder="1" applyAlignment="1">
      <alignment horizontal="left" vertical="center" shrinkToFit="1"/>
    </xf>
    <xf numFmtId="0" fontId="10" fillId="0" borderId="26" xfId="0" applyFont="1" applyBorder="1" applyAlignment="1">
      <alignment horizontal="left" vertical="center" shrinkToFit="1"/>
    </xf>
    <xf numFmtId="0" fontId="10" fillId="0" borderId="28" xfId="0" applyFont="1" applyBorder="1" applyAlignment="1">
      <alignment horizontal="left" vertical="center" shrinkToFit="1"/>
    </xf>
    <xf numFmtId="0" fontId="10" fillId="0" borderId="6" xfId="0" applyFont="1" applyFill="1" applyBorder="1" applyAlignment="1">
      <alignment horizontal="left" vertical="center" shrinkToFit="1"/>
    </xf>
    <xf numFmtId="0" fontId="10" fillId="0" borderId="2" xfId="0" applyFont="1" applyFill="1" applyBorder="1" applyAlignment="1">
      <alignment horizontal="left" vertical="center" shrinkToFit="1"/>
    </xf>
    <xf numFmtId="0" fontId="10" fillId="0" borderId="24" xfId="0" applyFont="1" applyFill="1" applyBorder="1" applyAlignment="1">
      <alignment horizontal="left" vertical="center" shrinkToFit="1"/>
    </xf>
    <xf numFmtId="0" fontId="10" fillId="0" borderId="11" xfId="0"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10" fillId="0" borderId="49" xfId="0" applyFont="1" applyFill="1" applyBorder="1" applyAlignment="1">
      <alignment horizontal="left" vertical="center" shrinkToFi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22" xfId="0" applyFont="1" applyBorder="1" applyAlignment="1">
      <alignment horizontal="left"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5" xfId="0" applyFont="1" applyFill="1" applyBorder="1" applyAlignment="1">
      <alignment horizontal="center" vertical="center"/>
    </xf>
    <xf numFmtId="0" fontId="6" fillId="0" borderId="22" xfId="0" applyFont="1" applyBorder="1" applyAlignment="1">
      <alignment horizontal="left" vertical="center" shrinkToFit="1"/>
    </xf>
    <xf numFmtId="0" fontId="6" fillId="0" borderId="25" xfId="0" applyFont="1" applyFill="1" applyBorder="1" applyAlignment="1">
      <alignment horizontal="left" vertical="center"/>
    </xf>
    <xf numFmtId="0" fontId="6" fillId="0" borderId="26" xfId="0" applyFont="1" applyFill="1" applyBorder="1" applyAlignment="1">
      <alignment horizontal="left" vertical="center"/>
    </xf>
    <xf numFmtId="0" fontId="6" fillId="0" borderId="27" xfId="0" applyFont="1" applyFill="1" applyBorder="1" applyAlignment="1">
      <alignment horizontal="left" vertical="center"/>
    </xf>
    <xf numFmtId="0" fontId="10" fillId="0" borderId="25" xfId="0" applyFont="1" applyBorder="1" applyAlignment="1">
      <alignment horizontal="center" vertical="center"/>
    </xf>
    <xf numFmtId="0" fontId="10" fillId="0" borderId="27" xfId="0" applyFont="1" applyBorder="1" applyAlignment="1">
      <alignment horizontal="center" vertical="center"/>
    </xf>
    <xf numFmtId="0" fontId="10" fillId="5" borderId="25" xfId="0" applyFont="1" applyFill="1" applyBorder="1" applyAlignment="1">
      <alignment horizontal="center" vertical="center"/>
    </xf>
    <xf numFmtId="0" fontId="10" fillId="5" borderId="27" xfId="0" applyFont="1" applyFill="1" applyBorder="1" applyAlignment="1">
      <alignment horizontal="center" vertical="center"/>
    </xf>
    <xf numFmtId="0" fontId="0" fillId="0" borderId="21" xfId="0" applyBorder="1" applyAlignment="1">
      <alignment horizontal="center" vertical="center" textRotation="255" shrinkToFit="1"/>
    </xf>
    <xf numFmtId="0" fontId="0" fillId="0" borderId="23" xfId="0" applyBorder="1" applyAlignment="1">
      <alignment horizontal="center" vertical="center" textRotation="255" shrinkToFit="1"/>
    </xf>
    <xf numFmtId="0" fontId="6" fillId="0" borderId="13" xfId="0" applyFont="1" applyFill="1" applyBorder="1" applyAlignment="1">
      <alignment horizontal="center" vertical="center" textRotation="255" shrinkToFit="1"/>
    </xf>
    <xf numFmtId="0" fontId="6" fillId="0" borderId="15" xfId="0" applyFont="1" applyFill="1" applyBorder="1" applyAlignment="1">
      <alignment horizontal="center" vertical="center" textRotation="255" shrinkToFit="1"/>
    </xf>
    <xf numFmtId="0" fontId="6" fillId="0" borderId="50" xfId="0" applyFont="1" applyFill="1" applyBorder="1" applyAlignment="1">
      <alignment horizontal="center" vertical="center" textRotation="255" shrinkToFit="1"/>
    </xf>
    <xf numFmtId="0" fontId="6" fillId="0" borderId="25" xfId="0" applyFont="1" applyFill="1" applyBorder="1" applyAlignment="1">
      <alignment horizontal="center" vertical="center"/>
    </xf>
    <xf numFmtId="0" fontId="6" fillId="0" borderId="27" xfId="0" applyFont="1" applyFill="1" applyBorder="1" applyAlignment="1">
      <alignment horizontal="center" vertical="center"/>
    </xf>
    <xf numFmtId="0" fontId="68" fillId="0" borderId="0" xfId="0" applyFont="1" applyAlignment="1">
      <alignment vertical="center"/>
    </xf>
    <xf numFmtId="0" fontId="68" fillId="0" borderId="9" xfId="0" applyFont="1" applyBorder="1" applyAlignment="1">
      <alignment vertical="center"/>
    </xf>
    <xf numFmtId="0" fontId="92" fillId="0" borderId="0" xfId="0" applyFont="1" applyAlignment="1">
      <alignment vertical="center" wrapText="1"/>
    </xf>
    <xf numFmtId="0" fontId="6" fillId="0" borderId="3" xfId="0" quotePrefix="1" applyFont="1" applyBorder="1" applyAlignment="1">
      <alignment horizontal="center" vertical="center"/>
    </xf>
    <xf numFmtId="0" fontId="25" fillId="0" borderId="2" xfId="0" applyFont="1" applyBorder="1" applyAlignment="1">
      <alignment horizontal="center" vertical="top" wrapText="1"/>
    </xf>
    <xf numFmtId="0" fontId="25" fillId="0" borderId="0" xfId="0" applyFont="1" applyBorder="1" applyAlignment="1">
      <alignment horizontal="center" vertical="top"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87" fillId="0" borderId="2" xfId="0" applyFont="1" applyBorder="1" applyAlignment="1">
      <alignment horizontal="center" vertical="top" wrapText="1"/>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6" fillId="0" borderId="22" xfId="0" applyFont="1" applyFill="1" applyBorder="1" applyAlignment="1">
      <alignment horizontal="left" vertical="center"/>
    </xf>
    <xf numFmtId="0" fontId="6" fillId="2" borderId="0" xfId="0" applyFont="1" applyFill="1" applyBorder="1" applyAlignment="1">
      <alignment horizontal="center"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2" xfId="0" applyFont="1" applyBorder="1" applyAlignment="1">
      <alignment horizontal="left" vertical="center" wrapText="1"/>
    </xf>
    <xf numFmtId="0" fontId="6" fillId="0" borderId="25" xfId="0" applyFont="1" applyFill="1" applyBorder="1" applyAlignment="1">
      <alignment horizontal="left" vertical="center" shrinkToFit="1"/>
    </xf>
    <xf numFmtId="0" fontId="6" fillId="0" borderId="26" xfId="0" applyFont="1" applyFill="1" applyBorder="1" applyAlignment="1">
      <alignment horizontal="left" vertical="center" shrinkToFit="1"/>
    </xf>
    <xf numFmtId="0" fontId="6" fillId="0" borderId="28" xfId="0" applyFont="1" applyFill="1" applyBorder="1" applyAlignment="1">
      <alignment horizontal="left" vertical="center" shrinkToFit="1"/>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vertical="center" wrapText="1"/>
    </xf>
    <xf numFmtId="0" fontId="7" fillId="0" borderId="7" xfId="0" applyFont="1" applyBorder="1" applyAlignment="1">
      <alignment vertical="center" wrapText="1"/>
    </xf>
    <xf numFmtId="0" fontId="12" fillId="0" borderId="1" xfId="0" applyFont="1" applyBorder="1" applyAlignment="1">
      <alignment horizontal="left" vertical="center" indent="1" shrinkToFit="1"/>
    </xf>
    <xf numFmtId="0" fontId="12" fillId="4" borderId="4" xfId="0" applyFont="1" applyFill="1" applyBorder="1" applyAlignment="1">
      <alignment horizontal="left" vertical="center" shrinkToFit="1"/>
    </xf>
    <xf numFmtId="0" fontId="12" fillId="4" borderId="5" xfId="0" applyFont="1" applyFill="1" applyBorder="1" applyAlignment="1">
      <alignment horizontal="left" vertical="center" shrinkToFit="1"/>
    </xf>
    <xf numFmtId="0" fontId="12" fillId="4" borderId="4" xfId="0" applyFont="1" applyFill="1" applyBorder="1" applyAlignment="1">
      <alignment horizontal="left" vertical="center" wrapText="1" shrinkToFit="1"/>
    </xf>
    <xf numFmtId="0" fontId="12" fillId="0" borderId="4" xfId="0" applyFont="1" applyBorder="1" applyAlignment="1">
      <alignment horizontal="left" vertical="center" shrinkToFit="1"/>
    </xf>
    <xf numFmtId="0" fontId="12" fillId="0" borderId="5" xfId="0" applyFont="1" applyBorder="1" applyAlignment="1">
      <alignment horizontal="left" vertic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left" vertical="center" wrapTex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15" xfId="0" applyFont="1" applyBorder="1" applyAlignment="1">
      <alignment horizontal="left" vertical="center" wrapText="1"/>
    </xf>
    <xf numFmtId="0" fontId="7" fillId="0" borderId="10" xfId="0" applyFont="1" applyBorder="1" applyAlignment="1">
      <alignment horizontal="left" vertical="center" wrapText="1"/>
    </xf>
    <xf numFmtId="0" fontId="7" fillId="0" borderId="14" xfId="0" applyFont="1" applyBorder="1" applyAlignment="1">
      <alignment horizontal="left" vertical="center" wrapText="1"/>
    </xf>
    <xf numFmtId="0" fontId="12" fillId="0" borderId="1" xfId="0" applyFont="1" applyBorder="1" applyAlignment="1">
      <alignment horizontal="center" vertical="center" shrinkToFit="1"/>
    </xf>
    <xf numFmtId="0" fontId="24" fillId="0" borderId="1" xfId="0" applyFont="1" applyBorder="1" applyAlignment="1">
      <alignment horizontal="left" vertical="center" indent="1" shrinkToFit="1"/>
    </xf>
    <xf numFmtId="49" fontId="12" fillId="4" borderId="0" xfId="0" applyNumberFormat="1" applyFont="1" applyFill="1" applyBorder="1" applyAlignment="1">
      <alignment horizontal="center" vertical="center" shrinkToFit="1"/>
    </xf>
    <xf numFmtId="0" fontId="22" fillId="0" borderId="0" xfId="0" applyFont="1" applyBorder="1" applyAlignment="1">
      <alignment horizontal="center" vertical="center" shrinkToFit="1"/>
    </xf>
    <xf numFmtId="0" fontId="24" fillId="0" borderId="0" xfId="0" applyFont="1" applyBorder="1" applyAlignment="1">
      <alignment horizontal="left" vertical="center" shrinkToFit="1"/>
    </xf>
    <xf numFmtId="0" fontId="12" fillId="0" borderId="0" xfId="0" applyFont="1" applyBorder="1" applyAlignment="1">
      <alignment horizontal="center" vertical="center" shrinkToFit="1"/>
    </xf>
    <xf numFmtId="0" fontId="12" fillId="4" borderId="0" xfId="0" applyFont="1" applyFill="1" applyBorder="1" applyAlignment="1">
      <alignment vertical="center" wrapText="1" shrinkToFit="1"/>
    </xf>
    <xf numFmtId="0" fontId="12" fillId="0" borderId="0" xfId="0" applyFont="1" applyAlignment="1">
      <alignment horizontal="left" vertical="top" wrapText="1"/>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6" fillId="0" borderId="0" xfId="0" applyFont="1" applyBorder="1" applyAlignment="1">
      <alignment horizontal="left" vertical="center" shrinkToFit="1"/>
    </xf>
    <xf numFmtId="0" fontId="10" fillId="0" borderId="1"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4" borderId="0" xfId="0" applyFont="1" applyFill="1" applyAlignment="1">
      <alignment horizontal="left" vertical="top" wrapText="1"/>
    </xf>
    <xf numFmtId="0" fontId="6" fillId="4" borderId="0" xfId="0" applyFont="1" applyFill="1" applyAlignment="1">
      <alignment horizontal="left" vertical="top"/>
    </xf>
    <xf numFmtId="0" fontId="12" fillId="0" borderId="0" xfId="0" applyFont="1" applyAlignment="1">
      <alignment vertical="top" wrapText="1"/>
    </xf>
    <xf numFmtId="0" fontId="7" fillId="0" borderId="0" xfId="0" applyFont="1" applyBorder="1" applyAlignment="1">
      <alignment horizontal="left" vertical="center" wrapText="1"/>
    </xf>
    <xf numFmtId="0" fontId="6" fillId="4" borderId="0" xfId="0" applyFont="1" applyFill="1" applyBorder="1" applyAlignment="1">
      <alignment horizontal="left" vertical="top" wrapText="1"/>
    </xf>
    <xf numFmtId="0" fontId="6" fillId="4" borderId="0" xfId="0" applyFont="1" applyFill="1" applyBorder="1" applyAlignment="1">
      <alignment horizontal="left" vertical="top"/>
    </xf>
    <xf numFmtId="0" fontId="6" fillId="0" borderId="0" xfId="0" applyFont="1" applyBorder="1" applyAlignment="1">
      <alignment vertical="center" shrinkToFit="1"/>
    </xf>
    <xf numFmtId="181" fontId="6" fillId="0" borderId="3" xfId="0" applyNumberFormat="1" applyFont="1" applyBorder="1" applyAlignment="1">
      <alignment horizontal="center" vertical="center" shrinkToFit="1"/>
    </xf>
    <xf numFmtId="0" fontId="6" fillId="0" borderId="0" xfId="0" applyFont="1" applyBorder="1" applyAlignment="1">
      <alignment horizontal="center" vertical="center" shrinkToFit="1"/>
    </xf>
    <xf numFmtId="181" fontId="6" fillId="0" borderId="4" xfId="0" applyNumberFormat="1" applyFont="1" applyBorder="1" applyAlignment="1">
      <alignment horizontal="center" vertical="center" shrinkToFit="1"/>
    </xf>
    <xf numFmtId="181" fontId="6" fillId="0" borderId="5" xfId="0" applyNumberFormat="1" applyFont="1" applyBorder="1" applyAlignment="1">
      <alignment horizontal="center" vertical="center" shrinkToFit="1"/>
    </xf>
    <xf numFmtId="186" fontId="12" fillId="4" borderId="1" xfId="0" applyNumberFormat="1" applyFont="1" applyFill="1" applyBorder="1" applyAlignment="1">
      <alignment horizontal="center" vertical="center" shrinkToFit="1"/>
    </xf>
    <xf numFmtId="181" fontId="6" fillId="0" borderId="1" xfId="0" applyNumberFormat="1" applyFont="1" applyBorder="1" applyAlignment="1">
      <alignment horizontal="right" vertical="center" shrinkToFit="1"/>
    </xf>
    <xf numFmtId="0" fontId="6" fillId="0" borderId="4" xfId="0" applyFont="1" applyBorder="1" applyAlignment="1">
      <alignment horizontal="center" shrinkToFit="1"/>
    </xf>
    <xf numFmtId="186" fontId="12" fillId="0" borderId="1" xfId="0" applyNumberFormat="1" applyFont="1" applyFill="1" applyBorder="1" applyAlignment="1">
      <alignment horizontal="center" vertical="center"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0" fillId="0" borderId="13" xfId="0" applyFont="1" applyBorder="1" applyAlignment="1">
      <alignment horizontal="center" vertical="center" wrapText="1"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wrapText="1" shrinkToFit="1"/>
    </xf>
    <xf numFmtId="0" fontId="10" fillId="0" borderId="14"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6"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2" fillId="0" borderId="6" xfId="0" applyFont="1" applyBorder="1" applyAlignment="1">
      <alignment horizontal="left" vertical="center"/>
    </xf>
    <xf numFmtId="0" fontId="12" fillId="0" borderId="2" xfId="0" applyFont="1" applyBorder="1" applyAlignment="1">
      <alignment horizontal="left" vertical="center"/>
    </xf>
    <xf numFmtId="0" fontId="12" fillId="0" borderId="7"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Border="1" applyAlignment="1">
      <alignment horizontal="left" vertical="center"/>
    </xf>
    <xf numFmtId="0" fontId="12" fillId="0" borderId="12"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6" fillId="0" borderId="11"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181" fontId="6" fillId="0" borderId="1" xfId="0" applyNumberFormat="1" applyFont="1" applyBorder="1" applyAlignment="1">
      <alignment horizontal="center" vertical="center" shrinkToFi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6" fillId="0" borderId="0" xfId="0" applyFont="1" applyAlignment="1">
      <alignment horizontal="left" vertical="top" wrapText="1"/>
    </xf>
    <xf numFmtId="186" fontId="12" fillId="4" borderId="3" xfId="0" applyNumberFormat="1" applyFont="1" applyFill="1" applyBorder="1" applyAlignment="1">
      <alignment horizontal="center" vertical="center" shrinkToFit="1"/>
    </xf>
    <xf numFmtId="186" fontId="12" fillId="4" borderId="51" xfId="0" applyNumberFormat="1" applyFont="1" applyFill="1" applyBorder="1" applyAlignment="1">
      <alignment horizontal="center" vertical="center" shrinkToFit="1"/>
    </xf>
    <xf numFmtId="186" fontId="12" fillId="4" borderId="52" xfId="0" applyNumberFormat="1" applyFont="1" applyFill="1" applyBorder="1" applyAlignment="1">
      <alignment horizontal="center" vertical="center" shrinkToFit="1"/>
    </xf>
    <xf numFmtId="186" fontId="12" fillId="4" borderId="57" xfId="0" applyNumberFormat="1" applyFont="1" applyFill="1" applyBorder="1" applyAlignment="1">
      <alignment horizontal="center" vertical="center" shrinkToFit="1"/>
    </xf>
    <xf numFmtId="186" fontId="12" fillId="4" borderId="13" xfId="0" applyNumberFormat="1" applyFont="1" applyFill="1" applyBorder="1" applyAlignment="1">
      <alignment horizontal="center" vertical="center" shrinkToFi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6" fillId="0" borderId="13" xfId="0" applyFont="1" applyBorder="1" applyAlignment="1">
      <alignment horizontal="center" vertical="center" wrapText="1" shrinkToFit="1"/>
    </xf>
    <xf numFmtId="0" fontId="6" fillId="0" borderId="3" xfId="0" applyFont="1" applyBorder="1" applyAlignment="1">
      <alignment horizontal="left" vertical="center" wrapText="1" shrinkToFit="1"/>
    </xf>
    <xf numFmtId="0" fontId="6" fillId="0" borderId="4"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12" fillId="5" borderId="4" xfId="0" applyFont="1" applyFill="1" applyBorder="1" applyAlignment="1">
      <alignment horizontal="left" vertical="center" shrinkToFi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2" fillId="5" borderId="4" xfId="0" applyFont="1" applyFill="1" applyBorder="1" applyAlignment="1">
      <alignment horizontal="left" vertical="center" wrapText="1"/>
    </xf>
    <xf numFmtId="0" fontId="6" fillId="0" borderId="6" xfId="0" applyFont="1" applyBorder="1" applyAlignment="1">
      <alignment horizontal="left" vertical="center" wrapText="1" shrinkToFit="1"/>
    </xf>
    <xf numFmtId="0" fontId="6" fillId="0" borderId="2" xfId="0" applyFont="1" applyBorder="1" applyAlignment="1">
      <alignment horizontal="left" vertical="center" wrapText="1" shrinkToFit="1"/>
    </xf>
    <xf numFmtId="0" fontId="6" fillId="0" borderId="7" xfId="0" applyFont="1" applyBorder="1" applyAlignment="1">
      <alignment horizontal="left" vertical="center" wrapText="1" shrinkToFit="1"/>
    </xf>
    <xf numFmtId="0" fontId="6" fillId="0" borderId="11" xfId="0" applyFont="1" applyBorder="1" applyAlignment="1">
      <alignment horizontal="left" vertical="center" wrapText="1" shrinkToFit="1"/>
    </xf>
    <xf numFmtId="0" fontId="6" fillId="0" borderId="0" xfId="0" applyFont="1" applyBorder="1" applyAlignment="1">
      <alignment horizontal="left" vertical="center" wrapText="1" shrinkToFit="1"/>
    </xf>
    <xf numFmtId="0" fontId="6" fillId="0" borderId="12" xfId="0" applyFont="1" applyBorder="1" applyAlignment="1">
      <alignment horizontal="left" vertical="center" wrapText="1" shrinkToFit="1"/>
    </xf>
    <xf numFmtId="0" fontId="6" fillId="0" borderId="8" xfId="0" applyFont="1" applyBorder="1" applyAlignment="1">
      <alignment horizontal="left" vertical="center" wrapText="1" shrinkToFit="1"/>
    </xf>
    <xf numFmtId="0" fontId="6" fillId="0" borderId="9"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182" fontId="12" fillId="4" borderId="4" xfId="0" applyNumberFormat="1" applyFont="1" applyFill="1" applyBorder="1" applyAlignment="1">
      <alignment horizontal="left" vertical="center" shrinkToFit="1"/>
    </xf>
    <xf numFmtId="177" fontId="12" fillId="4" borderId="4" xfId="0" applyNumberFormat="1" applyFont="1" applyFill="1" applyBorder="1" applyAlignment="1">
      <alignment horizontal="left" vertical="center" shrinkToFit="1"/>
    </xf>
    <xf numFmtId="0" fontId="14" fillId="0" borderId="9" xfId="0" applyFont="1" applyBorder="1" applyAlignment="1">
      <alignment horizontal="center" vertical="center"/>
    </xf>
    <xf numFmtId="0" fontId="24" fillId="0" borderId="6"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6" fillId="0" borderId="2" xfId="0" applyFont="1" applyBorder="1" applyAlignment="1">
      <alignment vertical="center" wrapText="1"/>
    </xf>
    <xf numFmtId="0" fontId="6" fillId="0" borderId="7"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7" fillId="0" borderId="11" xfId="0" applyFont="1" applyBorder="1" applyAlignment="1">
      <alignment horizontal="left" vertical="center" shrinkToFit="1"/>
    </xf>
    <xf numFmtId="0" fontId="7" fillId="0" borderId="0" xfId="0" applyFont="1" applyBorder="1" applyAlignment="1">
      <alignment horizontal="left" vertical="center" shrinkToFit="1"/>
    </xf>
    <xf numFmtId="0" fontId="70" fillId="0" borderId="0" xfId="0" applyFont="1" applyAlignment="1">
      <alignment horizontal="left"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3" fillId="0" borderId="9" xfId="0" applyFont="1" applyBorder="1" applyAlignment="1">
      <alignment horizontal="center" vertical="center"/>
    </xf>
    <xf numFmtId="0" fontId="53" fillId="0" borderId="4" xfId="0" applyFont="1" applyBorder="1" applyAlignment="1">
      <alignment horizontal="left" vertical="center" wrapText="1"/>
    </xf>
    <xf numFmtId="0" fontId="53" fillId="0" borderId="5" xfId="0" applyFont="1" applyBorder="1" applyAlignment="1">
      <alignment horizontal="left" vertical="center" wrapText="1"/>
    </xf>
    <xf numFmtId="0" fontId="43" fillId="0" borderId="4" xfId="0" applyFont="1" applyBorder="1" applyAlignment="1">
      <alignment horizontal="left" vertical="center" wrapText="1"/>
    </xf>
    <xf numFmtId="0" fontId="44" fillId="0" borderId="5" xfId="0" applyFont="1" applyBorder="1" applyAlignment="1">
      <alignment horizontal="left" vertical="center" wrapText="1"/>
    </xf>
    <xf numFmtId="0" fontId="6" fillId="0" borderId="1" xfId="0" applyFont="1" applyFill="1" applyBorder="1" applyAlignment="1">
      <alignment horizontal="center" vertical="center"/>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6" fillId="3" borderId="6" xfId="0" applyFont="1" applyFill="1" applyBorder="1" applyAlignment="1">
      <alignment horizontal="center" vertical="center" wrapText="1" shrinkToFit="1"/>
    </xf>
    <xf numFmtId="0" fontId="6" fillId="3" borderId="2"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0" fontId="6" fillId="3" borderId="8" xfId="0" applyFont="1" applyFill="1" applyBorder="1" applyAlignment="1">
      <alignment horizontal="center" vertical="center" wrapText="1" shrinkToFit="1"/>
    </xf>
    <xf numFmtId="0" fontId="6" fillId="3" borderId="9" xfId="0" applyFont="1" applyFill="1" applyBorder="1" applyAlignment="1">
      <alignment horizontal="center" vertical="center" wrapText="1" shrinkToFit="1"/>
    </xf>
    <xf numFmtId="0" fontId="6" fillId="3" borderId="10" xfId="0" applyFont="1" applyFill="1" applyBorder="1" applyAlignment="1">
      <alignment horizontal="center" vertical="center" wrapText="1" shrinkToFit="1"/>
    </xf>
    <xf numFmtId="0" fontId="12" fillId="5" borderId="2" xfId="0" applyFont="1" applyFill="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180" fontId="6" fillId="0" borderId="9" xfId="0" applyNumberFormat="1" applyFont="1" applyFill="1" applyBorder="1" applyAlignment="1">
      <alignment horizontal="center" vertical="center" shrinkToFit="1"/>
    </xf>
    <xf numFmtId="180" fontId="6" fillId="4" borderId="9" xfId="0" applyNumberFormat="1" applyFont="1" applyFill="1" applyBorder="1" applyAlignment="1">
      <alignment horizontal="left" vertical="center" shrinkToFit="1"/>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25" fillId="0" borderId="0" xfId="0" applyFont="1" applyAlignment="1">
      <alignment horizontal="left" vertical="center"/>
    </xf>
    <xf numFmtId="0" fontId="6" fillId="0" borderId="1"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9" xfId="0" applyFont="1" applyBorder="1" applyAlignment="1">
      <alignment horizontal="center" vertical="center" wrapText="1" shrinkToFit="1"/>
    </xf>
    <xf numFmtId="181" fontId="6" fillId="4" borderId="6" xfId="0" applyNumberFormat="1" applyFont="1" applyFill="1" applyBorder="1" applyAlignment="1">
      <alignment horizontal="center" vertical="center" shrinkToFit="1"/>
    </xf>
    <xf numFmtId="181" fontId="6" fillId="4" borderId="2" xfId="0" applyNumberFormat="1"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8" xfId="0" applyNumberFormat="1" applyFont="1" applyFill="1" applyBorder="1" applyAlignment="1">
      <alignment horizontal="center" vertical="center" shrinkToFit="1"/>
    </xf>
    <xf numFmtId="181" fontId="6" fillId="4" borderId="9" xfId="0" applyNumberFormat="1" applyFont="1" applyFill="1" applyBorder="1" applyAlignment="1">
      <alignment horizontal="center" vertical="center" shrinkToFit="1"/>
    </xf>
    <xf numFmtId="181" fontId="6" fillId="4" borderId="10" xfId="0" applyNumberFormat="1" applyFont="1" applyFill="1" applyBorder="1" applyAlignment="1">
      <alignment horizontal="center" vertical="center" shrinkToFit="1"/>
    </xf>
    <xf numFmtId="0" fontId="24" fillId="0" borderId="13" xfId="0" applyFont="1" applyBorder="1" applyAlignment="1">
      <alignment horizontal="center" vertical="center"/>
    </xf>
    <xf numFmtId="0" fontId="24" fillId="0" borderId="15" xfId="0" applyFont="1" applyBorder="1" applyAlignment="1">
      <alignment horizontal="center" vertical="center"/>
    </xf>
    <xf numFmtId="0" fontId="24"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Border="1" applyAlignment="1">
      <alignment horizontal="left" vertical="center" wrapText="1"/>
    </xf>
    <xf numFmtId="0" fontId="10" fillId="0" borderId="12"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6" fillId="4" borderId="1" xfId="0" applyFont="1" applyFill="1" applyBorder="1" applyAlignment="1">
      <alignment horizontal="center" vertical="center" shrinkToFit="1"/>
    </xf>
    <xf numFmtId="0" fontId="6" fillId="4" borderId="1" xfId="0" applyFont="1" applyFill="1" applyBorder="1" applyAlignment="1">
      <alignment horizontal="left" vertical="center" wrapText="1" shrinkToFit="1"/>
    </xf>
    <xf numFmtId="0" fontId="6" fillId="4" borderId="3" xfId="0" applyFont="1" applyFill="1" applyBorder="1" applyAlignment="1">
      <alignment horizontal="left" vertical="center" wrapText="1" shrinkToFit="1"/>
    </xf>
    <xf numFmtId="0" fontId="6" fillId="4" borderId="4" xfId="0" applyFont="1" applyFill="1" applyBorder="1" applyAlignment="1">
      <alignment horizontal="left" vertical="center" wrapText="1" shrinkToFit="1"/>
    </xf>
    <xf numFmtId="0" fontId="6" fillId="4" borderId="5" xfId="0" applyFont="1" applyFill="1" applyBorder="1" applyAlignment="1">
      <alignment horizontal="left" vertical="center" wrapText="1" shrinkToFit="1"/>
    </xf>
    <xf numFmtId="0" fontId="6" fillId="4" borderId="6" xfId="0"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6" xfId="0" applyNumberFormat="1" applyFont="1" applyFill="1" applyBorder="1" applyAlignment="1">
      <alignment horizontal="center" vertical="center" shrinkToFit="1"/>
    </xf>
    <xf numFmtId="0" fontId="6" fillId="4" borderId="7" xfId="0" applyNumberFormat="1" applyFont="1" applyFill="1" applyBorder="1" applyAlignment="1">
      <alignment horizontal="center" vertical="center" shrinkToFit="1"/>
    </xf>
    <xf numFmtId="0" fontId="6" fillId="4" borderId="8" xfId="0" applyNumberFormat="1" applyFont="1" applyFill="1" applyBorder="1" applyAlignment="1">
      <alignment horizontal="center" vertical="center" shrinkToFit="1"/>
    </xf>
    <xf numFmtId="0" fontId="6" fillId="4" borderId="10" xfId="0" applyNumberFormat="1" applyFont="1" applyFill="1" applyBorder="1" applyAlignment="1">
      <alignment horizontal="center" vertical="center" shrinkToFit="1"/>
    </xf>
    <xf numFmtId="0" fontId="6" fillId="0" borderId="0" xfId="0" applyFont="1" applyBorder="1" applyAlignment="1">
      <alignment horizontal="left" vertical="top" wrapText="1"/>
    </xf>
    <xf numFmtId="0" fontId="6" fillId="0" borderId="12" xfId="0" applyFont="1" applyBorder="1" applyAlignment="1">
      <alignment horizontal="center" vertical="center" textRotation="255"/>
    </xf>
    <xf numFmtId="0" fontId="6" fillId="0" borderId="1" xfId="0" applyFont="1" applyBorder="1" applyAlignment="1">
      <alignment horizontal="left" vertical="center" wrapText="1" shrinkToFit="1"/>
    </xf>
    <xf numFmtId="0" fontId="6" fillId="0" borderId="6" xfId="0" applyNumberFormat="1" applyFont="1" applyBorder="1" applyAlignment="1">
      <alignment horizontal="center" vertical="center" shrinkToFit="1"/>
    </xf>
    <xf numFmtId="0" fontId="6" fillId="0" borderId="7" xfId="0" applyNumberFormat="1" applyFont="1" applyBorder="1" applyAlignment="1">
      <alignment horizontal="center" vertical="center" shrinkToFit="1"/>
    </xf>
    <xf numFmtId="0" fontId="6" fillId="0" borderId="8" xfId="0" applyNumberFormat="1" applyFont="1" applyBorder="1" applyAlignment="1">
      <alignment horizontal="center" vertical="center" shrinkToFit="1"/>
    </xf>
    <xf numFmtId="0" fontId="6" fillId="0" borderId="10" xfId="0" applyNumberFormat="1" applyFont="1" applyBorder="1" applyAlignment="1">
      <alignment horizontal="center" vertical="center" shrinkToFit="1"/>
    </xf>
    <xf numFmtId="181" fontId="6" fillId="0" borderId="6" xfId="0" applyNumberFormat="1" applyFont="1" applyBorder="1" applyAlignment="1">
      <alignment horizontal="center" vertical="center" shrinkToFit="1"/>
    </xf>
    <xf numFmtId="181" fontId="6" fillId="0" borderId="2" xfId="0" applyNumberFormat="1" applyFont="1" applyBorder="1" applyAlignment="1">
      <alignment horizontal="center" vertical="center" shrinkToFit="1"/>
    </xf>
    <xf numFmtId="181" fontId="6" fillId="0" borderId="7" xfId="0" applyNumberFormat="1" applyFont="1" applyBorder="1" applyAlignment="1">
      <alignment horizontal="center" vertical="center" shrinkToFit="1"/>
    </xf>
    <xf numFmtId="181" fontId="6" fillId="0" borderId="8" xfId="0" applyNumberFormat="1" applyFont="1" applyBorder="1" applyAlignment="1">
      <alignment horizontal="center" vertical="center" shrinkToFit="1"/>
    </xf>
    <xf numFmtId="181" fontId="6" fillId="0" borderId="9" xfId="0" applyNumberFormat="1" applyFont="1" applyBorder="1" applyAlignment="1">
      <alignment horizontal="center" vertical="center" shrinkToFit="1"/>
    </xf>
    <xf numFmtId="181" fontId="6" fillId="0" borderId="10" xfId="0" applyNumberFormat="1" applyFont="1" applyBorder="1" applyAlignment="1">
      <alignment horizontal="center" vertical="center" shrinkToFit="1"/>
    </xf>
    <xf numFmtId="0" fontId="10" fillId="3" borderId="39" xfId="0" applyFont="1" applyFill="1" applyBorder="1" applyAlignment="1">
      <alignment horizontal="center" vertical="center" wrapText="1" shrinkToFit="1"/>
    </xf>
    <xf numFmtId="0" fontId="10" fillId="3" borderId="40" xfId="0" applyFont="1" applyFill="1" applyBorder="1" applyAlignment="1">
      <alignment horizontal="center" vertical="center" wrapText="1" shrinkToFit="1"/>
    </xf>
    <xf numFmtId="0" fontId="10" fillId="3" borderId="41" xfId="0" applyFont="1" applyFill="1" applyBorder="1" applyAlignment="1">
      <alignment horizontal="center" vertical="center" wrapText="1" shrinkToFit="1"/>
    </xf>
    <xf numFmtId="0" fontId="10" fillId="3" borderId="37" xfId="0" applyFont="1" applyFill="1" applyBorder="1" applyAlignment="1">
      <alignment horizontal="center" vertical="center" wrapText="1" shrinkToFit="1"/>
    </xf>
    <xf numFmtId="0" fontId="10" fillId="3" borderId="0" xfId="0" applyFont="1" applyFill="1" applyBorder="1" applyAlignment="1">
      <alignment horizontal="center" vertical="center" wrapText="1" shrinkToFit="1"/>
    </xf>
    <xf numFmtId="0" fontId="10" fillId="3" borderId="12" xfId="0" applyFont="1" applyFill="1" applyBorder="1" applyAlignment="1">
      <alignment horizontal="center" vertical="center" wrapText="1" shrinkToFit="1"/>
    </xf>
    <xf numFmtId="0" fontId="10" fillId="3" borderId="42" xfId="0" applyFont="1" applyFill="1" applyBorder="1" applyAlignment="1">
      <alignment horizontal="center" vertical="center" wrapText="1" shrinkToFit="1"/>
    </xf>
    <xf numFmtId="0" fontId="10" fillId="3" borderId="38" xfId="0" applyFont="1" applyFill="1" applyBorder="1" applyAlignment="1">
      <alignment horizontal="center" vertical="center" wrapText="1" shrinkToFit="1"/>
    </xf>
    <xf numFmtId="0" fontId="10" fillId="3" borderId="36" xfId="0" applyFont="1" applyFill="1" applyBorder="1" applyAlignment="1">
      <alignment horizontal="center" vertical="center" wrapText="1" shrinkToFit="1"/>
    </xf>
    <xf numFmtId="0" fontId="12" fillId="4" borderId="18" xfId="0" applyFont="1" applyFill="1" applyBorder="1" applyAlignment="1">
      <alignment horizontal="left" vertical="center" shrinkToFit="1"/>
    </xf>
    <xf numFmtId="0" fontId="12" fillId="5" borderId="2" xfId="0" applyFont="1" applyFill="1" applyBorder="1" applyAlignment="1">
      <alignment horizontal="left"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19"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0" fillId="4" borderId="0" xfId="0" applyFill="1" applyAlignment="1">
      <alignment vertical="center"/>
    </xf>
    <xf numFmtId="0" fontId="10" fillId="3" borderId="29" xfId="0" applyFont="1" applyFill="1" applyBorder="1" applyAlignment="1">
      <alignment horizontal="center" vertical="center" shrinkToFit="1"/>
    </xf>
    <xf numFmtId="0" fontId="10" fillId="3" borderId="30" xfId="0" applyFont="1" applyFill="1" applyBorder="1" applyAlignment="1">
      <alignment horizontal="center" vertical="center" shrinkToFit="1"/>
    </xf>
    <xf numFmtId="0" fontId="10" fillId="3" borderId="31"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3" borderId="33"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6" fillId="3" borderId="26"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12" fillId="5" borderId="26" xfId="0" applyFont="1" applyFill="1" applyBorder="1" applyAlignment="1">
      <alignment horizontal="left" vertical="center" wrapText="1"/>
    </xf>
    <xf numFmtId="0" fontId="65" fillId="0" borderId="2" xfId="0" applyFont="1" applyBorder="1" applyAlignment="1">
      <alignment horizontal="left" vertical="center" wrapText="1"/>
    </xf>
    <xf numFmtId="0" fontId="65" fillId="0" borderId="7" xfId="0" applyFont="1" applyBorder="1" applyAlignment="1">
      <alignment horizontal="left" vertical="center" wrapText="1"/>
    </xf>
    <xf numFmtId="0" fontId="65" fillId="0" borderId="0" xfId="0" applyFont="1" applyBorder="1" applyAlignment="1">
      <alignment horizontal="left" vertical="center" wrapText="1"/>
    </xf>
    <xf numFmtId="0" fontId="65" fillId="0" borderId="12" xfId="0" applyFont="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12" xfId="0"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190" fontId="8" fillId="4" borderId="9" xfId="0" applyNumberFormat="1" applyFont="1" applyFill="1" applyBorder="1" applyAlignment="1">
      <alignment horizontal="left" vertical="center" shrinkToFit="1"/>
    </xf>
    <xf numFmtId="0" fontId="6" fillId="0" borderId="9" xfId="0" applyFont="1" applyBorder="1" applyAlignment="1">
      <alignment horizontal="center" vertical="center"/>
    </xf>
    <xf numFmtId="0" fontId="26" fillId="4" borderId="18" xfId="0" applyFont="1" applyFill="1" applyBorder="1" applyAlignment="1">
      <alignment vertical="center"/>
    </xf>
    <xf numFmtId="0" fontId="44" fillId="0" borderId="9" xfId="0" applyFont="1" applyBorder="1" applyAlignment="1">
      <alignment horizontal="left" vertical="center" wrapText="1"/>
    </xf>
    <xf numFmtId="0" fontId="44" fillId="0" borderId="10" xfId="0" applyFont="1" applyBorder="1" applyAlignment="1">
      <alignment horizontal="left" vertical="center" wrapText="1"/>
    </xf>
    <xf numFmtId="0" fontId="6" fillId="4" borderId="6" xfId="0" applyFont="1" applyFill="1" applyBorder="1" applyAlignment="1">
      <alignment horizontal="left" vertical="center"/>
    </xf>
    <xf numFmtId="0" fontId="6" fillId="4" borderId="2" xfId="0" applyFont="1" applyFill="1" applyBorder="1" applyAlignment="1">
      <alignment horizontal="left" vertical="center"/>
    </xf>
    <xf numFmtId="0" fontId="6" fillId="4" borderId="7" xfId="0" applyFont="1" applyFill="1" applyBorder="1" applyAlignment="1">
      <alignment horizontal="left" vertical="center"/>
    </xf>
    <xf numFmtId="0" fontId="6" fillId="4" borderId="11" xfId="0" applyFont="1" applyFill="1" applyBorder="1" applyAlignment="1">
      <alignment horizontal="left" vertical="center"/>
    </xf>
    <xf numFmtId="0" fontId="6" fillId="4" borderId="0" xfId="0" applyFont="1" applyFill="1" applyBorder="1" applyAlignment="1">
      <alignment horizontal="left" vertical="center"/>
    </xf>
    <xf numFmtId="0" fontId="6" fillId="4" borderId="12" xfId="0" applyFont="1" applyFill="1" applyBorder="1" applyAlignment="1">
      <alignment horizontal="left" vertical="center"/>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6" fillId="4" borderId="10" xfId="0" applyFont="1" applyFill="1" applyBorder="1" applyAlignment="1">
      <alignment horizontal="left" vertical="center"/>
    </xf>
    <xf numFmtId="0" fontId="6" fillId="3" borderId="29" xfId="0" applyFont="1" applyFill="1" applyBorder="1" applyAlignment="1">
      <alignment horizontal="center" vertical="center" wrapText="1" shrinkToFit="1"/>
    </xf>
    <xf numFmtId="0" fontId="6" fillId="3" borderId="30" xfId="0" applyFont="1" applyFill="1" applyBorder="1" applyAlignment="1">
      <alignment horizontal="center" vertical="center" shrinkToFit="1"/>
    </xf>
    <xf numFmtId="0" fontId="6" fillId="3" borderId="31"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43"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32" xfId="0" applyFont="1" applyFill="1" applyBorder="1" applyAlignment="1">
      <alignment horizontal="center" vertical="center" shrinkToFit="1"/>
    </xf>
    <xf numFmtId="0" fontId="6" fillId="3" borderId="33" xfId="0" applyFont="1" applyFill="1" applyBorder="1" applyAlignment="1">
      <alignment horizontal="center" vertical="center" shrinkToFit="1"/>
    </xf>
    <xf numFmtId="0" fontId="53" fillId="0" borderId="9" xfId="0" applyFont="1" applyBorder="1" applyAlignment="1">
      <alignment horizontal="left" vertical="center" wrapText="1"/>
    </xf>
    <xf numFmtId="0" fontId="53" fillId="0" borderId="10" xfId="0" applyFont="1" applyBorder="1" applyAlignment="1">
      <alignment horizontal="left" vertical="center" wrapText="1"/>
    </xf>
    <xf numFmtId="0" fontId="6" fillId="0" borderId="0" xfId="0" applyFont="1" applyBorder="1" applyAlignment="1">
      <alignment horizontal="left" vertical="center"/>
    </xf>
    <xf numFmtId="0" fontId="6" fillId="0" borderId="0" xfId="0" applyFont="1" applyAlignment="1">
      <alignment horizontal="left" vertical="center"/>
    </xf>
    <xf numFmtId="0" fontId="12" fillId="4" borderId="18" xfId="0" applyFont="1" applyFill="1" applyBorder="1" applyAlignment="1">
      <alignment horizontal="left" vertical="center" wrapText="1"/>
    </xf>
    <xf numFmtId="0" fontId="12" fillId="4" borderId="26" xfId="0" applyFont="1" applyFill="1" applyBorder="1" applyAlignment="1">
      <alignment horizontal="left" vertical="center" wrapText="1"/>
    </xf>
    <xf numFmtId="0" fontId="12" fillId="0" borderId="26" xfId="0" applyFont="1" applyBorder="1" applyAlignment="1">
      <alignment horizontal="center" vertical="center" wrapText="1"/>
    </xf>
    <xf numFmtId="0" fontId="12" fillId="4" borderId="26"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12" fillId="0" borderId="4"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0"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12" fillId="0" borderId="2" xfId="0" applyFont="1" applyBorder="1" applyAlignment="1">
      <alignment horizontal="center" vertical="center"/>
    </xf>
    <xf numFmtId="0" fontId="12" fillId="0" borderId="9" xfId="0" applyFont="1" applyBorder="1" applyAlignment="1">
      <alignment horizontal="center" vertical="center"/>
    </xf>
    <xf numFmtId="0" fontId="12" fillId="5" borderId="9" xfId="0" applyFont="1" applyFill="1" applyBorder="1" applyAlignment="1">
      <alignment horizontal="left" vertical="center" wrapText="1"/>
    </xf>
    <xf numFmtId="183" fontId="12" fillId="4" borderId="2" xfId="0" applyNumberFormat="1" applyFont="1" applyFill="1" applyBorder="1" applyAlignment="1">
      <alignment horizontal="center" vertical="center" shrinkToFit="1"/>
    </xf>
    <xf numFmtId="183" fontId="12" fillId="4" borderId="9" xfId="0" applyNumberFormat="1" applyFont="1" applyFill="1" applyBorder="1" applyAlignment="1">
      <alignment horizontal="center" vertical="center" shrinkToFit="1"/>
    </xf>
    <xf numFmtId="0" fontId="19" fillId="0" borderId="0" xfId="0" applyFont="1" applyBorder="1" applyAlignment="1">
      <alignment horizontal="center" vertical="center" shrinkToFit="1"/>
    </xf>
    <xf numFmtId="0" fontId="10" fillId="0" borderId="6"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183" fontId="6" fillId="0" borderId="4" xfId="0" applyNumberFormat="1" applyFont="1" applyFill="1" applyBorder="1" applyAlignment="1">
      <alignment horizontal="right" vertical="center"/>
    </xf>
    <xf numFmtId="183" fontId="6" fillId="4" borderId="4" xfId="0" applyNumberFormat="1" applyFont="1" applyFill="1" applyBorder="1" applyAlignment="1">
      <alignment horizontal="right" vertical="center"/>
    </xf>
    <xf numFmtId="0" fontId="6" fillId="0" borderId="0" xfId="0" applyFont="1" applyAlignment="1">
      <alignment horizontal="center" vertical="center"/>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4" borderId="3" xfId="0" applyFont="1" applyFill="1" applyBorder="1" applyAlignment="1">
      <alignment horizontal="left" vertical="center" indent="1" shrinkToFit="1"/>
    </xf>
    <xf numFmtId="0" fontId="12" fillId="4" borderId="4" xfId="0" applyFont="1" applyFill="1" applyBorder="1" applyAlignment="1">
      <alignment horizontal="left" vertical="center" indent="1" shrinkToFit="1"/>
    </xf>
    <xf numFmtId="0" fontId="12" fillId="4" borderId="5" xfId="0" applyFont="1" applyFill="1" applyBorder="1" applyAlignment="1">
      <alignment horizontal="left" vertical="center" indent="1" shrinkToFit="1"/>
    </xf>
    <xf numFmtId="0" fontId="12" fillId="0" borderId="6" xfId="0" applyFont="1" applyBorder="1" applyAlignment="1">
      <alignment horizontal="left" vertical="center" wrapText="1" shrinkToFit="1"/>
    </xf>
    <xf numFmtId="0" fontId="12" fillId="0" borderId="2" xfId="0" applyFont="1" applyBorder="1" applyAlignment="1">
      <alignment horizontal="left" vertical="center" wrapText="1" shrinkToFit="1"/>
    </xf>
    <xf numFmtId="0" fontId="12" fillId="0" borderId="7" xfId="0" applyFont="1" applyBorder="1" applyAlignment="1">
      <alignment horizontal="left" vertical="center" wrapText="1" shrinkToFit="1"/>
    </xf>
    <xf numFmtId="0" fontId="12" fillId="0" borderId="8" xfId="0" applyFont="1" applyBorder="1" applyAlignment="1">
      <alignment horizontal="left" vertical="center" wrapText="1" shrinkToFit="1"/>
    </xf>
    <xf numFmtId="0" fontId="12" fillId="0" borderId="9" xfId="0" applyFont="1" applyBorder="1" applyAlignment="1">
      <alignment horizontal="left" vertical="center" wrapText="1" shrinkToFit="1"/>
    </xf>
    <xf numFmtId="0" fontId="12" fillId="0" borderId="10" xfId="0" applyFont="1" applyBorder="1" applyAlignment="1">
      <alignment horizontal="left" vertical="center" wrapText="1" shrinkToFit="1"/>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5" xfId="0" applyFont="1" applyFill="1" applyBorder="1" applyAlignment="1">
      <alignment horizontal="center" vertical="center" shrinkToFit="1"/>
    </xf>
    <xf numFmtId="184" fontId="8" fillId="0" borderId="4" xfId="0" applyNumberFormat="1" applyFont="1" applyFill="1" applyBorder="1" applyAlignment="1">
      <alignment horizontal="right" vertical="center"/>
    </xf>
    <xf numFmtId="183" fontId="8" fillId="0" borderId="4" xfId="0" applyNumberFormat="1" applyFont="1" applyFill="1" applyBorder="1" applyAlignment="1">
      <alignment horizontal="right" vertical="center"/>
    </xf>
    <xf numFmtId="184" fontId="8" fillId="4" borderId="4" xfId="0" applyNumberFormat="1" applyFont="1" applyFill="1" applyBorder="1" applyAlignment="1">
      <alignment horizontal="right" vertical="center"/>
    </xf>
    <xf numFmtId="0" fontId="12" fillId="4" borderId="2"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left" vertical="center" wrapText="1" shrinkToFit="1"/>
    </xf>
    <xf numFmtId="0" fontId="12" fillId="0" borderId="1"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1" xfId="0" applyFont="1" applyBorder="1" applyAlignment="1">
      <alignment horizontal="center" vertical="center" wrapText="1" shrinkToFit="1"/>
    </xf>
    <xf numFmtId="0" fontId="6" fillId="0" borderId="6"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0" xfId="0" applyFont="1" applyBorder="1" applyAlignment="1">
      <alignment horizontal="center" vertical="center" wrapText="1"/>
    </xf>
    <xf numFmtId="0" fontId="6"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9" xfId="0" applyFont="1" applyBorder="1" applyAlignment="1">
      <alignment horizontal="center" vertical="center" wrapText="1"/>
    </xf>
    <xf numFmtId="0" fontId="6" fillId="0" borderId="12" xfId="0" applyFont="1" applyBorder="1" applyAlignment="1">
      <alignment horizontal="left" vertical="center" wrapText="1"/>
    </xf>
    <xf numFmtId="0" fontId="12" fillId="4" borderId="4" xfId="0" applyFont="1" applyFill="1" applyBorder="1" applyAlignment="1">
      <alignment vertical="center" shrinkToFit="1"/>
    </xf>
    <xf numFmtId="0" fontId="12" fillId="0" borderId="2" xfId="0" applyFont="1" applyFill="1" applyBorder="1" applyAlignment="1">
      <alignment horizontal="center" vertical="center"/>
    </xf>
    <xf numFmtId="0" fontId="12" fillId="0" borderId="9" xfId="0" applyFont="1" applyFill="1" applyBorder="1" applyAlignment="1">
      <alignment horizontal="center" vertical="center"/>
    </xf>
    <xf numFmtId="183" fontId="12" fillId="4" borderId="2" xfId="0" applyNumberFormat="1" applyFont="1" applyFill="1" applyBorder="1" applyAlignment="1">
      <alignment horizontal="center" vertical="center"/>
    </xf>
    <xf numFmtId="183" fontId="12" fillId="4" borderId="9" xfId="0" applyNumberFormat="1" applyFont="1" applyFill="1" applyBorder="1" applyAlignment="1">
      <alignment horizontal="center" vertical="center"/>
    </xf>
    <xf numFmtId="0" fontId="12" fillId="0" borderId="6"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0" fillId="5" borderId="2" xfId="0" applyFill="1" applyBorder="1" applyAlignment="1">
      <alignment horizontal="left" vertical="center" wrapText="1"/>
    </xf>
    <xf numFmtId="0" fontId="0" fillId="5" borderId="9" xfId="0" applyFill="1" applyBorder="1" applyAlignment="1">
      <alignment horizontal="left" vertical="center" wrapTex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45" fillId="0" borderId="2" xfId="0" applyFont="1" applyBorder="1" applyAlignment="1">
      <alignment horizontal="left" vertical="center" wrapText="1"/>
    </xf>
    <xf numFmtId="0" fontId="45" fillId="0" borderId="7" xfId="0" applyFont="1" applyBorder="1" applyAlignment="1">
      <alignment horizontal="left" vertical="center" wrapText="1"/>
    </xf>
    <xf numFmtId="0" fontId="45" fillId="0" borderId="0" xfId="0" applyFont="1" applyBorder="1" applyAlignment="1">
      <alignment horizontal="left" vertical="center" wrapText="1"/>
    </xf>
    <xf numFmtId="0" fontId="45" fillId="0" borderId="12" xfId="0" applyFont="1" applyBorder="1" applyAlignment="1">
      <alignment horizontal="left" vertical="center" wrapText="1"/>
    </xf>
    <xf numFmtId="0" fontId="45" fillId="0" borderId="9" xfId="0" applyFont="1" applyBorder="1" applyAlignment="1">
      <alignment horizontal="left" vertical="center" wrapText="1"/>
    </xf>
    <xf numFmtId="0" fontId="45" fillId="0" borderId="10" xfId="0" applyFont="1" applyBorder="1" applyAlignment="1">
      <alignment horizontal="left" vertical="center" wrapText="1"/>
    </xf>
    <xf numFmtId="0" fontId="6" fillId="0" borderId="12" xfId="0" applyFont="1" applyBorder="1" applyAlignment="1">
      <alignment horizontal="center" vertical="center"/>
    </xf>
    <xf numFmtId="0" fontId="6" fillId="0" borderId="8" xfId="0" applyFont="1" applyFill="1" applyBorder="1" applyAlignment="1">
      <alignment horizontal="center" vertical="center"/>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71" fillId="0" borderId="0" xfId="0" applyFont="1" applyAlignment="1">
      <alignment horizontal="left" vertical="center" wrapText="1"/>
    </xf>
    <xf numFmtId="0" fontId="6" fillId="4" borderId="1" xfId="0" applyFont="1" applyFill="1" applyBorder="1" applyAlignment="1">
      <alignment horizontal="left" vertical="top" wrapText="1"/>
    </xf>
    <xf numFmtId="0" fontId="6" fillId="0" borderId="1" xfId="0" applyFont="1" applyBorder="1" applyAlignment="1">
      <alignment horizontal="right" vertical="center" shrinkToFit="1"/>
    </xf>
    <xf numFmtId="0" fontId="6" fillId="4" borderId="1" xfId="0" applyFont="1" applyFill="1" applyBorder="1" applyAlignment="1">
      <alignment horizontal="center" vertical="center" wrapText="1"/>
    </xf>
    <xf numFmtId="0" fontId="6" fillId="4" borderId="1" xfId="0" applyFont="1" applyFill="1" applyBorder="1" applyAlignment="1">
      <alignment horizontal="right" vertical="center" shrinkToFit="1"/>
    </xf>
    <xf numFmtId="0" fontId="6" fillId="4" borderId="4" xfId="0" applyFont="1" applyFill="1" applyBorder="1" applyAlignment="1">
      <alignment horizontal="center" vertical="center"/>
    </xf>
    <xf numFmtId="0" fontId="6" fillId="0" borderId="1" xfId="0" applyFont="1" applyBorder="1" applyAlignment="1">
      <alignment horizontal="center" vertical="center" textRotation="255"/>
    </xf>
    <xf numFmtId="0" fontId="14" fillId="0" borderId="1" xfId="0" applyFont="1" applyBorder="1" applyAlignment="1">
      <alignment horizontal="center" vertical="center" wrapText="1" shrinkToFit="1"/>
    </xf>
    <xf numFmtId="0" fontId="6" fillId="4" borderId="6" xfId="0" applyFont="1" applyFill="1" applyBorder="1" applyAlignment="1">
      <alignment horizontal="left" vertical="center" wrapText="1"/>
    </xf>
    <xf numFmtId="0" fontId="0" fillId="4" borderId="2"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4" borderId="10" xfId="0"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0" borderId="15" xfId="0" applyFont="1" applyBorder="1" applyAlignment="1">
      <alignment horizontal="center" vertical="center"/>
    </xf>
    <xf numFmtId="0" fontId="12" fillId="0" borderId="7"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15" xfId="0" applyFont="1" applyBorder="1" applyAlignment="1">
      <alignment horizontal="left" vertical="center" wrapText="1"/>
    </xf>
    <xf numFmtId="0" fontId="12" fillId="0" borderId="10" xfId="0" applyFont="1" applyBorder="1" applyAlignment="1">
      <alignment horizontal="left" vertical="center" wrapText="1"/>
    </xf>
    <xf numFmtId="0" fontId="12" fillId="0" borderId="14" xfId="0" applyFont="1" applyBorder="1" applyAlignment="1">
      <alignment horizontal="left" vertical="center" wrapText="1"/>
    </xf>
    <xf numFmtId="0" fontId="6" fillId="0" borderId="55" xfId="0" applyFont="1" applyBorder="1" applyAlignment="1">
      <alignment horizontal="center" vertical="center"/>
    </xf>
    <xf numFmtId="0" fontId="6" fillId="0" borderId="53" xfId="0" applyFont="1" applyBorder="1" applyAlignment="1">
      <alignment horizontal="center" vertical="center"/>
    </xf>
    <xf numFmtId="0" fontId="6" fillId="0" borderId="52" xfId="0" applyFont="1" applyBorder="1" applyAlignment="1">
      <alignment horizontal="center" vertical="center"/>
    </xf>
    <xf numFmtId="0" fontId="8" fillId="5" borderId="53" xfId="0" applyFont="1" applyFill="1" applyBorder="1" applyAlignment="1">
      <alignment horizontal="center" vertical="center"/>
    </xf>
    <xf numFmtId="0" fontId="8" fillId="5" borderId="55" xfId="0" applyFont="1" applyFill="1" applyBorder="1" applyAlignment="1">
      <alignment horizontal="center" vertical="center"/>
    </xf>
    <xf numFmtId="0" fontId="6" fillId="4" borderId="54" xfId="0" applyFont="1" applyFill="1" applyBorder="1" applyAlignment="1">
      <alignment horizontal="center" vertical="center"/>
    </xf>
    <xf numFmtId="0" fontId="6" fillId="4" borderId="56" xfId="0" applyFont="1" applyFill="1" applyBorder="1" applyAlignment="1">
      <alignment horizontal="center" vertical="center"/>
    </xf>
    <xf numFmtId="0" fontId="6" fillId="4" borderId="55" xfId="0" applyFont="1" applyFill="1" applyBorder="1" applyAlignment="1">
      <alignment horizontal="left" vertical="center"/>
    </xf>
    <xf numFmtId="0" fontId="6" fillId="4" borderId="52" xfId="0" applyFont="1" applyFill="1" applyBorder="1" applyAlignment="1">
      <alignment horizontal="left" vertical="center"/>
    </xf>
    <xf numFmtId="0" fontId="6" fillId="4" borderId="53" xfId="0" applyFont="1" applyFill="1" applyBorder="1" applyAlignment="1">
      <alignment horizontal="left" vertical="center"/>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72" fillId="0" borderId="0" xfId="0" applyFont="1" applyAlignment="1">
      <alignment horizontal="lef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6" fillId="0" borderId="5" xfId="0" applyFont="1" applyBorder="1" applyAlignment="1">
      <alignment horizontal="right" vertical="center" wrapText="1"/>
    </xf>
    <xf numFmtId="0" fontId="7" fillId="0" borderId="9" xfId="0"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14" xfId="0" applyFont="1" applyBorder="1" applyAlignment="1">
      <alignment horizontal="center" vertical="center" textRotation="255"/>
    </xf>
    <xf numFmtId="0" fontId="12" fillId="0" borderId="13"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4" xfId="0" applyFont="1" applyBorder="1" applyAlignment="1">
      <alignment horizontal="center" vertical="center" shrinkToFit="1"/>
    </xf>
    <xf numFmtId="0" fontId="6" fillId="4" borderId="3" xfId="0" applyFont="1" applyFill="1" applyBorder="1" applyAlignment="1">
      <alignment horizontal="center" vertical="center" shrinkToFit="1"/>
    </xf>
    <xf numFmtId="0" fontId="9" fillId="4" borderId="13" xfId="0" applyFont="1" applyFill="1" applyBorder="1" applyAlignment="1">
      <alignment horizontal="center" vertical="center" shrinkToFit="1"/>
    </xf>
    <xf numFmtId="0" fontId="9" fillId="4" borderId="15"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179" fontId="6" fillId="4" borderId="8" xfId="0" applyNumberFormat="1" applyFont="1" applyFill="1" applyBorder="1" applyAlignment="1">
      <alignment horizontal="right" vertical="center" shrinkToFit="1"/>
    </xf>
    <xf numFmtId="179" fontId="6" fillId="4" borderId="9" xfId="0" applyNumberFormat="1" applyFont="1" applyFill="1" applyBorder="1" applyAlignment="1">
      <alignment horizontal="right" vertical="center" shrinkToFit="1"/>
    </xf>
    <xf numFmtId="179" fontId="6" fillId="4" borderId="10" xfId="0" applyNumberFormat="1" applyFont="1" applyFill="1" applyBorder="1" applyAlignment="1">
      <alignment horizontal="right" vertical="center" shrinkToFit="1"/>
    </xf>
    <xf numFmtId="0" fontId="6" fillId="5" borderId="1"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6" fillId="4" borderId="11" xfId="0" applyFont="1" applyFill="1" applyBorder="1" applyAlignment="1">
      <alignment horizontal="left" vertical="center" shrinkToFit="1"/>
    </xf>
    <xf numFmtId="0" fontId="6" fillId="4" borderId="0" xfId="0" applyFont="1" applyFill="1" applyBorder="1" applyAlignment="1">
      <alignment horizontal="left" vertical="center" shrinkToFit="1"/>
    </xf>
    <xf numFmtId="0" fontId="6" fillId="4" borderId="12" xfId="0" applyFont="1" applyFill="1" applyBorder="1" applyAlignment="1">
      <alignment horizontal="left" vertical="center" shrinkToFit="1"/>
    </xf>
    <xf numFmtId="179" fontId="6" fillId="4" borderId="11" xfId="0" applyNumberFormat="1" applyFont="1" applyFill="1" applyBorder="1" applyAlignment="1">
      <alignment horizontal="right" vertical="center" shrinkToFit="1"/>
    </xf>
    <xf numFmtId="179" fontId="6" fillId="4" borderId="0" xfId="0" applyNumberFormat="1" applyFont="1" applyFill="1" applyBorder="1" applyAlignment="1">
      <alignment horizontal="right" vertical="center" shrinkToFit="1"/>
    </xf>
    <xf numFmtId="179" fontId="6" fillId="4" borderId="12" xfId="0" applyNumberFormat="1" applyFont="1" applyFill="1" applyBorder="1" applyAlignment="1">
      <alignment horizontal="right" vertical="center" shrinkToFit="1"/>
    </xf>
    <xf numFmtId="0" fontId="6" fillId="4" borderId="8" xfId="0" applyFont="1" applyFill="1" applyBorder="1" applyAlignment="1">
      <alignment horizontal="left" vertical="center" shrinkToFit="1"/>
    </xf>
    <xf numFmtId="0" fontId="6" fillId="4" borderId="9" xfId="0" applyFont="1" applyFill="1" applyBorder="1" applyAlignment="1">
      <alignment horizontal="left" vertical="center" shrinkToFit="1"/>
    </xf>
    <xf numFmtId="0" fontId="6" fillId="4" borderId="10" xfId="0" applyFont="1" applyFill="1" applyBorder="1" applyAlignment="1">
      <alignment horizontal="left" vertical="center" shrinkToFi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45" fillId="0" borderId="0" xfId="0" applyFont="1" applyBorder="1" applyAlignment="1">
      <alignment horizontal="left" vertical="top" wrapText="1"/>
    </xf>
    <xf numFmtId="0" fontId="45" fillId="0" borderId="12" xfId="0" applyFont="1" applyBorder="1" applyAlignment="1">
      <alignment horizontal="left" vertical="top" wrapText="1"/>
    </xf>
    <xf numFmtId="0" fontId="45" fillId="0" borderId="9" xfId="0" applyFont="1" applyBorder="1" applyAlignment="1">
      <alignment horizontal="left" vertical="top" wrapText="1"/>
    </xf>
    <xf numFmtId="0" fontId="45" fillId="0" borderId="10" xfId="0" applyFont="1" applyBorder="1" applyAlignment="1">
      <alignment horizontal="left" vertical="top" wrapText="1"/>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7"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6" fillId="5" borderId="6" xfId="0" applyFont="1" applyFill="1" applyBorder="1" applyAlignment="1">
      <alignment horizontal="center" vertical="center" shrinkToFit="1"/>
    </xf>
    <xf numFmtId="0" fontId="6" fillId="5" borderId="7" xfId="0" applyFont="1" applyFill="1" applyBorder="1" applyAlignment="1">
      <alignment horizontal="center" vertical="center" shrinkToFit="1"/>
    </xf>
    <xf numFmtId="0" fontId="6" fillId="5" borderId="11" xfId="0" applyFont="1" applyFill="1" applyBorder="1" applyAlignment="1">
      <alignment horizontal="center" vertical="center" shrinkToFit="1"/>
    </xf>
    <xf numFmtId="0" fontId="6" fillId="5" borderId="12" xfId="0" applyFont="1" applyFill="1" applyBorder="1" applyAlignment="1">
      <alignment horizontal="center" vertical="center" shrinkToFit="1"/>
    </xf>
    <xf numFmtId="0" fontId="6" fillId="5" borderId="8" xfId="0" applyFont="1" applyFill="1" applyBorder="1" applyAlignment="1">
      <alignment horizontal="center" vertical="center" shrinkToFit="1"/>
    </xf>
    <xf numFmtId="0" fontId="6" fillId="5" borderId="10" xfId="0" applyFont="1" applyFill="1" applyBorder="1" applyAlignment="1">
      <alignment horizontal="center" vertical="center" shrinkToFit="1"/>
    </xf>
    <xf numFmtId="179" fontId="6" fillId="4" borderId="6" xfId="0" applyNumberFormat="1" applyFont="1" applyFill="1" applyBorder="1" applyAlignment="1">
      <alignment horizontal="right" vertical="center" shrinkToFit="1"/>
    </xf>
    <xf numFmtId="179" fontId="6" fillId="4" borderId="2" xfId="0" applyNumberFormat="1" applyFont="1" applyFill="1" applyBorder="1" applyAlignment="1">
      <alignment horizontal="right" vertical="center" shrinkToFit="1"/>
    </xf>
    <xf numFmtId="179" fontId="6" fillId="4" borderId="7" xfId="0" applyNumberFormat="1" applyFont="1" applyFill="1" applyBorder="1" applyAlignment="1">
      <alignment horizontal="right" vertical="center" shrinkToFit="1"/>
    </xf>
    <xf numFmtId="0" fontId="14" fillId="0" borderId="1" xfId="0" applyFont="1" applyBorder="1" applyAlignment="1">
      <alignment horizontal="center" vertical="center" wrapText="1"/>
    </xf>
    <xf numFmtId="0" fontId="6" fillId="0" borderId="1" xfId="0" applyFont="1" applyBorder="1" applyAlignment="1">
      <alignment horizontal="center" vertical="top" wrapText="1" shrinkToFit="1"/>
    </xf>
    <xf numFmtId="0" fontId="6" fillId="0" borderId="1" xfId="0" applyFont="1" applyBorder="1" applyAlignment="1">
      <alignment horizontal="center" vertical="top"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9" fillId="0" borderId="13" xfId="0" applyFont="1" applyBorder="1" applyAlignment="1">
      <alignment horizontal="center" vertical="center" textRotation="255" shrinkToFit="1"/>
    </xf>
    <xf numFmtId="0" fontId="9" fillId="0" borderId="15" xfId="0" applyFont="1" applyBorder="1" applyAlignment="1">
      <alignment horizontal="center" vertical="center" textRotation="255" shrinkToFit="1"/>
    </xf>
    <xf numFmtId="0" fontId="9" fillId="0" borderId="14" xfId="0" applyFont="1" applyBorder="1" applyAlignment="1">
      <alignment horizontal="center" vertical="center" textRotation="255" shrinkToFit="1"/>
    </xf>
    <xf numFmtId="0" fontId="7" fillId="0" borderId="0" xfId="0" applyFont="1" applyBorder="1" applyAlignment="1">
      <alignment horizontal="left" vertical="top" wrapText="1"/>
    </xf>
    <xf numFmtId="0" fontId="7" fillId="0" borderId="12"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176" fontId="12" fillId="3" borderId="4" xfId="0" applyNumberFormat="1" applyFont="1" applyFill="1" applyBorder="1" applyAlignment="1">
      <alignment horizontal="right" vertical="center" shrinkToFit="1"/>
    </xf>
    <xf numFmtId="0" fontId="0" fillId="0" borderId="4" xfId="0" applyBorder="1" applyAlignment="1">
      <alignment horizontal="right" vertical="center" shrinkToFit="1"/>
    </xf>
    <xf numFmtId="0" fontId="0" fillId="0" borderId="5" xfId="0" applyBorder="1" applyAlignment="1">
      <alignment horizontal="right" vertical="center" shrinkToFit="1"/>
    </xf>
    <xf numFmtId="176" fontId="12" fillId="0" borderId="4" xfId="0" applyNumberFormat="1" applyFont="1" applyBorder="1" applyAlignment="1">
      <alignment horizontal="right" vertical="center" shrinkToFit="1"/>
    </xf>
    <xf numFmtId="176" fontId="12" fillId="0" borderId="5" xfId="0" applyNumberFormat="1" applyFont="1" applyBorder="1" applyAlignment="1">
      <alignment horizontal="right" vertical="center" shrinkToFit="1"/>
    </xf>
    <xf numFmtId="0" fontId="12" fillId="0" borderId="6"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12" fillId="0" borderId="13"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6" xfId="0" applyFont="1" applyBorder="1" applyAlignment="1">
      <alignment horizontal="left" vertical="center" wrapText="1"/>
    </xf>
    <xf numFmtId="0" fontId="12" fillId="0" borderId="2"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24" fillId="0" borderId="2" xfId="0" applyFont="1" applyBorder="1" applyAlignment="1">
      <alignment horizontal="left" vertical="center" wrapText="1"/>
    </xf>
    <xf numFmtId="0" fontId="24" fillId="0" borderId="7" xfId="0" applyFont="1" applyBorder="1" applyAlignment="1">
      <alignment horizontal="left" vertical="center" wrapText="1"/>
    </xf>
    <xf numFmtId="0" fontId="24" fillId="0" borderId="0" xfId="0" applyFont="1" applyBorder="1" applyAlignment="1">
      <alignment horizontal="left" vertical="center" wrapText="1"/>
    </xf>
    <xf numFmtId="0" fontId="24" fillId="0" borderId="12" xfId="0" applyFont="1" applyBorder="1" applyAlignment="1">
      <alignment horizontal="left" vertical="center" wrapText="1"/>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176" fontId="12" fillId="3" borderId="5" xfId="0" applyNumberFormat="1" applyFont="1" applyFill="1" applyBorder="1" applyAlignment="1">
      <alignment horizontal="right" vertical="center" shrinkToFit="1"/>
    </xf>
    <xf numFmtId="176" fontId="12" fillId="0" borderId="3" xfId="0" applyNumberFormat="1" applyFont="1" applyBorder="1" applyAlignment="1">
      <alignment horizontal="right" vertical="center" shrinkToFit="1"/>
    </xf>
    <xf numFmtId="0" fontId="12" fillId="0" borderId="1" xfId="0" applyFont="1" applyBorder="1" applyAlignment="1">
      <alignment horizontal="left" vertical="center"/>
    </xf>
    <xf numFmtId="0" fontId="7" fillId="5" borderId="2" xfId="0" applyFont="1" applyFill="1" applyBorder="1" applyAlignment="1">
      <alignment horizontal="center" vertical="center"/>
    </xf>
    <xf numFmtId="0" fontId="7" fillId="5" borderId="9"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9" xfId="0" applyFont="1" applyFill="1" applyBorder="1" applyAlignment="1">
      <alignment horizontal="center" vertical="center" wrapText="1"/>
    </xf>
    <xf numFmtId="186" fontId="12" fillId="4" borderId="2" xfId="0" applyNumberFormat="1" applyFont="1" applyFill="1" applyBorder="1" applyAlignment="1">
      <alignment horizontal="center" vertical="center" wrapText="1"/>
    </xf>
    <xf numFmtId="186" fontId="12" fillId="4" borderId="9" xfId="0" applyNumberFormat="1" applyFont="1" applyFill="1" applyBorder="1" applyAlignment="1">
      <alignment horizontal="center" vertical="center" wrapText="1"/>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6" fillId="0" borderId="58" xfId="0" applyFont="1" applyBorder="1" applyAlignment="1">
      <alignment horizontal="center" vertical="center"/>
    </xf>
    <xf numFmtId="0" fontId="6" fillId="0" borderId="56" xfId="0" applyFont="1" applyBorder="1" applyAlignment="1">
      <alignment horizontal="center" vertical="center"/>
    </xf>
    <xf numFmtId="0" fontId="12" fillId="4" borderId="6" xfId="0" applyFont="1" applyFill="1" applyBorder="1" applyAlignment="1">
      <alignment horizontal="center" vertical="center" shrinkToFit="1"/>
    </xf>
    <xf numFmtId="0" fontId="12" fillId="4" borderId="2" xfId="0" applyFont="1" applyFill="1" applyBorder="1" applyAlignment="1">
      <alignment horizontal="center" vertical="center" shrinkToFit="1"/>
    </xf>
    <xf numFmtId="0" fontId="12" fillId="4" borderId="7" xfId="0" applyFont="1" applyFill="1" applyBorder="1" applyAlignment="1">
      <alignment horizontal="center" vertical="center" shrinkToFit="1"/>
    </xf>
    <xf numFmtId="0" fontId="12" fillId="4" borderId="8" xfId="0" applyFont="1" applyFill="1" applyBorder="1" applyAlignment="1">
      <alignment horizontal="center" vertical="center" shrinkToFit="1"/>
    </xf>
    <xf numFmtId="0" fontId="12" fillId="4" borderId="9" xfId="0" applyFont="1" applyFill="1" applyBorder="1" applyAlignment="1">
      <alignment horizontal="center" vertical="center" shrinkToFit="1"/>
    </xf>
    <xf numFmtId="0" fontId="12" fillId="4" borderId="10" xfId="0" applyFont="1" applyFill="1" applyBorder="1" applyAlignment="1">
      <alignment horizontal="center" vertical="center" shrinkToFit="1"/>
    </xf>
    <xf numFmtId="185" fontId="12" fillId="4" borderId="6" xfId="0" applyNumberFormat="1" applyFont="1" applyFill="1" applyBorder="1" applyAlignment="1">
      <alignment horizontal="right" vertical="center" shrinkToFit="1"/>
    </xf>
    <xf numFmtId="185" fontId="12" fillId="4" borderId="2" xfId="0" applyNumberFormat="1" applyFont="1" applyFill="1" applyBorder="1" applyAlignment="1">
      <alignment horizontal="right" vertical="center" shrinkToFit="1"/>
    </xf>
    <xf numFmtId="185" fontId="12" fillId="4" borderId="7" xfId="0" applyNumberFormat="1" applyFont="1" applyFill="1" applyBorder="1" applyAlignment="1">
      <alignment horizontal="right" vertical="center" shrinkToFit="1"/>
    </xf>
    <xf numFmtId="185" fontId="12" fillId="4" borderId="8" xfId="0" applyNumberFormat="1" applyFont="1" applyFill="1" applyBorder="1" applyAlignment="1">
      <alignment horizontal="right" vertical="center" shrinkToFit="1"/>
    </xf>
    <xf numFmtId="185" fontId="12" fillId="4" borderId="9" xfId="0" applyNumberFormat="1" applyFont="1" applyFill="1" applyBorder="1" applyAlignment="1">
      <alignment horizontal="right" vertical="center" shrinkToFit="1"/>
    </xf>
    <xf numFmtId="185" fontId="12" fillId="4" borderId="10" xfId="0" applyNumberFormat="1" applyFont="1" applyFill="1" applyBorder="1" applyAlignment="1">
      <alignment horizontal="right" vertical="center" shrinkToFit="1"/>
    </xf>
    <xf numFmtId="0" fontId="12" fillId="0" borderId="2"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185" fontId="6" fillId="0" borderId="6" xfId="0" applyNumberFormat="1" applyFont="1" applyBorder="1" applyAlignment="1">
      <alignment horizontal="center" vertical="center" shrinkToFit="1"/>
    </xf>
    <xf numFmtId="185" fontId="6" fillId="0" borderId="8" xfId="0" applyNumberFormat="1" applyFont="1" applyBorder="1" applyAlignment="1">
      <alignment horizontal="center" vertical="center" shrinkToFit="1"/>
    </xf>
    <xf numFmtId="185" fontId="12" fillId="0" borderId="2" xfId="0" applyNumberFormat="1" applyFont="1" applyFill="1" applyBorder="1" applyAlignment="1">
      <alignment horizontal="right" vertical="center" shrinkToFit="1"/>
    </xf>
    <xf numFmtId="185" fontId="12" fillId="0" borderId="7" xfId="0" applyNumberFormat="1" applyFont="1" applyFill="1" applyBorder="1" applyAlignment="1">
      <alignment horizontal="right" vertical="center" shrinkToFit="1"/>
    </xf>
    <xf numFmtId="185" fontId="12" fillId="0" borderId="9" xfId="0" applyNumberFormat="1" applyFont="1" applyFill="1" applyBorder="1" applyAlignment="1">
      <alignment horizontal="right" vertical="center" shrinkToFit="1"/>
    </xf>
    <xf numFmtId="185" fontId="12" fillId="0" borderId="10" xfId="0" applyNumberFormat="1" applyFont="1" applyFill="1" applyBorder="1" applyAlignment="1">
      <alignment horizontal="right" vertical="center" shrinkToFit="1"/>
    </xf>
    <xf numFmtId="0" fontId="12" fillId="4" borderId="1" xfId="0" applyFont="1" applyFill="1" applyBorder="1" applyAlignment="1">
      <alignment horizontal="center" vertical="center" shrinkToFit="1"/>
    </xf>
    <xf numFmtId="185" fontId="12" fillId="4" borderId="1" xfId="0" applyNumberFormat="1" applyFont="1" applyFill="1" applyBorder="1" applyAlignment="1">
      <alignment horizontal="right" vertical="center" shrinkToFit="1"/>
    </xf>
    <xf numFmtId="0" fontId="12" fillId="0" borderId="2" xfId="0" applyFont="1" applyBorder="1" applyAlignment="1">
      <alignment horizontal="right" vertical="center" shrinkToFit="1"/>
    </xf>
    <xf numFmtId="0" fontId="12" fillId="0" borderId="7" xfId="0" applyFont="1" applyBorder="1" applyAlignment="1">
      <alignment horizontal="right" vertical="center" shrinkToFit="1"/>
    </xf>
    <xf numFmtId="0" fontId="12" fillId="0" borderId="9" xfId="0" applyFont="1" applyBorder="1" applyAlignment="1">
      <alignment horizontal="right" vertical="center" shrinkToFit="1"/>
    </xf>
    <xf numFmtId="0" fontId="12" fillId="0" borderId="10" xfId="0" applyFont="1" applyBorder="1" applyAlignment="1">
      <alignment horizontal="right" vertical="center" shrinkToFit="1"/>
    </xf>
    <xf numFmtId="0" fontId="12" fillId="0" borderId="8" xfId="0" applyFont="1" applyBorder="1" applyAlignment="1">
      <alignment horizontal="center" vertical="center"/>
    </xf>
    <xf numFmtId="0" fontId="12" fillId="0" borderId="6" xfId="0" applyFont="1" applyBorder="1" applyAlignment="1">
      <alignment horizontal="right" vertical="center" indent="2"/>
    </xf>
    <xf numFmtId="0" fontId="12" fillId="0" borderId="2" xfId="0" applyFont="1" applyBorder="1" applyAlignment="1">
      <alignment horizontal="right" vertical="center" indent="2"/>
    </xf>
    <xf numFmtId="0" fontId="12" fillId="0" borderId="7" xfId="0" applyFont="1" applyBorder="1" applyAlignment="1">
      <alignment horizontal="right" vertical="center" indent="2"/>
    </xf>
    <xf numFmtId="0" fontId="12" fillId="0" borderId="8" xfId="0" applyFont="1" applyBorder="1" applyAlignment="1">
      <alignment horizontal="right" vertical="center" indent="2"/>
    </xf>
    <xf numFmtId="0" fontId="12" fillId="0" borderId="9" xfId="0" applyFont="1" applyBorder="1" applyAlignment="1">
      <alignment horizontal="right" vertical="center" indent="2"/>
    </xf>
    <xf numFmtId="0" fontId="12" fillId="0" borderId="10" xfId="0" applyFont="1" applyBorder="1" applyAlignment="1">
      <alignment horizontal="right" vertical="center" indent="2"/>
    </xf>
    <xf numFmtId="185" fontId="12" fillId="0" borderId="2" xfId="0" applyNumberFormat="1" applyFont="1" applyBorder="1" applyAlignment="1">
      <alignment horizontal="right" vertical="center" shrinkToFit="1"/>
    </xf>
    <xf numFmtId="185" fontId="12" fillId="0" borderId="7" xfId="0" applyNumberFormat="1" applyFont="1" applyBorder="1" applyAlignment="1">
      <alignment horizontal="right" vertical="center" shrinkToFit="1"/>
    </xf>
    <xf numFmtId="185" fontId="12" fillId="0" borderId="9" xfId="0" applyNumberFormat="1" applyFont="1" applyBorder="1" applyAlignment="1">
      <alignment horizontal="right" vertical="center" shrinkToFit="1"/>
    </xf>
    <xf numFmtId="185" fontId="12" fillId="0" borderId="10" xfId="0" applyNumberFormat="1" applyFont="1" applyBorder="1" applyAlignment="1">
      <alignment horizontal="right" vertical="center" shrinkToFit="1"/>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176" fontId="6" fillId="0" borderId="0" xfId="0" applyNumberFormat="1" applyFont="1" applyBorder="1" applyAlignment="1">
      <alignment horizontal="right" vertical="center" shrinkToFit="1"/>
    </xf>
    <xf numFmtId="0" fontId="12" fillId="5" borderId="2" xfId="0" applyFont="1" applyFill="1" applyBorder="1" applyAlignment="1">
      <alignment horizontal="left" vertical="center"/>
    </xf>
    <xf numFmtId="0" fontId="12" fillId="5" borderId="9" xfId="0" applyFont="1" applyFill="1" applyBorder="1" applyAlignment="1">
      <alignment horizontal="left" vertical="center"/>
    </xf>
    <xf numFmtId="0" fontId="12" fillId="4" borderId="6" xfId="0" applyFont="1" applyFill="1" applyBorder="1" applyAlignment="1">
      <alignment horizontal="left" vertical="top" wrapText="1"/>
    </xf>
    <xf numFmtId="0" fontId="12" fillId="4" borderId="2"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11" xfId="0" applyFont="1" applyFill="1" applyBorder="1" applyAlignment="1">
      <alignment horizontal="left" vertical="top" wrapText="1"/>
    </xf>
    <xf numFmtId="0" fontId="12" fillId="4" borderId="0" xfId="0" applyFont="1" applyFill="1" applyBorder="1" applyAlignment="1">
      <alignment horizontal="left" vertical="top" wrapText="1"/>
    </xf>
    <xf numFmtId="0" fontId="12" fillId="4" borderId="12"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12" fillId="4" borderId="10" xfId="0" applyFont="1" applyFill="1" applyBorder="1" applyAlignment="1">
      <alignment horizontal="left" vertical="top"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26" fillId="4" borderId="2" xfId="0" applyFont="1" applyFill="1" applyBorder="1" applyAlignment="1">
      <alignment horizontal="left" vertical="top" wrapText="1"/>
    </xf>
    <xf numFmtId="0" fontId="26" fillId="4" borderId="7" xfId="0" applyFont="1" applyFill="1" applyBorder="1" applyAlignment="1">
      <alignment horizontal="left" vertical="top" wrapText="1"/>
    </xf>
    <xf numFmtId="0" fontId="26" fillId="4" borderId="0" xfId="0" applyFont="1" applyFill="1" applyBorder="1" applyAlignment="1">
      <alignment horizontal="left" vertical="top" wrapText="1"/>
    </xf>
    <xf numFmtId="0" fontId="26" fillId="4" borderId="12" xfId="0" applyFont="1" applyFill="1" applyBorder="1" applyAlignment="1">
      <alignment horizontal="left" vertical="top" wrapText="1"/>
    </xf>
    <xf numFmtId="0" fontId="26" fillId="4" borderId="8" xfId="0" applyFont="1" applyFill="1" applyBorder="1" applyAlignment="1">
      <alignment horizontal="left" vertical="top" wrapText="1"/>
    </xf>
    <xf numFmtId="0" fontId="26" fillId="4" borderId="9" xfId="0" applyFont="1" applyFill="1" applyBorder="1" applyAlignment="1">
      <alignment horizontal="left" vertical="top" wrapText="1"/>
    </xf>
    <xf numFmtId="0" fontId="26" fillId="4" borderId="10" xfId="0" applyFont="1" applyFill="1" applyBorder="1" applyAlignment="1">
      <alignment horizontal="left" vertical="top" wrapText="1"/>
    </xf>
    <xf numFmtId="0" fontId="12" fillId="0" borderId="11"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8" xfId="0" applyFont="1" applyBorder="1" applyAlignment="1">
      <alignment horizontal="left" vertical="center" shrinkToFit="1"/>
    </xf>
    <xf numFmtId="0" fontId="6" fillId="0" borderId="2" xfId="0" applyFont="1" applyFill="1" applyBorder="1" applyAlignment="1">
      <alignment horizontal="right" vertical="center"/>
    </xf>
    <xf numFmtId="0" fontId="6" fillId="0" borderId="9" xfId="0" applyFont="1" applyFill="1" applyBorder="1" applyAlignment="1">
      <alignment horizontal="right" vertical="center"/>
    </xf>
    <xf numFmtId="0" fontId="27" fillId="5" borderId="2" xfId="0" applyFont="1" applyFill="1" applyBorder="1" applyAlignment="1">
      <alignment horizontal="center" vertical="center"/>
    </xf>
    <xf numFmtId="0" fontId="27" fillId="5" borderId="9" xfId="0" applyFont="1" applyFill="1" applyBorder="1" applyAlignment="1">
      <alignment horizontal="center" vertical="center"/>
    </xf>
    <xf numFmtId="0" fontId="12" fillId="0" borderId="6" xfId="0" applyFont="1" applyBorder="1" applyAlignment="1">
      <alignment horizontal="left" vertical="center" shrinkToFit="1"/>
    </xf>
    <xf numFmtId="187" fontId="12" fillId="4" borderId="2" xfId="0" applyNumberFormat="1" applyFont="1" applyFill="1" applyBorder="1" applyAlignment="1">
      <alignment horizontal="left" vertical="center"/>
    </xf>
    <xf numFmtId="187" fontId="12" fillId="4" borderId="9" xfId="0" applyNumberFormat="1" applyFont="1" applyFill="1" applyBorder="1" applyAlignment="1">
      <alignment horizontal="left" vertical="center"/>
    </xf>
    <xf numFmtId="57" fontId="12" fillId="4" borderId="2" xfId="0" applyNumberFormat="1" applyFont="1" applyFill="1" applyBorder="1" applyAlignment="1">
      <alignment horizontal="left" vertical="center"/>
    </xf>
    <xf numFmtId="0" fontId="12" fillId="4" borderId="2" xfId="0" applyFont="1" applyFill="1" applyBorder="1" applyAlignment="1">
      <alignment horizontal="left" vertical="center"/>
    </xf>
    <xf numFmtId="0" fontId="12" fillId="4" borderId="9" xfId="0" applyFont="1" applyFill="1" applyBorder="1" applyAlignment="1">
      <alignment horizontal="left" vertical="center"/>
    </xf>
    <xf numFmtId="0" fontId="7" fillId="0" borderId="11"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19" fillId="0" borderId="9" xfId="0" applyFont="1" applyFill="1" applyBorder="1" applyAlignment="1">
      <alignment horizontal="center" vertical="center" shrinkToFit="1"/>
    </xf>
    <xf numFmtId="0" fontId="68" fillId="0" borderId="0" xfId="0" applyFont="1" applyAlignment="1">
      <alignment horizontal="left" vertical="center" wrapText="1"/>
    </xf>
    <xf numFmtId="183" fontId="12" fillId="6" borderId="3" xfId="0" applyNumberFormat="1" applyFont="1" applyFill="1" applyBorder="1" applyAlignment="1">
      <alignment vertical="center" shrinkToFit="1"/>
    </xf>
    <xf numFmtId="183" fontId="12" fillId="6" borderId="4" xfId="0" applyNumberFormat="1" applyFont="1" applyFill="1" applyBorder="1" applyAlignment="1">
      <alignment vertical="center" shrinkToFit="1"/>
    </xf>
    <xf numFmtId="176" fontId="12" fillId="4" borderId="1" xfId="0" applyNumberFormat="1" applyFont="1" applyFill="1" applyBorder="1" applyAlignment="1">
      <alignment horizontal="right" vertical="center" shrinkToFit="1"/>
    </xf>
    <xf numFmtId="183" fontId="12" fillId="0" borderId="3" xfId="0" applyNumberFormat="1" applyFont="1" applyFill="1" applyBorder="1" applyAlignment="1">
      <alignment vertical="center" shrinkToFit="1"/>
    </xf>
    <xf numFmtId="183" fontId="12" fillId="0" borderId="4" xfId="0" applyNumberFormat="1" applyFont="1" applyFill="1" applyBorder="1" applyAlignment="1">
      <alignment vertical="center" shrinkToFit="1"/>
    </xf>
    <xf numFmtId="176" fontId="12" fillId="0" borderId="1" xfId="0" applyNumberFormat="1" applyFont="1" applyBorder="1" applyAlignment="1">
      <alignment horizontal="right" vertical="center" shrinkToFit="1"/>
    </xf>
    <xf numFmtId="183" fontId="12" fillId="5" borderId="2" xfId="0" applyNumberFormat="1" applyFont="1" applyFill="1" applyBorder="1" applyAlignment="1">
      <alignment horizontal="center" vertical="center"/>
    </xf>
    <xf numFmtId="183" fontId="12" fillId="5" borderId="9" xfId="0" applyNumberFormat="1" applyFont="1" applyFill="1" applyBorder="1" applyAlignment="1">
      <alignment horizontal="center" vertical="center"/>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6" fillId="0" borderId="10" xfId="0" applyFont="1" applyBorder="1" applyAlignment="1">
      <alignment horizontal="left" vertical="center"/>
    </xf>
    <xf numFmtId="0" fontId="12" fillId="0" borderId="1" xfId="0" applyFont="1" applyBorder="1" applyAlignment="1">
      <alignment horizontal="center" vertical="center" textRotation="255"/>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shrinkToFit="1"/>
    </xf>
    <xf numFmtId="176" fontId="12" fillId="0" borderId="1" xfId="0" applyNumberFormat="1" applyFont="1" applyFill="1" applyBorder="1" applyAlignment="1">
      <alignment horizontal="right" vertical="center" shrinkToFit="1"/>
    </xf>
    <xf numFmtId="176" fontId="12" fillId="0" borderId="3" xfId="0" applyNumberFormat="1" applyFont="1" applyFill="1" applyBorder="1" applyAlignment="1">
      <alignment horizontal="right" vertical="center" shrinkToFit="1"/>
    </xf>
    <xf numFmtId="0" fontId="12" fillId="0" borderId="6"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183" fontId="12" fillId="0" borderId="2" xfId="0" applyNumberFormat="1" applyFont="1" applyFill="1" applyBorder="1" applyAlignment="1">
      <alignment horizontal="center" vertical="center" shrinkToFit="1"/>
    </xf>
    <xf numFmtId="183" fontId="12" fillId="0" borderId="9" xfId="0" applyNumberFormat="1" applyFont="1" applyFill="1" applyBorder="1" applyAlignment="1">
      <alignment horizontal="center" vertical="center" shrinkToFi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12" fillId="4"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0" borderId="6" xfId="0" applyFont="1" applyFill="1" applyBorder="1" applyAlignment="1">
      <alignment horizontal="right" vertical="center" wrapText="1"/>
    </xf>
    <xf numFmtId="0" fontId="12" fillId="0" borderId="2" xfId="0" applyFont="1" applyFill="1" applyBorder="1" applyAlignment="1">
      <alignment horizontal="right" vertical="center" wrapText="1"/>
    </xf>
    <xf numFmtId="0" fontId="12" fillId="0" borderId="7" xfId="0" applyFont="1" applyFill="1" applyBorder="1" applyAlignment="1">
      <alignment horizontal="right" vertical="center" wrapText="1"/>
    </xf>
    <xf numFmtId="0" fontId="12" fillId="0" borderId="8" xfId="0" applyFont="1" applyFill="1" applyBorder="1" applyAlignment="1">
      <alignment horizontal="right" vertical="center" wrapText="1"/>
    </xf>
    <xf numFmtId="0" fontId="12" fillId="0" borderId="9" xfId="0" applyFont="1" applyFill="1" applyBorder="1" applyAlignment="1">
      <alignment horizontal="right" vertical="center" wrapText="1"/>
    </xf>
    <xf numFmtId="0" fontId="12" fillId="0" borderId="10" xfId="0" applyFont="1" applyFill="1" applyBorder="1" applyAlignment="1">
      <alignment horizontal="right"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wrapText="1" indent="1" shrinkToFit="1"/>
    </xf>
    <xf numFmtId="0" fontId="8" fillId="0" borderId="1" xfId="0" applyFont="1" applyFill="1" applyBorder="1" applyAlignment="1">
      <alignment horizontal="left" vertical="center" indent="1" shrinkToFit="1"/>
    </xf>
    <xf numFmtId="0" fontId="12" fillId="0" borderId="6" xfId="0" applyFont="1" applyBorder="1" applyAlignment="1">
      <alignment horizontal="right" vertical="center"/>
    </xf>
    <xf numFmtId="0" fontId="12" fillId="0" borderId="2" xfId="0" applyFont="1" applyBorder="1" applyAlignment="1">
      <alignment horizontal="right" vertical="center"/>
    </xf>
    <xf numFmtId="0" fontId="12" fillId="0" borderId="8" xfId="0" applyFont="1" applyBorder="1" applyAlignment="1">
      <alignment horizontal="right" vertical="center"/>
    </xf>
    <xf numFmtId="0" fontId="12" fillId="0" borderId="9" xfId="0" applyFont="1" applyBorder="1" applyAlignment="1">
      <alignment horizontal="right" vertical="center"/>
    </xf>
    <xf numFmtId="183" fontId="12" fillId="3" borderId="2" xfId="0" applyNumberFormat="1" applyFont="1" applyFill="1" applyBorder="1" applyAlignment="1">
      <alignment horizontal="center" vertical="center"/>
    </xf>
    <xf numFmtId="183" fontId="12" fillId="3" borderId="9" xfId="0" applyNumberFormat="1" applyFont="1" applyFill="1" applyBorder="1" applyAlignment="1">
      <alignment horizontal="center" vertical="center"/>
    </xf>
    <xf numFmtId="0" fontId="12" fillId="0" borderId="5" xfId="0" applyFont="1" applyBorder="1" applyAlignment="1">
      <alignment horizontal="center" vertical="center"/>
    </xf>
    <xf numFmtId="0" fontId="12" fillId="0" borderId="1" xfId="0" applyFont="1" applyFill="1" applyBorder="1" applyAlignment="1">
      <alignment horizontal="center" vertical="center" shrinkToFit="1"/>
    </xf>
    <xf numFmtId="183" fontId="12" fillId="4" borderId="3" xfId="0" applyNumberFormat="1" applyFont="1" applyFill="1" applyBorder="1" applyAlignment="1">
      <alignment vertical="center" shrinkToFit="1"/>
    </xf>
    <xf numFmtId="183" fontId="12" fillId="4" borderId="4" xfId="0" applyNumberFormat="1" applyFont="1" applyFill="1" applyBorder="1" applyAlignment="1">
      <alignment vertical="center" shrinkToFit="1"/>
    </xf>
    <xf numFmtId="0" fontId="0" fillId="4" borderId="4" xfId="0" applyFill="1" applyBorder="1" applyAlignment="1">
      <alignment horizontal="left" vertical="center"/>
    </xf>
    <xf numFmtId="0" fontId="0" fillId="4" borderId="5" xfId="0" applyFill="1" applyBorder="1" applyAlignment="1">
      <alignment horizontal="left" vertical="center"/>
    </xf>
    <xf numFmtId="0" fontId="54" fillId="0" borderId="3"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0" xfId="0" applyFont="1" applyFill="1" applyBorder="1" applyAlignment="1">
      <alignment horizontal="center" vertical="center" textRotation="255"/>
    </xf>
    <xf numFmtId="0" fontId="12" fillId="0" borderId="7" xfId="0" applyFont="1" applyFill="1" applyBorder="1" applyAlignment="1">
      <alignment horizontal="center" vertical="center" textRotation="255"/>
    </xf>
    <xf numFmtId="0" fontId="12" fillId="0" borderId="11" xfId="0" applyFont="1" applyBorder="1" applyAlignment="1">
      <alignment horizontal="center" vertical="center"/>
    </xf>
    <xf numFmtId="0" fontId="12" fillId="0" borderId="0" xfId="0" applyFont="1" applyBorder="1" applyAlignment="1">
      <alignment horizontal="center" vertical="center"/>
    </xf>
    <xf numFmtId="0" fontId="12" fillId="0" borderId="12" xfId="0" applyFont="1" applyBorder="1" applyAlignment="1">
      <alignment horizontal="center" vertical="center"/>
    </xf>
    <xf numFmtId="0" fontId="10" fillId="0" borderId="3" xfId="0" applyFont="1" applyBorder="1" applyAlignment="1">
      <alignment vertical="center" shrinkToFit="1"/>
    </xf>
    <xf numFmtId="0" fontId="10" fillId="0" borderId="5" xfId="0" applyFont="1" applyBorder="1" applyAlignment="1">
      <alignment vertical="center" shrinkToFit="1"/>
    </xf>
    <xf numFmtId="49" fontId="6" fillId="0" borderId="3" xfId="0" applyNumberFormat="1" applyFont="1" applyFill="1" applyBorder="1" applyAlignment="1">
      <alignment vertical="center" shrinkToFit="1"/>
    </xf>
    <xf numFmtId="49" fontId="6" fillId="0" borderId="4" xfId="0" applyNumberFormat="1" applyFont="1" applyFill="1" applyBorder="1" applyAlignment="1">
      <alignment vertical="center" shrinkToFit="1"/>
    </xf>
    <xf numFmtId="49" fontId="6" fillId="0" borderId="5" xfId="0" applyNumberFormat="1" applyFont="1" applyFill="1" applyBorder="1" applyAlignment="1">
      <alignment vertical="center" shrinkToFit="1"/>
    </xf>
    <xf numFmtId="0" fontId="18" fillId="0" borderId="0" xfId="0" applyFont="1" applyAlignment="1">
      <alignment vertical="center" wrapText="1"/>
    </xf>
    <xf numFmtId="0" fontId="35" fillId="0" borderId="9" xfId="1" applyFont="1" applyBorder="1" applyAlignment="1">
      <alignment horizontal="left" vertical="center"/>
    </xf>
    <xf numFmtId="0" fontId="28" fillId="0" borderId="1" xfId="1" applyFont="1" applyBorder="1" applyAlignment="1">
      <alignment horizontal="distributed" vertical="center"/>
    </xf>
    <xf numFmtId="38" fontId="28" fillId="0" borderId="45" xfId="2" applyFont="1" applyFill="1" applyBorder="1" applyAlignment="1">
      <alignment horizontal="center" vertical="center"/>
    </xf>
    <xf numFmtId="0" fontId="34" fillId="0" borderId="0" xfId="1" applyFont="1" applyAlignment="1">
      <alignment horizontal="center" vertical="center"/>
    </xf>
    <xf numFmtId="0" fontId="28" fillId="0" borderId="1" xfId="1" applyFont="1" applyBorder="1" applyAlignment="1">
      <alignment horizontal="center" vertical="center"/>
    </xf>
    <xf numFmtId="38" fontId="28" fillId="0" borderId="1" xfId="2" applyFont="1" applyBorder="1" applyAlignment="1">
      <alignment horizontal="center" vertical="center" wrapText="1"/>
    </xf>
    <xf numFmtId="0" fontId="28" fillId="0" borderId="9" xfId="1" applyFont="1" applyBorder="1" applyAlignment="1">
      <alignment horizontal="center" vertical="center"/>
    </xf>
    <xf numFmtId="0" fontId="28" fillId="0" borderId="4" xfId="1" applyFont="1" applyBorder="1" applyAlignment="1">
      <alignment horizontal="center" vertical="center"/>
    </xf>
    <xf numFmtId="0" fontId="28" fillId="0" borderId="9" xfId="1" applyFont="1" applyBorder="1" applyAlignment="1">
      <alignment horizontal="right" vertical="center"/>
    </xf>
    <xf numFmtId="0" fontId="42" fillId="0" borderId="0" xfId="0" applyFont="1" applyAlignment="1">
      <alignment horizontal="center" vertical="center"/>
    </xf>
    <xf numFmtId="0" fontId="36" fillId="0" borderId="0" xfId="1" applyFont="1" applyAlignment="1">
      <alignment horizontal="left" vertical="center" wrapText="1"/>
    </xf>
    <xf numFmtId="38" fontId="31" fillId="0" borderId="3" xfId="2" applyFont="1" applyBorder="1" applyAlignment="1">
      <alignment horizontal="right" vertical="center"/>
    </xf>
    <xf numFmtId="38" fontId="31" fillId="0" borderId="4" xfId="2" applyFont="1" applyBorder="1" applyAlignment="1">
      <alignment horizontal="right" vertical="center"/>
    </xf>
    <xf numFmtId="38" fontId="31" fillId="0" borderId="45" xfId="2" applyFont="1" applyFill="1" applyBorder="1" applyAlignment="1">
      <alignment horizontal="center" vertical="center"/>
    </xf>
    <xf numFmtId="0" fontId="28" fillId="0" borderId="14" xfId="1" applyFont="1" applyBorder="1" applyAlignment="1">
      <alignment horizontal="center" vertical="center"/>
    </xf>
    <xf numFmtId="0" fontId="28" fillId="0" borderId="1" xfId="1" applyFont="1" applyBorder="1" applyAlignment="1">
      <alignment horizontal="distributed" vertical="center" wrapText="1"/>
    </xf>
    <xf numFmtId="38" fontId="28" fillId="0" borderId="14" xfId="2" applyFont="1" applyFill="1" applyBorder="1" applyAlignment="1">
      <alignment horizontal="center" vertical="center"/>
    </xf>
    <xf numFmtId="183" fontId="12" fillId="0" borderId="2" xfId="6" applyNumberFormat="1" applyFont="1" applyBorder="1" applyAlignment="1">
      <alignment horizontal="center" vertical="center" shrinkToFit="1"/>
    </xf>
    <xf numFmtId="183" fontId="12" fillId="0" borderId="9" xfId="6" applyNumberFormat="1" applyFont="1" applyBorder="1" applyAlignment="1">
      <alignment horizontal="center" vertical="center" shrinkToFit="1"/>
    </xf>
    <xf numFmtId="183" fontId="12" fillId="4" borderId="2" xfId="6" applyNumberFormat="1" applyFont="1" applyFill="1" applyBorder="1" applyAlignment="1">
      <alignment horizontal="center" vertical="center"/>
    </xf>
    <xf numFmtId="183" fontId="12" fillId="4" borderId="9" xfId="6" applyNumberFormat="1" applyFont="1" applyFill="1" applyBorder="1" applyAlignment="1">
      <alignment horizontal="center" vertical="center"/>
    </xf>
    <xf numFmtId="0" fontId="12" fillId="0" borderId="2" xfId="6" applyFont="1" applyBorder="1" applyAlignment="1">
      <alignment horizontal="center" vertical="center"/>
    </xf>
    <xf numFmtId="0" fontId="12" fillId="0" borderId="7" xfId="6" applyFont="1" applyBorder="1" applyAlignment="1">
      <alignment horizontal="center" vertical="center"/>
    </xf>
    <xf numFmtId="0" fontId="12" fillId="0" borderId="9" xfId="6" applyFont="1" applyBorder="1" applyAlignment="1">
      <alignment horizontal="center" vertical="center"/>
    </xf>
    <xf numFmtId="0" fontId="12" fillId="0" borderId="10" xfId="6" applyFont="1" applyBorder="1" applyAlignment="1">
      <alignment horizontal="center" vertical="center"/>
    </xf>
    <xf numFmtId="176" fontId="12" fillId="4" borderId="1" xfId="6" applyNumberFormat="1" applyFont="1" applyFill="1" applyBorder="1" applyAlignment="1">
      <alignment horizontal="right" vertical="center" shrinkToFit="1"/>
    </xf>
    <xf numFmtId="0" fontId="12" fillId="0" borderId="1" xfId="6" applyFont="1" applyBorder="1" applyAlignment="1">
      <alignment horizontal="center" vertical="center" shrinkToFit="1"/>
    </xf>
    <xf numFmtId="0" fontId="12" fillId="4" borderId="1" xfId="6" applyFont="1" applyFill="1" applyBorder="1" applyAlignment="1">
      <alignment horizontal="center" vertical="center" shrinkToFit="1"/>
    </xf>
    <xf numFmtId="0" fontId="12" fillId="0" borderId="6" xfId="6" applyFont="1" applyBorder="1" applyAlignment="1">
      <alignment horizontal="center" vertical="center" shrinkToFit="1"/>
    </xf>
    <xf numFmtId="0" fontId="12" fillId="0" borderId="2" xfId="6" applyFont="1" applyBorder="1" applyAlignment="1">
      <alignment horizontal="center" vertical="center" shrinkToFit="1"/>
    </xf>
    <xf numFmtId="0" fontId="12" fillId="0" borderId="7" xfId="6" applyFont="1" applyBorder="1" applyAlignment="1">
      <alignment horizontal="center" vertical="center" shrinkToFit="1"/>
    </xf>
    <xf numFmtId="0" fontId="12" fillId="0" borderId="8" xfId="6" applyFont="1" applyBorder="1" applyAlignment="1">
      <alignment horizontal="center" vertical="center" shrinkToFit="1"/>
    </xf>
    <xf numFmtId="0" fontId="12" fillId="0" borderId="9" xfId="6" applyFont="1" applyBorder="1" applyAlignment="1">
      <alignment horizontal="center" vertical="center" shrinkToFit="1"/>
    </xf>
    <xf numFmtId="0" fontId="12" fillId="0" borderId="10" xfId="6" applyFont="1" applyBorder="1" applyAlignment="1">
      <alignment horizontal="center" vertical="center" shrinkToFit="1"/>
    </xf>
    <xf numFmtId="0" fontId="12" fillId="0" borderId="1" xfId="6" applyFont="1" applyBorder="1" applyAlignment="1">
      <alignment horizontal="left" vertical="center" wrapText="1"/>
    </xf>
    <xf numFmtId="0" fontId="12" fillId="0" borderId="10" xfId="6" applyFont="1" applyBorder="1" applyAlignment="1">
      <alignment horizontal="center" vertical="center" textRotation="255"/>
    </xf>
    <xf numFmtId="0" fontId="12" fillId="0" borderId="7" xfId="6" applyFont="1" applyBorder="1" applyAlignment="1">
      <alignment horizontal="center" vertical="center" textRotation="255"/>
    </xf>
    <xf numFmtId="0" fontId="8" fillId="0" borderId="1" xfId="6" applyFont="1" applyBorder="1" applyAlignment="1">
      <alignment horizontal="left" vertical="center" wrapText="1" shrinkToFit="1"/>
    </xf>
    <xf numFmtId="0" fontId="8" fillId="0" borderId="1" xfId="6" applyFont="1" applyBorder="1" applyAlignment="1">
      <alignment horizontal="left" vertical="center" shrinkToFit="1"/>
    </xf>
    <xf numFmtId="176" fontId="12" fillId="0" borderId="1" xfId="6" applyNumberFormat="1" applyFont="1" applyBorder="1" applyAlignment="1">
      <alignment horizontal="right" vertical="center" shrinkToFit="1"/>
    </xf>
    <xf numFmtId="176" fontId="12" fillId="0" borderId="3" xfId="6" applyNumberFormat="1" applyFont="1" applyBorder="1" applyAlignment="1">
      <alignment horizontal="right" vertical="center" shrinkToFit="1"/>
    </xf>
    <xf numFmtId="0" fontId="12" fillId="0" borderId="1" xfId="6" applyFont="1" applyBorder="1" applyAlignment="1">
      <alignment horizontal="center" vertical="center" wrapText="1" shrinkToFit="1"/>
    </xf>
    <xf numFmtId="176" fontId="12" fillId="0" borderId="6" xfId="6" applyNumberFormat="1" applyFont="1" applyBorder="1" applyAlignment="1">
      <alignment horizontal="right" vertical="center" shrinkToFit="1"/>
    </xf>
    <xf numFmtId="176" fontId="12" fillId="0" borderId="2" xfId="6" applyNumberFormat="1" applyFont="1" applyBorder="1" applyAlignment="1">
      <alignment horizontal="right" vertical="center" shrinkToFit="1"/>
    </xf>
    <xf numFmtId="176" fontId="12" fillId="0" borderId="7" xfId="6" applyNumberFormat="1" applyFont="1" applyBorder="1" applyAlignment="1">
      <alignment horizontal="right" vertical="center" shrinkToFit="1"/>
    </xf>
    <xf numFmtId="176" fontId="12" fillId="0" borderId="8" xfId="6" applyNumberFormat="1" applyFont="1" applyBorder="1" applyAlignment="1">
      <alignment horizontal="right" vertical="center" shrinkToFit="1"/>
    </xf>
    <xf numFmtId="176" fontId="12" fillId="0" borderId="9" xfId="6" applyNumberFormat="1" applyFont="1" applyBorder="1" applyAlignment="1">
      <alignment horizontal="right" vertical="center" shrinkToFit="1"/>
    </xf>
    <xf numFmtId="176" fontId="12" fillId="0" borderId="10" xfId="6" applyNumberFormat="1" applyFont="1" applyBorder="1" applyAlignment="1">
      <alignment horizontal="right" vertical="center" shrinkToFit="1"/>
    </xf>
    <xf numFmtId="0" fontId="6" fillId="0" borderId="1" xfId="6" applyFont="1" applyBorder="1" applyAlignment="1">
      <alignment horizontal="center" vertical="center" shrinkToFit="1"/>
    </xf>
    <xf numFmtId="0" fontId="12" fillId="0" borderId="6" xfId="6" applyFont="1" applyBorder="1" applyAlignment="1">
      <alignment horizontal="center" vertical="center"/>
    </xf>
    <xf numFmtId="0" fontId="12" fillId="0" borderId="3" xfId="6" applyFont="1" applyBorder="1" applyAlignment="1">
      <alignment horizontal="center" vertical="center"/>
    </xf>
    <xf numFmtId="0" fontId="12" fillId="0" borderId="4" xfId="6" applyFont="1" applyBorder="1" applyAlignment="1">
      <alignment horizontal="center" vertical="center"/>
    </xf>
    <xf numFmtId="0" fontId="12" fillId="0" borderId="5" xfId="6" applyFont="1" applyBorder="1" applyAlignment="1">
      <alignment horizontal="center" vertical="center"/>
    </xf>
    <xf numFmtId="0" fontId="10" fillId="0" borderId="1" xfId="6" applyFont="1" applyBorder="1" applyAlignment="1">
      <alignment horizontal="center" vertical="center" shrinkToFit="1"/>
    </xf>
    <xf numFmtId="188" fontId="6" fillId="4" borderId="4" xfId="6" applyNumberFormat="1" applyFont="1" applyFill="1" applyBorder="1" applyAlignment="1">
      <alignment horizontal="left" vertical="center" shrinkToFit="1"/>
    </xf>
    <xf numFmtId="188" fontId="53" fillId="0" borderId="4" xfId="6" applyNumberFormat="1" applyBorder="1" applyAlignment="1">
      <alignment horizontal="left" vertical="center" shrinkToFit="1"/>
    </xf>
    <xf numFmtId="0" fontId="18" fillId="0" borderId="0" xfId="6" applyFont="1" applyAlignment="1">
      <alignment horizontal="center" vertical="center"/>
    </xf>
    <xf numFmtId="0" fontId="18" fillId="0" borderId="9" xfId="6" applyFont="1" applyBorder="1" applyAlignment="1">
      <alignment horizontal="center" vertical="center"/>
    </xf>
    <xf numFmtId="0" fontId="68" fillId="0" borderId="0" xfId="6" applyFont="1" applyAlignment="1">
      <alignment horizontal="left" vertical="center" wrapText="1"/>
    </xf>
    <xf numFmtId="0" fontId="6" fillId="0" borderId="2" xfId="6" applyFont="1" applyBorder="1" applyAlignment="1">
      <alignment horizontal="left" vertical="center" wrapText="1"/>
    </xf>
    <xf numFmtId="0" fontId="6" fillId="0" borderId="7" xfId="6" applyFont="1" applyBorder="1" applyAlignment="1">
      <alignment horizontal="left" vertical="center" wrapText="1"/>
    </xf>
    <xf numFmtId="0" fontId="6" fillId="0" borderId="9" xfId="6" applyFont="1" applyBorder="1" applyAlignment="1">
      <alignment horizontal="left" vertical="center" wrapText="1"/>
    </xf>
    <xf numFmtId="0" fontId="6" fillId="0" borderId="10" xfId="6" applyFont="1" applyBorder="1" applyAlignment="1">
      <alignment horizontal="left" vertical="center" wrapText="1"/>
    </xf>
    <xf numFmtId="0" fontId="6" fillId="0" borderId="6" xfId="6" applyFont="1" applyBorder="1" applyAlignment="1">
      <alignment horizontal="left" vertical="center" wrapText="1"/>
    </xf>
    <xf numFmtId="0" fontId="6" fillId="0" borderId="3" xfId="6" applyFont="1" applyBorder="1" applyAlignment="1">
      <alignment horizontal="left" vertical="center" wrapText="1"/>
    </xf>
    <xf numFmtId="0" fontId="6" fillId="0" borderId="4" xfId="6" applyFont="1" applyBorder="1" applyAlignment="1">
      <alignment horizontal="left" vertical="center" wrapText="1"/>
    </xf>
    <xf numFmtId="0" fontId="6" fillId="0" borderId="5" xfId="6" applyFont="1" applyBorder="1" applyAlignment="1">
      <alignment horizontal="left" vertical="center" wrapText="1"/>
    </xf>
    <xf numFmtId="0" fontId="7" fillId="0" borderId="11" xfId="6" applyFont="1" applyBorder="1" applyAlignment="1">
      <alignment horizontal="left" vertical="center" shrinkToFit="1"/>
    </xf>
    <xf numFmtId="0" fontId="7" fillId="0" borderId="0" xfId="6" applyFont="1" applyAlignment="1">
      <alignment horizontal="left" vertical="center" shrinkToFit="1"/>
    </xf>
    <xf numFmtId="183" fontId="12" fillId="4" borderId="3" xfId="6" applyNumberFormat="1" applyFont="1" applyFill="1" applyBorder="1" applyAlignment="1">
      <alignment vertical="center" shrinkToFit="1"/>
    </xf>
    <xf numFmtId="183" fontId="12" fillId="4" borderId="4" xfId="6" applyNumberFormat="1" applyFont="1" applyFill="1" applyBorder="1" applyAlignment="1">
      <alignment vertical="center" shrinkToFit="1"/>
    </xf>
    <xf numFmtId="0" fontId="19" fillId="0" borderId="9" xfId="6" applyFont="1" applyBorder="1" applyAlignment="1">
      <alignment horizontal="center" vertical="center" shrinkToFit="1"/>
    </xf>
    <xf numFmtId="0" fontId="12" fillId="0" borderId="8" xfId="6" applyFont="1" applyBorder="1" applyAlignment="1">
      <alignment horizontal="center" vertical="center"/>
    </xf>
    <xf numFmtId="0" fontId="6" fillId="0" borderId="6" xfId="6" applyFont="1" applyBorder="1" applyAlignment="1">
      <alignment horizontal="center" vertical="center" wrapText="1"/>
    </xf>
    <xf numFmtId="0" fontId="6" fillId="0" borderId="2" xfId="6" applyFont="1" applyBorder="1" applyAlignment="1">
      <alignment horizontal="center" vertical="center" wrapText="1"/>
    </xf>
    <xf numFmtId="0" fontId="6" fillId="0" borderId="7" xfId="6" applyFont="1" applyBorder="1" applyAlignment="1">
      <alignment horizontal="center" vertical="center" wrapText="1"/>
    </xf>
    <xf numFmtId="0" fontId="6" fillId="0" borderId="8" xfId="6" applyFont="1" applyBorder="1" applyAlignment="1">
      <alignment horizontal="center" vertical="center" wrapText="1"/>
    </xf>
    <xf numFmtId="0" fontId="6" fillId="0" borderId="9" xfId="6" applyFont="1" applyBorder="1" applyAlignment="1">
      <alignment horizontal="center" vertical="center" wrapText="1"/>
    </xf>
    <xf numFmtId="0" fontId="6" fillId="0" borderId="10" xfId="6" applyFont="1" applyBorder="1" applyAlignment="1">
      <alignment horizontal="center" vertical="center" wrapText="1"/>
    </xf>
    <xf numFmtId="0" fontId="8" fillId="0" borderId="2" xfId="6" applyFont="1" applyBorder="1" applyAlignment="1">
      <alignment horizontal="left" vertical="center" wrapText="1"/>
    </xf>
    <xf numFmtId="0" fontId="8" fillId="0" borderId="7" xfId="6" applyFont="1" applyBorder="1" applyAlignment="1">
      <alignment horizontal="left" vertical="center" wrapText="1"/>
    </xf>
    <xf numFmtId="0" fontId="8" fillId="0" borderId="0" xfId="6" applyFont="1" applyAlignment="1">
      <alignment horizontal="left" vertical="center" wrapText="1"/>
    </xf>
    <xf numFmtId="0" fontId="8" fillId="0" borderId="12" xfId="6" applyFont="1" applyBorder="1" applyAlignment="1">
      <alignment horizontal="left" vertical="center" wrapText="1"/>
    </xf>
    <xf numFmtId="0" fontId="8" fillId="0" borderId="9" xfId="6" applyFont="1" applyBorder="1" applyAlignment="1">
      <alignment horizontal="left" vertical="center" wrapText="1"/>
    </xf>
    <xf numFmtId="0" fontId="8" fillId="0" borderId="10" xfId="6" applyFont="1" applyBorder="1" applyAlignment="1">
      <alignment horizontal="left" vertical="center" wrapText="1"/>
    </xf>
    <xf numFmtId="0" fontId="6" fillId="0" borderId="8" xfId="6" applyFont="1" applyBorder="1" applyAlignment="1">
      <alignment horizontal="left" vertical="center" wrapText="1"/>
    </xf>
    <xf numFmtId="0" fontId="12" fillId="0" borderId="11" xfId="6" applyFont="1" applyBorder="1" applyAlignment="1">
      <alignment horizontal="center" vertical="center"/>
    </xf>
    <xf numFmtId="0" fontId="12" fillId="0" borderId="0" xfId="6" applyFont="1" applyAlignment="1">
      <alignment horizontal="center" vertical="center"/>
    </xf>
    <xf numFmtId="0" fontId="12" fillId="0" borderId="12" xfId="6" applyFont="1" applyBorder="1" applyAlignment="1">
      <alignment horizontal="center" vertical="center"/>
    </xf>
    <xf numFmtId="0" fontId="6" fillId="0" borderId="3" xfId="0" applyFont="1" applyFill="1" applyBorder="1" applyAlignment="1">
      <alignment vertical="center" shrinkToFit="1"/>
    </xf>
    <xf numFmtId="0" fontId="6" fillId="0" borderId="4" xfId="0" applyFont="1" applyFill="1" applyBorder="1" applyAlignment="1">
      <alignment vertical="center" shrinkToFit="1"/>
    </xf>
    <xf numFmtId="0" fontId="6" fillId="0" borderId="5" xfId="0" applyFont="1" applyFill="1" applyBorder="1" applyAlignment="1">
      <alignment vertical="center" shrinkToFit="1"/>
    </xf>
    <xf numFmtId="0" fontId="28" fillId="0" borderId="9" xfId="1" applyBorder="1" applyAlignment="1">
      <alignment horizontal="right" vertical="center"/>
    </xf>
    <xf numFmtId="0" fontId="28" fillId="0" borderId="14" xfId="1" applyBorder="1" applyAlignment="1">
      <alignment horizontal="center" vertical="center"/>
    </xf>
    <xf numFmtId="0" fontId="28" fillId="0" borderId="1" xfId="1" applyBorder="1" applyAlignment="1">
      <alignment horizontal="center" vertical="center"/>
    </xf>
    <xf numFmtId="0" fontId="28" fillId="0" borderId="1" xfId="1" applyBorder="1" applyAlignment="1">
      <alignment horizontal="distributed" vertical="center" wrapText="1"/>
    </xf>
    <xf numFmtId="0" fontId="28" fillId="0" borderId="1" xfId="1" applyBorder="1" applyAlignment="1">
      <alignment horizontal="distributed" vertical="center"/>
    </xf>
    <xf numFmtId="0" fontId="28" fillId="0" borderId="4" xfId="1" applyBorder="1" applyAlignment="1">
      <alignment horizontal="center" vertical="center"/>
    </xf>
    <xf numFmtId="0" fontId="18" fillId="0" borderId="0" xfId="6" applyFont="1" applyAlignment="1">
      <alignment horizontal="left" vertical="center" wrapText="1"/>
    </xf>
    <xf numFmtId="0" fontId="6" fillId="0" borderId="0" xfId="6" applyFont="1" applyAlignment="1">
      <alignment horizontal="left" vertical="center" wrapText="1"/>
    </xf>
    <xf numFmtId="0" fontId="6" fillId="0" borderId="12" xfId="6" applyFont="1" applyBorder="1" applyAlignment="1">
      <alignment horizontal="left" vertical="center" wrapText="1"/>
    </xf>
    <xf numFmtId="0" fontId="42" fillId="0" borderId="0" xfId="6" applyFont="1" applyAlignment="1">
      <alignment horizontal="center" vertical="center"/>
    </xf>
    <xf numFmtId="0" fontId="28" fillId="0" borderId="9" xfId="1" applyBorder="1" applyAlignment="1">
      <alignment horizontal="center" vertical="center"/>
    </xf>
    <xf numFmtId="0" fontId="12" fillId="0" borderId="0" xfId="8" applyFont="1" applyAlignment="1">
      <alignment horizontal="left" vertical="distributed" wrapText="1"/>
    </xf>
    <xf numFmtId="0" fontId="12" fillId="5" borderId="13" xfId="8" applyFont="1" applyFill="1" applyBorder="1" applyAlignment="1">
      <alignment horizontal="center" vertical="center" wrapText="1"/>
    </xf>
    <xf numFmtId="0" fontId="12" fillId="5" borderId="14" xfId="8" applyFont="1" applyFill="1" applyBorder="1" applyAlignment="1">
      <alignment horizontal="center" vertical="center" wrapText="1"/>
    </xf>
    <xf numFmtId="0" fontId="12" fillId="5" borderId="15" xfId="8" applyFont="1" applyFill="1" applyBorder="1" applyAlignment="1">
      <alignment horizontal="center" vertical="center" wrapText="1"/>
    </xf>
    <xf numFmtId="0" fontId="12" fillId="0" borderId="0" xfId="8" applyFont="1" applyAlignment="1">
      <alignment horizontal="left" vertical="center" wrapText="1"/>
    </xf>
    <xf numFmtId="0" fontId="12" fillId="0" borderId="3" xfId="8" applyFont="1" applyBorder="1" applyAlignment="1">
      <alignment horizontal="left" vertical="center" wrapText="1"/>
    </xf>
    <xf numFmtId="0" fontId="12" fillId="0" borderId="4" xfId="8" applyFont="1" applyBorder="1" applyAlignment="1">
      <alignment horizontal="left" vertical="center" wrapText="1"/>
    </xf>
    <xf numFmtId="0" fontId="12" fillId="0" borderId="5" xfId="8" applyFont="1" applyBorder="1" applyAlignment="1">
      <alignment horizontal="left" vertical="center" wrapText="1"/>
    </xf>
    <xf numFmtId="0" fontId="12" fillId="0" borderId="8" xfId="8" applyFont="1" applyBorder="1" applyAlignment="1">
      <alignment horizontal="left" vertical="center" wrapText="1"/>
    </xf>
    <xf numFmtId="0" fontId="12" fillId="0" borderId="9" xfId="8" applyFont="1" applyBorder="1" applyAlignment="1">
      <alignment horizontal="left" vertical="center" wrapText="1"/>
    </xf>
    <xf numFmtId="0" fontId="12" fillId="0" borderId="10" xfId="8" applyFont="1" applyBorder="1" applyAlignment="1">
      <alignment horizontal="left" vertical="center" wrapText="1"/>
    </xf>
    <xf numFmtId="0" fontId="12" fillId="0" borderId="6" xfId="8" applyFont="1" applyBorder="1" applyAlignment="1">
      <alignment horizontal="left" vertical="center" wrapText="1"/>
    </xf>
    <xf numFmtId="0" fontId="12" fillId="0" borderId="2" xfId="8" applyFont="1" applyBorder="1" applyAlignment="1">
      <alignment horizontal="left" vertical="center" wrapText="1"/>
    </xf>
    <xf numFmtId="0" fontId="12" fillId="0" borderId="7" xfId="8" applyFont="1" applyBorder="1" applyAlignment="1">
      <alignment horizontal="left" vertical="center" wrapText="1"/>
    </xf>
    <xf numFmtId="0" fontId="24" fillId="0" borderId="11" xfId="8" applyFont="1" applyBorder="1" applyAlignment="1">
      <alignment horizontal="left" vertical="center" wrapText="1"/>
    </xf>
    <xf numFmtId="0" fontId="24" fillId="0" borderId="8" xfId="8" applyFont="1" applyBorder="1" applyAlignment="1">
      <alignment horizontal="left" vertical="center" wrapText="1"/>
    </xf>
    <xf numFmtId="0" fontId="12" fillId="0" borderId="7" xfId="8" applyFont="1" applyBorder="1" applyAlignment="1">
      <alignment horizontal="left" vertical="center"/>
    </xf>
    <xf numFmtId="0" fontId="12" fillId="0" borderId="2" xfId="8" applyFont="1" applyBorder="1" applyAlignment="1">
      <alignment horizontal="left" vertical="center"/>
    </xf>
    <xf numFmtId="0" fontId="12" fillId="0" borderId="6" xfId="8" applyFont="1" applyBorder="1" applyAlignment="1">
      <alignment horizontal="left" vertical="center"/>
    </xf>
    <xf numFmtId="0" fontId="12" fillId="0" borderId="12" xfId="8" applyFont="1" applyBorder="1" applyAlignment="1">
      <alignment horizontal="left" vertical="center" shrinkToFit="1"/>
    </xf>
    <xf numFmtId="0" fontId="12" fillId="0" borderId="0" xfId="8" applyFont="1" applyBorder="1" applyAlignment="1">
      <alignment horizontal="left" vertical="center" shrinkToFit="1"/>
    </xf>
    <xf numFmtId="0" fontId="12" fillId="0" borderId="0" xfId="8" applyFont="1" applyAlignment="1">
      <alignment horizontal="left" vertical="center" shrinkToFit="1"/>
    </xf>
    <xf numFmtId="0" fontId="12" fillId="0" borderId="3" xfId="8" applyFont="1" applyBorder="1" applyAlignment="1">
      <alignment horizontal="center" vertical="center" wrapText="1"/>
    </xf>
    <xf numFmtId="0" fontId="12" fillId="0" borderId="5" xfId="8" applyFont="1" applyBorder="1" applyAlignment="1">
      <alignment horizontal="center" vertical="center" wrapText="1"/>
    </xf>
    <xf numFmtId="0" fontId="85" fillId="0" borderId="11" xfId="8" applyFont="1" applyBorder="1" applyAlignment="1">
      <alignment horizontal="left" vertical="center" shrinkToFit="1"/>
    </xf>
    <xf numFmtId="0" fontId="85" fillId="0" borderId="0" xfId="8" applyFont="1" applyBorder="1" applyAlignment="1">
      <alignment horizontal="left" vertical="center" shrinkToFit="1"/>
    </xf>
    <xf numFmtId="0" fontId="12" fillId="0" borderId="1" xfId="8" applyFont="1" applyBorder="1" applyAlignment="1">
      <alignment horizontal="left" vertical="center" wrapText="1"/>
    </xf>
    <xf numFmtId="0" fontId="12" fillId="0" borderId="11" xfId="8" applyFont="1" applyBorder="1" applyAlignment="1">
      <alignment horizontal="left" vertical="center" wrapText="1"/>
    </xf>
    <xf numFmtId="0" fontId="12" fillId="0" borderId="0" xfId="8" applyFont="1" applyBorder="1" applyAlignment="1">
      <alignment horizontal="left" vertical="center" wrapText="1"/>
    </xf>
    <xf numFmtId="0" fontId="12" fillId="0" borderId="12" xfId="8" applyFont="1" applyBorder="1" applyAlignment="1">
      <alignment horizontal="left" vertical="center" wrapText="1"/>
    </xf>
    <xf numFmtId="0" fontId="86" fillId="0" borderId="9" xfId="0" applyFont="1" applyBorder="1" applyAlignment="1">
      <alignment horizontal="right" vertical="center" shrinkToFit="1"/>
    </xf>
    <xf numFmtId="0" fontId="12" fillId="0" borderId="6" xfId="8" applyFont="1" applyBorder="1" applyAlignment="1">
      <alignment horizontal="center" vertical="center" wrapText="1"/>
    </xf>
    <xf numFmtId="0" fontId="12" fillId="0" borderId="2" xfId="8" applyFont="1" applyBorder="1" applyAlignment="1">
      <alignment horizontal="center" vertical="center" wrapText="1"/>
    </xf>
    <xf numFmtId="0" fontId="24" fillId="4" borderId="0" xfId="8" applyFont="1" applyFill="1" applyBorder="1" applyAlignment="1">
      <alignment horizontal="left" vertical="top" wrapText="1"/>
    </xf>
    <xf numFmtId="0" fontId="24" fillId="4" borderId="9" xfId="8" applyFont="1" applyFill="1" applyBorder="1" applyAlignment="1">
      <alignment horizontal="left" vertical="top" wrapText="1"/>
    </xf>
    <xf numFmtId="0" fontId="9" fillId="0" borderId="0" xfId="8" applyFont="1" applyAlignment="1">
      <alignment horizontal="left" wrapText="1"/>
    </xf>
    <xf numFmtId="0" fontId="78" fillId="0" borderId="16" xfId="0" applyFont="1" applyBorder="1" applyAlignment="1">
      <alignment horizontal="center" vertical="center" textRotation="255"/>
    </xf>
    <xf numFmtId="0" fontId="78" fillId="0" borderId="21" xfId="0" applyFont="1" applyBorder="1" applyAlignment="1">
      <alignment horizontal="center" vertical="center" textRotation="255"/>
    </xf>
    <xf numFmtId="0" fontId="78" fillId="0" borderId="60" xfId="0" applyFont="1" applyBorder="1" applyAlignment="1">
      <alignment horizontal="center" vertical="center" wrapText="1"/>
    </xf>
    <xf numFmtId="0" fontId="78" fillId="0" borderId="15" xfId="0" applyFont="1" applyBorder="1" applyAlignment="1">
      <alignment horizontal="center" vertical="center" wrapText="1"/>
    </xf>
    <xf numFmtId="0" fontId="78" fillId="0" borderId="14" xfId="0" applyFont="1" applyBorder="1" applyAlignment="1">
      <alignment horizontal="center" vertical="center" wrapText="1"/>
    </xf>
    <xf numFmtId="0" fontId="78" fillId="0" borderId="60" xfId="0" applyFont="1" applyBorder="1" applyAlignment="1">
      <alignment horizontal="left" vertical="center" wrapText="1"/>
    </xf>
    <xf numFmtId="0" fontId="78" fillId="0" borderId="15" xfId="0" applyFont="1" applyBorder="1" applyAlignment="1">
      <alignment horizontal="left" vertical="center" wrapText="1"/>
    </xf>
    <xf numFmtId="0" fontId="78" fillId="0" borderId="14" xfId="0" applyFont="1" applyBorder="1" applyAlignment="1">
      <alignment horizontal="left" vertical="center" wrapText="1"/>
    </xf>
    <xf numFmtId="0" fontId="79" fillId="0" borderId="60" xfId="0" applyFont="1" applyBorder="1" applyAlignment="1">
      <alignment horizontal="center" vertical="center" wrapText="1"/>
    </xf>
    <xf numFmtId="0" fontId="79" fillId="0" borderId="15" xfId="0" applyFont="1" applyBorder="1" applyAlignment="1">
      <alignment horizontal="center" vertical="center" wrapText="1"/>
    </xf>
    <xf numFmtId="0" fontId="79" fillId="0" borderId="14" xfId="0" applyFont="1" applyBorder="1" applyAlignment="1">
      <alignment horizontal="center" vertical="center" wrapText="1"/>
    </xf>
    <xf numFmtId="0" fontId="78" fillId="0" borderId="13" xfId="0" applyFont="1" applyBorder="1" applyAlignment="1">
      <alignment horizontal="center" vertical="center" wrapText="1"/>
    </xf>
    <xf numFmtId="0" fontId="78" fillId="0" borderId="13" xfId="0" applyFont="1" applyBorder="1" applyAlignment="1">
      <alignment horizontal="left" vertical="center" wrapText="1"/>
    </xf>
    <xf numFmtId="0" fontId="79" fillId="0" borderId="13" xfId="0" applyFont="1" applyBorder="1" applyAlignment="1">
      <alignment horizontal="center" vertical="center" wrapText="1"/>
    </xf>
    <xf numFmtId="0" fontId="78" fillId="0" borderId="23" xfId="0" applyFont="1" applyBorder="1" applyAlignment="1">
      <alignment horizontal="center" vertical="center" textRotation="255"/>
    </xf>
    <xf numFmtId="0" fontId="78" fillId="0" borderId="60" xfId="0" applyFont="1" applyBorder="1" applyAlignment="1">
      <alignment vertical="center" wrapText="1"/>
    </xf>
    <xf numFmtId="0" fontId="78" fillId="0" borderId="15" xfId="0" applyFont="1" applyBorder="1" applyAlignment="1">
      <alignment vertical="center" wrapText="1"/>
    </xf>
    <xf numFmtId="0" fontId="78" fillId="0" borderId="14" xfId="0" applyFont="1" applyBorder="1" applyAlignment="1">
      <alignment vertical="center" wrapText="1"/>
    </xf>
    <xf numFmtId="0" fontId="78" fillId="0" borderId="13" xfId="0" applyFont="1" applyBorder="1" applyAlignment="1">
      <alignment vertical="center" wrapText="1"/>
    </xf>
    <xf numFmtId="0" fontId="78" fillId="0" borderId="50" xfId="0" applyFont="1" applyBorder="1" applyAlignment="1">
      <alignment vertical="center" wrapText="1"/>
    </xf>
    <xf numFmtId="0" fontId="78" fillId="0" borderId="50" xfId="0" applyFont="1" applyBorder="1" applyAlignment="1">
      <alignment horizontal="left" vertical="center" wrapText="1"/>
    </xf>
    <xf numFmtId="0" fontId="79" fillId="0" borderId="50" xfId="0" applyFont="1" applyBorder="1" applyAlignment="1">
      <alignment horizontal="center" vertical="center" wrapText="1"/>
    </xf>
    <xf numFmtId="0" fontId="78" fillId="0" borderId="72" xfId="0" applyFont="1" applyBorder="1" applyAlignment="1">
      <alignment horizontal="left" vertical="center" wrapText="1"/>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4" borderId="1" xfId="0" applyFont="1" applyFill="1" applyBorder="1" applyAlignment="1">
      <alignment vertical="center" shrinkToFit="1"/>
    </xf>
    <xf numFmtId="0" fontId="12" fillId="0" borderId="3"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2"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5" borderId="9" xfId="0" applyFont="1" applyFill="1" applyBorder="1" applyAlignment="1">
      <alignment horizontal="left" vertical="center" shrinkToFit="1"/>
    </xf>
    <xf numFmtId="190" fontId="8" fillId="4" borderId="3" xfId="0" applyNumberFormat="1" applyFont="1" applyFill="1" applyBorder="1" applyAlignment="1">
      <alignment horizontal="left" vertical="center" shrinkToFit="1"/>
    </xf>
    <xf numFmtId="190" fontId="8" fillId="4" borderId="4" xfId="0" applyNumberFormat="1" applyFont="1" applyFill="1" applyBorder="1" applyAlignment="1">
      <alignment horizontal="left" vertical="center" shrinkToFit="1"/>
    </xf>
    <xf numFmtId="0" fontId="12" fillId="4" borderId="3" xfId="0" applyFont="1" applyFill="1" applyBorder="1" applyAlignment="1">
      <alignment horizontal="left" vertical="center" shrinkToFit="1"/>
    </xf>
    <xf numFmtId="0" fontId="12" fillId="0" borderId="6"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0" xfId="0" applyFont="1" applyFill="1" applyBorder="1" applyAlignment="1">
      <alignment horizontal="left" vertical="center" shrinkToFit="1"/>
    </xf>
    <xf numFmtId="0" fontId="12" fillId="0" borderId="6" xfId="0" applyFont="1" applyFill="1" applyBorder="1" applyAlignment="1">
      <alignment horizontal="center" vertical="center" wrapText="1" shrinkToFit="1"/>
    </xf>
    <xf numFmtId="0" fontId="12" fillId="0" borderId="2" xfId="0" applyFont="1" applyFill="1" applyBorder="1" applyAlignment="1">
      <alignment horizontal="center" vertical="center" wrapText="1" shrinkToFit="1"/>
    </xf>
    <xf numFmtId="0" fontId="12" fillId="0" borderId="7" xfId="0" applyFont="1" applyFill="1" applyBorder="1" applyAlignment="1">
      <alignment horizontal="center" vertical="center" wrapText="1" shrinkToFit="1"/>
    </xf>
    <xf numFmtId="0" fontId="12" fillId="0" borderId="11" xfId="0" applyFont="1" applyFill="1" applyBorder="1" applyAlignment="1">
      <alignment horizontal="center" vertical="center" wrapText="1" shrinkToFit="1"/>
    </xf>
    <xf numFmtId="0" fontId="12" fillId="0" borderId="0" xfId="0" applyFont="1" applyFill="1" applyBorder="1" applyAlignment="1">
      <alignment horizontal="center" vertical="center" wrapText="1" shrinkToFit="1"/>
    </xf>
    <xf numFmtId="0" fontId="12" fillId="0" borderId="12" xfId="0" applyFont="1" applyFill="1" applyBorder="1" applyAlignment="1">
      <alignment horizontal="center" vertical="center" wrapText="1" shrinkToFit="1"/>
    </xf>
    <xf numFmtId="0" fontId="12" fillId="0" borderId="8" xfId="0" applyFont="1" applyFill="1" applyBorder="1" applyAlignment="1">
      <alignment horizontal="center" vertical="center" wrapText="1" shrinkToFit="1"/>
    </xf>
    <xf numFmtId="0" fontId="12" fillId="0" borderId="9" xfId="0" applyFont="1" applyFill="1" applyBorder="1" applyAlignment="1">
      <alignment horizontal="center" vertical="center" wrapText="1" shrinkToFit="1"/>
    </xf>
    <xf numFmtId="0" fontId="12" fillId="0" borderId="10" xfId="0" applyFont="1" applyFill="1" applyBorder="1" applyAlignment="1">
      <alignment horizontal="center" vertical="center" wrapText="1" shrinkToFit="1"/>
    </xf>
    <xf numFmtId="191" fontId="12" fillId="4" borderId="2" xfId="0" applyNumberFormat="1" applyFont="1" applyFill="1" applyBorder="1" applyAlignment="1">
      <alignment horizontal="center" vertical="center" shrinkToFit="1"/>
    </xf>
    <xf numFmtId="190" fontId="8" fillId="0" borderId="4" xfId="0" applyNumberFormat="1" applyFont="1" applyFill="1" applyBorder="1" applyAlignment="1">
      <alignment horizontal="left" vertical="center" shrinkToFit="1"/>
    </xf>
    <xf numFmtId="190" fontId="8" fillId="0" borderId="5" xfId="0" applyNumberFormat="1" applyFont="1" applyFill="1" applyBorder="1" applyAlignment="1">
      <alignment horizontal="left" vertical="center" shrinkToFi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0" fillId="0" borderId="3" xfId="0" applyBorder="1" applyAlignment="1">
      <alignment horizontal="left" vertical="center" wrapText="1"/>
    </xf>
    <xf numFmtId="0" fontId="12" fillId="0" borderId="1" xfId="0" applyFont="1" applyFill="1" applyBorder="1" applyAlignment="1">
      <alignment horizontal="center" vertical="center" wrapText="1" shrinkToFit="1"/>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12" fillId="5" borderId="2"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0" borderId="2" xfId="0" applyFont="1" applyFill="1" applyBorder="1" applyAlignment="1">
      <alignment horizontal="left" vertical="center"/>
    </xf>
    <xf numFmtId="0" fontId="12" fillId="0" borderId="9" xfId="0" applyFont="1" applyFill="1" applyBorder="1" applyAlignment="1">
      <alignment horizontal="left" vertical="center"/>
    </xf>
    <xf numFmtId="0" fontId="10" fillId="0" borderId="4" xfId="0" applyFont="1" applyFill="1" applyBorder="1" applyAlignment="1">
      <alignment horizontal="left" vertical="center" wrapText="1"/>
    </xf>
    <xf numFmtId="0" fontId="73" fillId="0" borderId="4" xfId="0" applyFont="1" applyBorder="1" applyAlignment="1">
      <alignment horizontal="left" vertical="center" wrapText="1"/>
    </xf>
    <xf numFmtId="0" fontId="73" fillId="0" borderId="5" xfId="0" applyFont="1" applyBorder="1" applyAlignment="1">
      <alignment horizontal="left" vertical="center" wrapText="1"/>
    </xf>
    <xf numFmtId="0" fontId="8" fillId="0" borderId="3" xfId="0" applyFont="1" applyFill="1" applyBorder="1" applyAlignment="1">
      <alignment horizontal="center" vertical="center" wrapText="1" shrinkToFit="1"/>
    </xf>
    <xf numFmtId="192" fontId="12" fillId="4" borderId="4" xfId="0" applyNumberFormat="1" applyFont="1" applyFill="1" applyBorder="1" applyAlignment="1">
      <alignment horizontal="center" vertical="center" shrinkToFit="1"/>
    </xf>
    <xf numFmtId="183" fontId="12" fillId="4" borderId="4" xfId="0" applyNumberFormat="1" applyFont="1" applyFill="1" applyBorder="1" applyAlignment="1">
      <alignment horizontal="center" vertical="center" shrinkToFit="1"/>
    </xf>
    <xf numFmtId="0" fontId="6" fillId="0" borderId="1" xfId="0" applyFont="1" applyFill="1" applyBorder="1" applyAlignment="1">
      <alignment vertical="center" wrapText="1"/>
    </xf>
    <xf numFmtId="180" fontId="6" fillId="4" borderId="1" xfId="0" applyNumberFormat="1" applyFont="1" applyFill="1" applyBorder="1" applyAlignment="1">
      <alignment horizontal="right" vertical="center" shrinkToFit="1"/>
    </xf>
    <xf numFmtId="180" fontId="6" fillId="0" borderId="1" xfId="0" applyNumberFormat="1" applyFont="1" applyBorder="1" applyAlignment="1">
      <alignment horizontal="right" vertical="center" shrinkToFit="1"/>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83" fillId="0" borderId="0" xfId="0" applyFont="1" applyAlignment="1">
      <alignment horizontal="center" vertical="center" shrinkToFit="1"/>
    </xf>
    <xf numFmtId="0" fontId="83" fillId="0" borderId="9" xfId="0" applyFont="1" applyBorder="1" applyAlignment="1">
      <alignment horizontal="center" vertical="center" shrinkToFit="1"/>
    </xf>
    <xf numFmtId="0" fontId="91" fillId="0" borderId="0" xfId="3" applyFont="1" applyAlignment="1">
      <alignment horizontal="center" vertical="center" wrapText="1"/>
    </xf>
    <xf numFmtId="0" fontId="0" fillId="0" borderId="0" xfId="0" applyFont="1" applyAlignment="1">
      <alignment horizontal="center" vertical="center" wrapText="1"/>
    </xf>
    <xf numFmtId="0" fontId="22" fillId="0" borderId="3" xfId="3" applyFont="1" applyBorder="1" applyAlignment="1">
      <alignment horizontal="center" vertical="center"/>
    </xf>
    <xf numFmtId="0" fontId="22" fillId="0" borderId="4" xfId="3"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left" vertical="top" wrapText="1"/>
    </xf>
    <xf numFmtId="0" fontId="0" fillId="0" borderId="0" xfId="0" applyAlignment="1">
      <alignment vertical="top"/>
    </xf>
    <xf numFmtId="0" fontId="38" fillId="0" borderId="0" xfId="3" applyFont="1" applyAlignment="1">
      <alignment vertical="top" wrapText="1"/>
    </xf>
    <xf numFmtId="0" fontId="0" fillId="0" borderId="0" xfId="0" applyAlignment="1">
      <alignment vertical="top" wrapText="1"/>
    </xf>
    <xf numFmtId="0" fontId="38" fillId="0" borderId="0" xfId="3" applyFont="1" applyBorder="1" applyAlignment="1">
      <alignment vertical="top"/>
    </xf>
    <xf numFmtId="0" fontId="8" fillId="0" borderId="0" xfId="3" applyFont="1" applyBorder="1" applyAlignment="1">
      <alignment vertical="top"/>
    </xf>
    <xf numFmtId="0" fontId="8" fillId="5" borderId="6" xfId="3" applyFont="1" applyFill="1" applyBorder="1" applyAlignment="1">
      <alignment horizontal="center" vertical="center" wrapText="1"/>
    </xf>
    <xf numFmtId="0" fontId="8" fillId="5" borderId="2"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5" borderId="11" xfId="3" applyFont="1" applyFill="1" applyBorder="1" applyAlignment="1">
      <alignment horizontal="center" vertical="center" wrapText="1"/>
    </xf>
    <xf numFmtId="0" fontId="8" fillId="5" borderId="0" xfId="3" applyFont="1" applyFill="1" applyBorder="1" applyAlignment="1">
      <alignment horizontal="center" vertical="center" wrapText="1"/>
    </xf>
    <xf numFmtId="0" fontId="8" fillId="5" borderId="12" xfId="3" applyFont="1" applyFill="1" applyBorder="1" applyAlignment="1">
      <alignment horizontal="center" vertical="center" wrapText="1"/>
    </xf>
    <xf numFmtId="0" fontId="8" fillId="5" borderId="8" xfId="3" applyFont="1" applyFill="1" applyBorder="1" applyAlignment="1">
      <alignment horizontal="center" vertical="center" wrapText="1"/>
    </xf>
    <xf numFmtId="0" fontId="8" fillId="5" borderId="9" xfId="3" applyFont="1" applyFill="1" applyBorder="1" applyAlignment="1">
      <alignment horizontal="center" vertical="center" wrapText="1"/>
    </xf>
    <xf numFmtId="0" fontId="8" fillId="5" borderId="10" xfId="3" applyFont="1" applyFill="1" applyBorder="1" applyAlignment="1">
      <alignment horizontal="center" vertical="center" wrapText="1"/>
    </xf>
    <xf numFmtId="56" fontId="8" fillId="4" borderId="6" xfId="3" applyNumberFormat="1" applyFont="1" applyFill="1" applyBorder="1" applyAlignment="1">
      <alignment horizontal="center" vertical="center" wrapText="1"/>
    </xf>
    <xf numFmtId="56" fontId="8" fillId="4" borderId="2" xfId="3" applyNumberFormat="1" applyFont="1" applyFill="1" applyBorder="1" applyAlignment="1">
      <alignment horizontal="center" vertical="center" wrapText="1"/>
    </xf>
    <xf numFmtId="56" fontId="8" fillId="4" borderId="7" xfId="3" applyNumberFormat="1" applyFont="1" applyFill="1" applyBorder="1" applyAlignment="1">
      <alignment horizontal="center" vertical="center" wrapText="1"/>
    </xf>
    <xf numFmtId="56" fontId="8" fillId="4" borderId="11" xfId="3" applyNumberFormat="1" applyFont="1" applyFill="1" applyBorder="1" applyAlignment="1">
      <alignment horizontal="center" vertical="center" wrapText="1"/>
    </xf>
    <xf numFmtId="56" fontId="8" fillId="4" borderId="0" xfId="3" applyNumberFormat="1" applyFont="1" applyFill="1" applyBorder="1" applyAlignment="1">
      <alignment horizontal="center" vertical="center" wrapText="1"/>
    </xf>
    <xf numFmtId="56" fontId="8" fillId="4" borderId="12" xfId="3" applyNumberFormat="1" applyFont="1" applyFill="1" applyBorder="1" applyAlignment="1">
      <alignment horizontal="center" vertical="center" wrapText="1"/>
    </xf>
    <xf numFmtId="56" fontId="8" fillId="4" borderId="8" xfId="3" applyNumberFormat="1" applyFont="1" applyFill="1" applyBorder="1" applyAlignment="1">
      <alignment horizontal="center" vertical="center" wrapText="1"/>
    </xf>
    <xf numFmtId="56" fontId="8" fillId="4" borderId="9" xfId="3" applyNumberFormat="1" applyFont="1" applyFill="1" applyBorder="1" applyAlignment="1">
      <alignment horizontal="center" vertical="center" wrapText="1"/>
    </xf>
    <xf numFmtId="56" fontId="8" fillId="4" borderId="10" xfId="3" applyNumberFormat="1" applyFont="1" applyFill="1" applyBorder="1" applyAlignment="1">
      <alignment horizontal="center" vertical="center" wrapText="1"/>
    </xf>
    <xf numFmtId="0" fontId="4" fillId="4" borderId="6" xfId="3" applyFont="1" applyFill="1" applyBorder="1" applyAlignment="1">
      <alignment horizontal="center" vertical="center" wrapText="1"/>
    </xf>
    <xf numFmtId="0" fontId="4" fillId="4" borderId="2" xfId="3" applyFont="1" applyFill="1" applyBorder="1" applyAlignment="1">
      <alignment horizontal="center" vertical="center" wrapText="1"/>
    </xf>
    <xf numFmtId="0" fontId="4" fillId="4" borderId="7" xfId="3" applyFont="1" applyFill="1" applyBorder="1" applyAlignment="1">
      <alignment horizontal="center" vertical="center" wrapText="1"/>
    </xf>
    <xf numFmtId="0" fontId="4" fillId="4" borderId="11" xfId="3" applyFont="1" applyFill="1" applyBorder="1" applyAlignment="1">
      <alignment horizontal="center" vertical="center" wrapText="1"/>
    </xf>
    <xf numFmtId="0" fontId="4" fillId="4" borderId="0" xfId="3" applyFont="1" applyFill="1" applyBorder="1" applyAlignment="1">
      <alignment horizontal="center" vertical="center" wrapText="1"/>
    </xf>
    <xf numFmtId="0" fontId="4" fillId="4" borderId="12" xfId="3" applyFont="1" applyFill="1" applyBorder="1" applyAlignment="1">
      <alignment horizontal="center" vertical="center" wrapText="1"/>
    </xf>
    <xf numFmtId="0" fontId="4" fillId="4" borderId="8" xfId="3" applyFont="1" applyFill="1" applyBorder="1" applyAlignment="1">
      <alignment horizontal="center" vertical="center" wrapText="1"/>
    </xf>
    <xf numFmtId="0" fontId="4" fillId="4" borderId="9" xfId="3" applyFont="1" applyFill="1" applyBorder="1" applyAlignment="1">
      <alignment horizontal="center" vertical="center" wrapText="1"/>
    </xf>
    <xf numFmtId="0" fontId="4" fillId="4" borderId="10" xfId="3" applyFont="1" applyFill="1" applyBorder="1" applyAlignment="1">
      <alignment horizontal="center" vertical="center" wrapText="1"/>
    </xf>
    <xf numFmtId="0" fontId="0" fillId="4" borderId="1" xfId="3" applyFont="1" applyFill="1" applyBorder="1" applyAlignment="1">
      <alignment vertical="center"/>
    </xf>
    <xf numFmtId="0" fontId="4" fillId="4" borderId="1" xfId="3" applyFill="1" applyBorder="1" applyAlignment="1">
      <alignment vertical="center"/>
    </xf>
    <xf numFmtId="0" fontId="38" fillId="4" borderId="6" xfId="3" applyFont="1" applyFill="1" applyBorder="1" applyAlignment="1">
      <alignment vertical="center" wrapText="1"/>
    </xf>
    <xf numFmtId="0" fontId="38" fillId="4" borderId="2" xfId="3" applyFont="1" applyFill="1" applyBorder="1" applyAlignment="1">
      <alignment vertical="center" wrapText="1"/>
    </xf>
    <xf numFmtId="0" fontId="38" fillId="4" borderId="7" xfId="3" applyFont="1" applyFill="1" applyBorder="1" applyAlignment="1">
      <alignment vertical="center" wrapText="1"/>
    </xf>
    <xf numFmtId="0" fontId="38" fillId="4" borderId="11" xfId="3" applyFont="1" applyFill="1" applyBorder="1" applyAlignment="1">
      <alignment vertical="center" wrapText="1"/>
    </xf>
    <xf numFmtId="0" fontId="38" fillId="4" borderId="0" xfId="3" applyFont="1" applyFill="1" applyBorder="1" applyAlignment="1">
      <alignment vertical="center" wrapText="1"/>
    </xf>
    <xf numFmtId="0" fontId="38" fillId="4" borderId="12" xfId="3" applyFont="1" applyFill="1" applyBorder="1" applyAlignment="1">
      <alignment vertical="center" wrapText="1"/>
    </xf>
    <xf numFmtId="0" fontId="38" fillId="4" borderId="8" xfId="3" applyFont="1" applyFill="1" applyBorder="1" applyAlignment="1">
      <alignment vertical="center" wrapText="1"/>
    </xf>
    <xf numFmtId="0" fontId="38" fillId="4" borderId="9" xfId="3" applyFont="1" applyFill="1" applyBorder="1" applyAlignment="1">
      <alignment vertical="center" wrapText="1"/>
    </xf>
    <xf numFmtId="0" fontId="38" fillId="4" borderId="10" xfId="3" applyFont="1" applyFill="1" applyBorder="1" applyAlignment="1">
      <alignment vertical="center" wrapText="1"/>
    </xf>
    <xf numFmtId="0" fontId="88" fillId="0" borderId="0" xfId="4" applyFont="1" applyBorder="1" applyAlignment="1">
      <alignment horizontal="right" vertical="top" wrapText="1"/>
    </xf>
    <xf numFmtId="0" fontId="89" fillId="0" borderId="0" xfId="0" applyFont="1" applyAlignment="1">
      <alignment horizontal="right" vertical="top" wrapText="1"/>
    </xf>
    <xf numFmtId="0" fontId="38" fillId="0" borderId="1" xfId="3" applyFont="1" applyBorder="1" applyAlignment="1">
      <alignment horizontal="center" vertical="center"/>
    </xf>
    <xf numFmtId="0" fontId="4" fillId="0" borderId="13" xfId="3" applyFont="1" applyBorder="1" applyAlignment="1">
      <alignment horizontal="center" vertical="center"/>
    </xf>
    <xf numFmtId="0" fontId="4" fillId="0" borderId="15" xfId="3" applyFont="1" applyBorder="1" applyAlignment="1">
      <alignment horizontal="center" vertical="center"/>
    </xf>
    <xf numFmtId="0" fontId="4" fillId="0" borderId="14" xfId="3" applyFont="1" applyBorder="1" applyAlignment="1">
      <alignment horizontal="center" vertical="center"/>
    </xf>
    <xf numFmtId="0" fontId="10" fillId="0" borderId="1" xfId="3" applyFont="1" applyFill="1" applyBorder="1" applyAlignment="1">
      <alignment horizontal="center" vertical="center" wrapText="1"/>
    </xf>
    <xf numFmtId="0" fontId="8" fillId="0" borderId="1" xfId="3" applyFont="1" applyBorder="1" applyAlignment="1">
      <alignment horizontal="left" vertical="center" wrapText="1" indent="2"/>
    </xf>
    <xf numFmtId="0" fontId="8" fillId="0" borderId="1" xfId="3" applyFont="1" applyBorder="1" applyAlignment="1">
      <alignment horizontal="left" vertical="center" indent="2"/>
    </xf>
    <xf numFmtId="0" fontId="90" fillId="0" borderId="1" xfId="3" applyFont="1" applyBorder="1" applyAlignment="1">
      <alignment horizontal="left" vertical="center" wrapText="1"/>
    </xf>
    <xf numFmtId="0" fontId="84" fillId="0" borderId="0" xfId="3" applyFont="1" applyAlignment="1">
      <alignment horizontal="center" vertical="center" wrapText="1"/>
    </xf>
    <xf numFmtId="0" fontId="0" fillId="0" borderId="0" xfId="0" applyAlignment="1">
      <alignment horizontal="center" vertical="center" wrapText="1"/>
    </xf>
    <xf numFmtId="0" fontId="38" fillId="4" borderId="6" xfId="3" applyFont="1" applyFill="1" applyBorder="1" applyAlignment="1">
      <alignment horizontal="center" vertical="center" wrapText="1"/>
    </xf>
    <xf numFmtId="0" fontId="38" fillId="4" borderId="2" xfId="3" applyFont="1" applyFill="1" applyBorder="1" applyAlignment="1">
      <alignment horizontal="center" vertical="center" wrapText="1"/>
    </xf>
    <xf numFmtId="0" fontId="38" fillId="4" borderId="7" xfId="3" applyFont="1" applyFill="1" applyBorder="1" applyAlignment="1">
      <alignment horizontal="center" vertical="center" wrapText="1"/>
    </xf>
    <xf numFmtId="0" fontId="38" fillId="4" borderId="11" xfId="3" applyFont="1" applyFill="1" applyBorder="1" applyAlignment="1">
      <alignment horizontal="center" vertical="center" wrapText="1"/>
    </xf>
    <xf numFmtId="0" fontId="38" fillId="4" borderId="0" xfId="3" applyFont="1" applyFill="1" applyBorder="1" applyAlignment="1">
      <alignment horizontal="center" vertical="center" wrapText="1"/>
    </xf>
    <xf numFmtId="0" fontId="38" fillId="4" borderId="12" xfId="3" applyFont="1" applyFill="1" applyBorder="1" applyAlignment="1">
      <alignment horizontal="center" vertical="center" wrapText="1"/>
    </xf>
    <xf numFmtId="0" fontId="38" fillId="4" borderId="8" xfId="3" applyFont="1" applyFill="1" applyBorder="1" applyAlignment="1">
      <alignment horizontal="center" vertical="center" wrapText="1"/>
    </xf>
    <xf numFmtId="0" fontId="38" fillId="4" borderId="9" xfId="3" applyFont="1" applyFill="1" applyBorder="1" applyAlignment="1">
      <alignment horizontal="center" vertical="center" wrapText="1"/>
    </xf>
    <xf numFmtId="0" fontId="38" fillId="4" borderId="10" xfId="3" applyFont="1" applyFill="1" applyBorder="1" applyAlignment="1">
      <alignment horizontal="center" vertical="center" wrapText="1"/>
    </xf>
    <xf numFmtId="0" fontId="0" fillId="4" borderId="1" xfId="3" applyFont="1" applyFill="1" applyBorder="1" applyAlignment="1">
      <alignment horizontal="center" vertical="center"/>
    </xf>
    <xf numFmtId="0" fontId="4" fillId="4" borderId="1" xfId="3" applyFill="1" applyBorder="1" applyAlignment="1">
      <alignment horizontal="center" vertical="center"/>
    </xf>
    <xf numFmtId="56" fontId="8" fillId="4" borderId="6" xfId="3" applyNumberFormat="1" applyFont="1" applyFill="1" applyBorder="1" applyAlignment="1">
      <alignment horizontal="left" vertical="center" wrapText="1"/>
    </xf>
    <xf numFmtId="56" fontId="8" fillId="4" borderId="2" xfId="3" applyNumberFormat="1" applyFont="1" applyFill="1" applyBorder="1" applyAlignment="1">
      <alignment horizontal="left" vertical="center" wrapText="1"/>
    </xf>
    <xf numFmtId="56" fontId="8" fillId="4" borderId="7" xfId="3" applyNumberFormat="1" applyFont="1" applyFill="1" applyBorder="1" applyAlignment="1">
      <alignment horizontal="left" vertical="center" wrapText="1"/>
    </xf>
    <xf numFmtId="56" fontId="8" fillId="4" borderId="11" xfId="3" applyNumberFormat="1" applyFont="1" applyFill="1" applyBorder="1" applyAlignment="1">
      <alignment horizontal="left" vertical="center" wrapText="1"/>
    </xf>
    <xf numFmtId="56" fontId="8" fillId="4" borderId="0" xfId="3" applyNumberFormat="1" applyFont="1" applyFill="1" applyBorder="1" applyAlignment="1">
      <alignment horizontal="left" vertical="center" wrapText="1"/>
    </xf>
    <xf numFmtId="56" fontId="8" fillId="4" borderId="12" xfId="3" applyNumberFormat="1" applyFont="1" applyFill="1" applyBorder="1" applyAlignment="1">
      <alignment horizontal="left" vertical="center" wrapText="1"/>
    </xf>
    <xf numFmtId="56" fontId="8" fillId="4" borderId="8" xfId="3" applyNumberFormat="1" applyFont="1" applyFill="1" applyBorder="1" applyAlignment="1">
      <alignment horizontal="left" vertical="center" wrapText="1"/>
    </xf>
    <xf numFmtId="56" fontId="8" fillId="4" borderId="9" xfId="3" applyNumberFormat="1" applyFont="1" applyFill="1" applyBorder="1" applyAlignment="1">
      <alignment horizontal="left" vertical="center" wrapText="1"/>
    </xf>
    <xf numFmtId="56" fontId="8" fillId="4" borderId="10" xfId="3" applyNumberFormat="1" applyFont="1" applyFill="1" applyBorder="1" applyAlignment="1">
      <alignment horizontal="left" vertical="center" wrapText="1"/>
    </xf>
    <xf numFmtId="0" fontId="1" fillId="4" borderId="6" xfId="3" applyFont="1" applyFill="1" applyBorder="1" applyAlignment="1">
      <alignment horizontal="center" vertical="center" wrapText="1"/>
    </xf>
    <xf numFmtId="0" fontId="38" fillId="0" borderId="0" xfId="3" applyFont="1" applyBorder="1" applyAlignment="1">
      <alignment vertical="center"/>
    </xf>
    <xf numFmtId="0" fontId="0" fillId="0" borderId="0" xfId="0" applyAlignment="1">
      <alignment vertical="center"/>
    </xf>
    <xf numFmtId="0" fontId="8" fillId="0" borderId="0" xfId="3" applyFont="1" applyBorder="1" applyAlignment="1">
      <alignment vertical="center"/>
    </xf>
    <xf numFmtId="0" fontId="38" fillId="0" borderId="0" xfId="3" applyFont="1" applyAlignment="1">
      <alignment vertical="center" wrapText="1"/>
    </xf>
    <xf numFmtId="0" fontId="0" fillId="0" borderId="0" xfId="0" applyAlignment="1">
      <alignment vertical="center" wrapText="1"/>
    </xf>
    <xf numFmtId="0" fontId="0" fillId="0" borderId="0" xfId="0" applyAlignment="1"/>
    <xf numFmtId="0" fontId="0" fillId="0" borderId="0" xfId="0" applyAlignment="1">
      <alignment wrapText="1"/>
    </xf>
    <xf numFmtId="0" fontId="11" fillId="0" borderId="0" xfId="0" applyFont="1" applyFill="1" applyBorder="1" applyAlignment="1">
      <alignment vertical="center"/>
    </xf>
    <xf numFmtId="189" fontId="35" fillId="7" borderId="4" xfId="1" applyNumberFormat="1" applyFont="1" applyFill="1" applyBorder="1" applyAlignment="1">
      <alignment horizontal="center" vertical="center" shrinkToFit="1"/>
    </xf>
    <xf numFmtId="188" fontId="35" fillId="7" borderId="4" xfId="1" applyNumberFormat="1" applyFont="1" applyFill="1" applyBorder="1" applyAlignment="1">
      <alignment horizontal="center" vertical="center"/>
    </xf>
  </cellXfs>
  <cellStyles count="11">
    <cellStyle name="タイトル" xfId="7" builtinId="15"/>
    <cellStyle name="桁区切り 2" xfId="2" xr:uid="{00000000-0005-0000-0000-000000000000}"/>
    <cellStyle name="標準" xfId="0" builtinId="0"/>
    <cellStyle name="標準 16" xfId="3" xr:uid="{00000000-0005-0000-0000-000002000000}"/>
    <cellStyle name="標準 16 2" xfId="10" xr:uid="{8F659C9E-69EC-491D-86EC-7996B8E441D2}"/>
    <cellStyle name="標準 2" xfId="1" xr:uid="{00000000-0005-0000-0000-000003000000}"/>
    <cellStyle name="標準 2 2" xfId="4" xr:uid="{00000000-0005-0000-0000-000004000000}"/>
    <cellStyle name="標準 2 2 2" xfId="9" xr:uid="{D967F1F6-A941-4B70-8AA3-2328AA0C3FF3}"/>
    <cellStyle name="標準 2 3" xfId="5" xr:uid="{00000000-0005-0000-0000-000005000000}"/>
    <cellStyle name="標準 3" xfId="6" xr:uid="{E88BEEDD-F674-41B2-A226-C3308496B41D}"/>
    <cellStyle name="標準 4" xfId="8" xr:uid="{96C3E578-F018-42B2-80C0-F31B2821DCC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78336</xdr:colOff>
      <xdr:row>42</xdr:row>
      <xdr:rowOff>28485</xdr:rowOff>
    </xdr:from>
    <xdr:to>
      <xdr:col>10</xdr:col>
      <xdr:colOff>85458</xdr:colOff>
      <xdr:row>43</xdr:row>
      <xdr:rowOff>227887</xdr:rowOff>
    </xdr:to>
    <xdr:sp macro="" textlink="">
      <xdr:nvSpPr>
        <xdr:cNvPr id="2" name="大かっこ 1">
          <a:extLst>
            <a:ext uri="{FF2B5EF4-FFF2-40B4-BE49-F238E27FC236}">
              <a16:creationId xmlns:a16="http://schemas.microsoft.com/office/drawing/2014/main" id="{F6D9F1D2-3EA0-4CBF-B733-E40885943386}"/>
            </a:ext>
          </a:extLst>
        </xdr:cNvPr>
        <xdr:cNvSpPr/>
      </xdr:nvSpPr>
      <xdr:spPr>
        <a:xfrm>
          <a:off x="170915" y="9927364"/>
          <a:ext cx="6444954" cy="4842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996;&#35351;&#35347;&#32244;/&#65298;&#65296;&#65297;&#65305;&#24180;&#24230;&#12288;&#65320;&#65299;&#65297;&#12288;&#23455;&#26045;/53&#23601;&#32887;&#29366;&#27841;&#22577;&#21578;&#65288;&#20462;&#20102;&#29366;&#27841;&#22577;&#21578;&#65289;/099%20&#27096;&#24335;&#65288;&#12502;&#12521;&#12531;&#12463;&#65289;/&#9671;2&#20462;&#20102;&#29366;&#27841;&#22577;&#21578;&#26360;&#65288;&#65289;&#29987;&#20154;&#35506;&#36865;&#20184;20181029&#35430;&#34892;&#29256;%20%20&#21407;&#31295;&#65288;&#19968;&#33324;&#12539;&#32946;&#20816;&#20849;&#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モ（産人係内向け）"/>
      <sheetName val="修了生名簿 20180911版2"/>
      <sheetName val="【一般コース】修了状況報告書"/>
      <sheetName val="【育児等両立コース】修了状況報告書"/>
    </sheetNames>
    <sheetDataSet>
      <sheetData sheetId="0" refreshError="1"/>
      <sheetData sheetId="1" refreshError="1">
        <row r="11">
          <cell r="H11" t="str">
            <v>○</v>
          </cell>
        </row>
        <row r="12">
          <cell r="H12" t="str">
            <v>○</v>
          </cell>
        </row>
        <row r="13">
          <cell r="H13" t="str">
            <v>○</v>
          </cell>
        </row>
        <row r="14">
          <cell r="H14" t="str">
            <v>○</v>
          </cell>
        </row>
        <row r="15">
          <cell r="H15" t="str">
            <v>○</v>
          </cell>
        </row>
        <row r="16">
          <cell r="H16" t="str">
            <v>○</v>
          </cell>
        </row>
        <row r="17">
          <cell r="H17" t="str">
            <v>○</v>
          </cell>
        </row>
        <row r="18">
          <cell r="H18" t="str">
            <v>○</v>
          </cell>
        </row>
        <row r="19">
          <cell r="H19" t="str">
            <v>○</v>
          </cell>
        </row>
        <row r="20">
          <cell r="H20" t="str">
            <v>○</v>
          </cell>
        </row>
        <row r="21">
          <cell r="H21" t="str">
            <v/>
          </cell>
        </row>
        <row r="22">
          <cell r="H22" t="str">
            <v/>
          </cell>
        </row>
        <row r="23">
          <cell r="H23" t="str">
            <v/>
          </cell>
        </row>
        <row r="24">
          <cell r="H24" t="str">
            <v/>
          </cell>
        </row>
        <row r="25">
          <cell r="H25" t="str">
            <v/>
          </cell>
        </row>
        <row r="26">
          <cell r="H26" t="str">
            <v/>
          </cell>
        </row>
        <row r="27">
          <cell r="H27" t="str">
            <v/>
          </cell>
        </row>
        <row r="28">
          <cell r="H28" t="str">
            <v/>
          </cell>
        </row>
        <row r="29">
          <cell r="H29" t="str">
            <v/>
          </cell>
        </row>
        <row r="30">
          <cell r="H30" t="str">
            <v/>
          </cell>
        </row>
        <row r="31">
          <cell r="H31" t="str">
            <v/>
          </cell>
        </row>
        <row r="32">
          <cell r="H32" t="str">
            <v/>
          </cell>
        </row>
        <row r="33">
          <cell r="H33" t="str">
            <v/>
          </cell>
        </row>
        <row r="34">
          <cell r="H34" t="str">
            <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80"/>
  <sheetViews>
    <sheetView workbookViewId="0">
      <selection activeCell="A5" sqref="A5:XFD7"/>
    </sheetView>
  </sheetViews>
  <sheetFormatPr defaultColWidth="3.125" defaultRowHeight="24" customHeight="1"/>
  <cols>
    <col min="1" max="16384" width="3.125" style="1"/>
  </cols>
  <sheetData>
    <row r="2" spans="1:32" ht="24" customHeight="1">
      <c r="A2" s="646" t="s">
        <v>25</v>
      </c>
      <c r="B2" s="646"/>
      <c r="C2" s="646"/>
      <c r="D2" s="646"/>
      <c r="E2" s="647" t="s">
        <v>24</v>
      </c>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row>
    <row r="3" spans="1:32" ht="24" customHeight="1">
      <c r="R3" s="646" t="s">
        <v>0</v>
      </c>
      <c r="S3" s="646"/>
      <c r="T3" s="646"/>
      <c r="U3" s="646"/>
      <c r="V3" s="646"/>
      <c r="W3" s="646"/>
      <c r="X3" s="646"/>
      <c r="Y3" s="646"/>
      <c r="Z3" s="646"/>
      <c r="AA3" s="646"/>
      <c r="AB3" s="646"/>
      <c r="AC3" s="646"/>
      <c r="AD3" s="646"/>
      <c r="AE3" s="646"/>
      <c r="AF3" s="646"/>
    </row>
    <row r="4" spans="1:32" ht="24" customHeight="1">
      <c r="R4" s="646" t="s">
        <v>1</v>
      </c>
      <c r="S4" s="646"/>
      <c r="T4" s="646"/>
      <c r="U4" s="646"/>
      <c r="V4" s="646"/>
      <c r="W4" s="646"/>
      <c r="X4" s="646"/>
      <c r="Y4" s="646"/>
      <c r="Z4" s="646"/>
      <c r="AA4" s="646"/>
      <c r="AB4" s="646"/>
      <c r="AC4" s="646"/>
      <c r="AD4" s="646"/>
      <c r="AE4" s="646"/>
      <c r="AF4" s="646"/>
    </row>
    <row r="5" spans="1:32" ht="24" customHeight="1">
      <c r="A5" s="646" t="s">
        <v>35</v>
      </c>
      <c r="B5" s="646"/>
      <c r="C5" s="646"/>
      <c r="D5" s="646"/>
      <c r="E5" s="647" t="s">
        <v>96</v>
      </c>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row>
    <row r="6" spans="1:32" ht="24" customHeight="1">
      <c r="R6" s="646" t="s">
        <v>0</v>
      </c>
      <c r="S6" s="646"/>
      <c r="T6" s="646"/>
      <c r="U6" s="646"/>
      <c r="V6" s="646"/>
      <c r="W6" s="646"/>
      <c r="X6" s="646"/>
      <c r="Y6" s="646"/>
      <c r="Z6" s="646"/>
      <c r="AA6" s="646"/>
      <c r="AB6" s="646"/>
      <c r="AC6" s="646"/>
      <c r="AD6" s="646"/>
      <c r="AE6" s="646"/>
      <c r="AF6" s="646"/>
    </row>
    <row r="7" spans="1:32" ht="24" customHeight="1">
      <c r="R7" s="646" t="s">
        <v>1</v>
      </c>
      <c r="S7" s="646"/>
      <c r="T7" s="646"/>
      <c r="U7" s="646"/>
      <c r="V7" s="646"/>
      <c r="W7" s="646"/>
      <c r="X7" s="646"/>
      <c r="Y7" s="646"/>
      <c r="Z7" s="646"/>
      <c r="AA7" s="646"/>
      <c r="AB7" s="646"/>
      <c r="AC7" s="646"/>
      <c r="AD7" s="646"/>
      <c r="AE7" s="646"/>
      <c r="AF7" s="646"/>
    </row>
    <row r="8" spans="1:32" ht="24" customHeight="1">
      <c r="A8" s="646" t="s">
        <v>37</v>
      </c>
      <c r="B8" s="646"/>
      <c r="C8" s="646"/>
      <c r="D8" s="646"/>
      <c r="E8" s="647" t="s">
        <v>38</v>
      </c>
      <c r="F8" s="647"/>
      <c r="G8" s="647"/>
      <c r="H8" s="647"/>
      <c r="I8" s="647"/>
      <c r="J8" s="647"/>
      <c r="K8" s="647"/>
      <c r="L8" s="647"/>
      <c r="M8" s="647"/>
      <c r="N8" s="647"/>
      <c r="O8" s="647"/>
      <c r="P8" s="647"/>
      <c r="Q8" s="647"/>
      <c r="R8" s="647"/>
      <c r="S8" s="647"/>
      <c r="T8" s="647"/>
      <c r="U8" s="647"/>
      <c r="V8" s="647"/>
      <c r="W8" s="647"/>
      <c r="X8" s="647"/>
      <c r="Y8" s="647"/>
      <c r="Z8" s="647"/>
      <c r="AA8" s="647"/>
      <c r="AB8" s="647"/>
      <c r="AC8" s="647"/>
      <c r="AD8" s="647"/>
      <c r="AE8" s="647"/>
      <c r="AF8" s="647"/>
    </row>
    <row r="9" spans="1:32" ht="24" customHeight="1">
      <c r="R9" s="646" t="s">
        <v>0</v>
      </c>
      <c r="S9" s="646"/>
      <c r="T9" s="646"/>
      <c r="U9" s="646"/>
      <c r="V9" s="646"/>
      <c r="W9" s="646"/>
      <c r="X9" s="646"/>
      <c r="Y9" s="646"/>
      <c r="Z9" s="646"/>
      <c r="AA9" s="646"/>
      <c r="AB9" s="646"/>
      <c r="AC9" s="646"/>
      <c r="AD9" s="646"/>
      <c r="AE9" s="646"/>
      <c r="AF9" s="646"/>
    </row>
    <row r="10" spans="1:32" ht="24" customHeight="1">
      <c r="R10" s="646" t="s">
        <v>1</v>
      </c>
      <c r="S10" s="646"/>
      <c r="T10" s="646"/>
      <c r="U10" s="646"/>
      <c r="V10" s="646"/>
      <c r="W10" s="646"/>
      <c r="X10" s="646"/>
      <c r="Y10" s="646"/>
      <c r="Z10" s="646"/>
      <c r="AA10" s="646"/>
      <c r="AB10" s="646"/>
      <c r="AC10" s="646"/>
      <c r="AD10" s="646"/>
      <c r="AE10" s="646"/>
      <c r="AF10" s="646"/>
    </row>
    <row r="11" spans="1:32" ht="24" customHeight="1">
      <c r="A11" s="646" t="s">
        <v>59</v>
      </c>
      <c r="B11" s="646"/>
      <c r="C11" s="646"/>
      <c r="D11" s="646"/>
      <c r="E11" s="647" t="s">
        <v>60</v>
      </c>
      <c r="F11" s="647"/>
      <c r="G11" s="647"/>
      <c r="H11" s="647"/>
      <c r="I11" s="647"/>
      <c r="J11" s="647"/>
      <c r="K11" s="647"/>
      <c r="L11" s="647"/>
      <c r="M11" s="647"/>
      <c r="N11" s="647"/>
      <c r="O11" s="647"/>
      <c r="P11" s="647"/>
      <c r="Q11" s="647"/>
      <c r="R11" s="647"/>
      <c r="S11" s="647"/>
      <c r="T11" s="647"/>
      <c r="U11" s="647"/>
      <c r="V11" s="647"/>
      <c r="W11" s="647"/>
      <c r="X11" s="647"/>
      <c r="Y11" s="647"/>
      <c r="Z11" s="647"/>
      <c r="AA11" s="647"/>
      <c r="AB11" s="647"/>
      <c r="AC11" s="647"/>
      <c r="AD11" s="647"/>
      <c r="AE11" s="647"/>
      <c r="AF11" s="647"/>
    </row>
    <row r="12" spans="1:32" ht="24" customHeight="1">
      <c r="R12" s="646" t="s">
        <v>0</v>
      </c>
      <c r="S12" s="646"/>
      <c r="T12" s="646"/>
      <c r="U12" s="646"/>
      <c r="V12" s="646"/>
      <c r="W12" s="646"/>
      <c r="X12" s="646"/>
      <c r="Y12" s="646"/>
      <c r="Z12" s="646"/>
      <c r="AA12" s="646"/>
      <c r="AB12" s="646"/>
      <c r="AC12" s="646"/>
      <c r="AD12" s="646"/>
      <c r="AE12" s="646"/>
      <c r="AF12" s="646"/>
    </row>
    <row r="13" spans="1:32" ht="24" customHeight="1">
      <c r="R13" s="646" t="s">
        <v>1</v>
      </c>
      <c r="S13" s="646"/>
      <c r="T13" s="646"/>
      <c r="U13" s="646"/>
      <c r="V13" s="646"/>
      <c r="W13" s="646"/>
      <c r="X13" s="646"/>
      <c r="Y13" s="646"/>
      <c r="Z13" s="646"/>
      <c r="AA13" s="646"/>
      <c r="AB13" s="646"/>
      <c r="AC13" s="646"/>
      <c r="AD13" s="646"/>
      <c r="AE13" s="646"/>
      <c r="AF13" s="646"/>
    </row>
    <row r="14" spans="1:32" ht="24" customHeight="1">
      <c r="A14" s="646" t="s">
        <v>63</v>
      </c>
      <c r="B14" s="646"/>
      <c r="C14" s="646"/>
      <c r="D14" s="646"/>
      <c r="E14" s="647" t="s">
        <v>64</v>
      </c>
      <c r="F14" s="647"/>
      <c r="G14" s="647"/>
      <c r="H14" s="647"/>
      <c r="I14" s="647"/>
      <c r="J14" s="647"/>
      <c r="K14" s="647"/>
      <c r="L14" s="647"/>
      <c r="M14" s="647"/>
      <c r="N14" s="647"/>
      <c r="O14" s="647"/>
      <c r="P14" s="647"/>
      <c r="Q14" s="647"/>
      <c r="R14" s="647"/>
      <c r="S14" s="647"/>
      <c r="T14" s="647"/>
      <c r="U14" s="647"/>
      <c r="V14" s="647"/>
      <c r="W14" s="647"/>
      <c r="X14" s="647"/>
      <c r="Y14" s="647"/>
      <c r="Z14" s="647"/>
      <c r="AA14" s="647"/>
      <c r="AB14" s="647"/>
      <c r="AC14" s="647"/>
      <c r="AD14" s="647"/>
      <c r="AE14" s="647"/>
      <c r="AF14" s="647"/>
    </row>
    <row r="15" spans="1:32" ht="24" customHeight="1">
      <c r="R15" s="646" t="s">
        <v>0</v>
      </c>
      <c r="S15" s="646"/>
      <c r="T15" s="646"/>
      <c r="U15" s="646"/>
      <c r="V15" s="646"/>
      <c r="W15" s="646"/>
      <c r="X15" s="646"/>
      <c r="Y15" s="646"/>
      <c r="Z15" s="646"/>
      <c r="AA15" s="646"/>
      <c r="AB15" s="646"/>
      <c r="AC15" s="646"/>
      <c r="AD15" s="646"/>
      <c r="AE15" s="646"/>
      <c r="AF15" s="646"/>
    </row>
    <row r="16" spans="1:32" ht="24" customHeight="1">
      <c r="R16" s="646" t="s">
        <v>1</v>
      </c>
      <c r="S16" s="646"/>
      <c r="T16" s="646"/>
      <c r="U16" s="646"/>
      <c r="V16" s="646"/>
      <c r="W16" s="646"/>
      <c r="X16" s="646"/>
      <c r="Y16" s="646"/>
      <c r="Z16" s="646"/>
      <c r="AA16" s="646"/>
      <c r="AB16" s="646"/>
      <c r="AC16" s="646"/>
      <c r="AD16" s="646"/>
      <c r="AE16" s="646"/>
      <c r="AF16" s="646"/>
    </row>
    <row r="17" spans="1:32" ht="24" customHeight="1">
      <c r="A17" s="646" t="s">
        <v>76</v>
      </c>
      <c r="B17" s="646"/>
      <c r="C17" s="646"/>
      <c r="D17" s="646"/>
      <c r="E17" s="647" t="s">
        <v>77</v>
      </c>
      <c r="F17" s="647"/>
      <c r="G17" s="647"/>
      <c r="H17" s="647"/>
      <c r="I17" s="647"/>
      <c r="J17" s="647"/>
      <c r="K17" s="647"/>
      <c r="L17" s="647"/>
      <c r="M17" s="647"/>
      <c r="N17" s="647"/>
      <c r="O17" s="647"/>
      <c r="P17" s="647"/>
      <c r="Q17" s="647"/>
      <c r="R17" s="647"/>
      <c r="S17" s="647"/>
      <c r="T17" s="647"/>
      <c r="U17" s="647"/>
      <c r="V17" s="647"/>
      <c r="W17" s="647"/>
      <c r="X17" s="647"/>
      <c r="Y17" s="647"/>
      <c r="Z17" s="647"/>
      <c r="AA17" s="647"/>
      <c r="AB17" s="647"/>
      <c r="AC17" s="647"/>
      <c r="AD17" s="647"/>
      <c r="AE17" s="647"/>
      <c r="AF17" s="647"/>
    </row>
    <row r="18" spans="1:32" ht="24" customHeight="1">
      <c r="R18" s="646" t="s">
        <v>0</v>
      </c>
      <c r="S18" s="646"/>
      <c r="T18" s="646"/>
      <c r="U18" s="646"/>
      <c r="V18" s="646"/>
      <c r="W18" s="646"/>
      <c r="X18" s="646"/>
      <c r="Y18" s="646"/>
      <c r="Z18" s="646"/>
      <c r="AA18" s="646"/>
      <c r="AB18" s="646"/>
      <c r="AC18" s="646"/>
      <c r="AD18" s="646"/>
      <c r="AE18" s="646"/>
      <c r="AF18" s="646"/>
    </row>
    <row r="19" spans="1:32" ht="24" customHeight="1">
      <c r="R19" s="646" t="s">
        <v>1</v>
      </c>
      <c r="S19" s="646"/>
      <c r="T19" s="646"/>
      <c r="U19" s="646"/>
      <c r="V19" s="646"/>
      <c r="W19" s="646"/>
      <c r="X19" s="646"/>
      <c r="Y19" s="646"/>
      <c r="Z19" s="646"/>
      <c r="AA19" s="646"/>
      <c r="AB19" s="646"/>
      <c r="AC19" s="646"/>
      <c r="AD19" s="646"/>
      <c r="AE19" s="646"/>
      <c r="AF19" s="646"/>
    </row>
    <row r="20" spans="1:32" ht="24" customHeight="1">
      <c r="A20" s="646" t="s">
        <v>78</v>
      </c>
      <c r="B20" s="646"/>
      <c r="C20" s="646"/>
      <c r="D20" s="646"/>
      <c r="E20" s="647" t="s">
        <v>79</v>
      </c>
      <c r="F20" s="647"/>
      <c r="G20" s="647"/>
      <c r="H20" s="647"/>
      <c r="I20" s="647"/>
      <c r="J20" s="647"/>
      <c r="K20" s="647"/>
      <c r="L20" s="647"/>
      <c r="M20" s="647"/>
      <c r="N20" s="647"/>
      <c r="O20" s="647"/>
      <c r="P20" s="647"/>
      <c r="Q20" s="647"/>
      <c r="R20" s="647"/>
      <c r="S20" s="647"/>
      <c r="T20" s="647"/>
      <c r="U20" s="647"/>
      <c r="V20" s="647"/>
      <c r="W20" s="647"/>
      <c r="X20" s="647"/>
      <c r="Y20" s="647"/>
      <c r="Z20" s="647"/>
      <c r="AA20" s="647"/>
      <c r="AB20" s="647"/>
      <c r="AC20" s="647"/>
      <c r="AD20" s="647"/>
      <c r="AE20" s="647"/>
      <c r="AF20" s="647"/>
    </row>
    <row r="21" spans="1:32" ht="24" customHeight="1">
      <c r="R21" s="646" t="s">
        <v>0</v>
      </c>
      <c r="S21" s="646"/>
      <c r="T21" s="646"/>
      <c r="U21" s="646"/>
      <c r="V21" s="646"/>
      <c r="W21" s="646"/>
      <c r="X21" s="646"/>
      <c r="Y21" s="646"/>
      <c r="Z21" s="646"/>
      <c r="AA21" s="646"/>
      <c r="AB21" s="646"/>
      <c r="AC21" s="646"/>
      <c r="AD21" s="646"/>
      <c r="AE21" s="646"/>
      <c r="AF21" s="646"/>
    </row>
    <row r="22" spans="1:32" ht="24" customHeight="1">
      <c r="R22" s="646" t="s">
        <v>1</v>
      </c>
      <c r="S22" s="646"/>
      <c r="T22" s="646"/>
      <c r="U22" s="646"/>
      <c r="V22" s="646"/>
      <c r="W22" s="646"/>
      <c r="X22" s="646"/>
      <c r="Y22" s="646"/>
      <c r="Z22" s="646"/>
      <c r="AA22" s="646"/>
      <c r="AB22" s="646"/>
      <c r="AC22" s="646"/>
      <c r="AD22" s="646"/>
      <c r="AE22" s="646"/>
      <c r="AF22" s="646"/>
    </row>
    <row r="23" spans="1:32" ht="24" customHeight="1">
      <c r="A23" s="646" t="s">
        <v>80</v>
      </c>
      <c r="B23" s="646"/>
      <c r="C23" s="646"/>
      <c r="D23" s="646"/>
      <c r="E23" s="647" t="s">
        <v>81</v>
      </c>
      <c r="F23" s="647"/>
      <c r="G23" s="647"/>
      <c r="H23" s="647"/>
      <c r="I23" s="647"/>
      <c r="J23" s="647"/>
      <c r="K23" s="647"/>
      <c r="L23" s="647"/>
      <c r="M23" s="647"/>
      <c r="N23" s="647"/>
      <c r="O23" s="647"/>
      <c r="P23" s="647"/>
      <c r="Q23" s="647"/>
      <c r="R23" s="647"/>
      <c r="S23" s="647"/>
      <c r="T23" s="647"/>
      <c r="U23" s="647"/>
      <c r="V23" s="647"/>
      <c r="W23" s="647"/>
      <c r="X23" s="647"/>
      <c r="Y23" s="647"/>
      <c r="Z23" s="647"/>
      <c r="AA23" s="647"/>
      <c r="AB23" s="647"/>
      <c r="AC23" s="647"/>
      <c r="AD23" s="647"/>
      <c r="AE23" s="647"/>
      <c r="AF23" s="647"/>
    </row>
    <row r="24" spans="1:32" ht="24" customHeight="1">
      <c r="R24" s="646" t="s">
        <v>0</v>
      </c>
      <c r="S24" s="646"/>
      <c r="T24" s="646"/>
      <c r="U24" s="646"/>
      <c r="V24" s="646"/>
      <c r="W24" s="646"/>
      <c r="X24" s="646"/>
      <c r="Y24" s="646"/>
      <c r="Z24" s="646"/>
      <c r="AA24" s="646"/>
      <c r="AB24" s="646"/>
      <c r="AC24" s="646"/>
      <c r="AD24" s="646"/>
      <c r="AE24" s="646"/>
      <c r="AF24" s="646"/>
    </row>
    <row r="25" spans="1:32" ht="24" customHeight="1">
      <c r="R25" s="646" t="s">
        <v>1</v>
      </c>
      <c r="S25" s="646"/>
      <c r="T25" s="646"/>
      <c r="U25" s="646"/>
      <c r="V25" s="646"/>
      <c r="W25" s="646"/>
      <c r="X25" s="646"/>
      <c r="Y25" s="646"/>
      <c r="Z25" s="646"/>
      <c r="AA25" s="646"/>
      <c r="AB25" s="646"/>
      <c r="AC25" s="646"/>
      <c r="AD25" s="646"/>
      <c r="AE25" s="646"/>
      <c r="AF25" s="646"/>
    </row>
    <row r="26" spans="1:32" ht="24" customHeight="1">
      <c r="A26" s="646" t="s">
        <v>82</v>
      </c>
      <c r="B26" s="646"/>
      <c r="C26" s="646"/>
      <c r="D26" s="646"/>
      <c r="E26" s="647" t="s">
        <v>83</v>
      </c>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647"/>
      <c r="AE26" s="647"/>
      <c r="AF26" s="647"/>
    </row>
    <row r="27" spans="1:32" ht="24" customHeight="1">
      <c r="R27" s="646" t="s">
        <v>0</v>
      </c>
      <c r="S27" s="646"/>
      <c r="T27" s="646"/>
      <c r="U27" s="646"/>
      <c r="V27" s="646"/>
      <c r="W27" s="646"/>
      <c r="X27" s="646"/>
      <c r="Y27" s="646"/>
      <c r="Z27" s="646"/>
      <c r="AA27" s="646"/>
      <c r="AB27" s="646"/>
      <c r="AC27" s="646"/>
      <c r="AD27" s="646"/>
      <c r="AE27" s="646"/>
      <c r="AF27" s="646"/>
    </row>
    <row r="28" spans="1:32" ht="24" customHeight="1">
      <c r="R28" s="646" t="s">
        <v>1</v>
      </c>
      <c r="S28" s="646"/>
      <c r="T28" s="646"/>
      <c r="U28" s="646"/>
      <c r="V28" s="646"/>
      <c r="W28" s="646"/>
      <c r="X28" s="646"/>
      <c r="Y28" s="646"/>
      <c r="Z28" s="646"/>
      <c r="AA28" s="646"/>
      <c r="AB28" s="646"/>
      <c r="AC28" s="646"/>
      <c r="AD28" s="646"/>
      <c r="AE28" s="646"/>
      <c r="AF28" s="646"/>
    </row>
    <row r="29" spans="1:32" ht="24" customHeight="1">
      <c r="A29" s="646" t="s">
        <v>84</v>
      </c>
      <c r="B29" s="646"/>
      <c r="C29" s="646"/>
      <c r="D29" s="646"/>
      <c r="E29" s="647" t="s">
        <v>11</v>
      </c>
      <c r="F29" s="647"/>
      <c r="G29" s="647"/>
      <c r="H29" s="647"/>
      <c r="I29" s="647"/>
      <c r="J29" s="647"/>
      <c r="K29" s="647"/>
      <c r="L29" s="647"/>
      <c r="M29" s="647"/>
      <c r="N29" s="647"/>
      <c r="O29" s="647"/>
      <c r="P29" s="647"/>
      <c r="Q29" s="647"/>
      <c r="R29" s="647"/>
      <c r="S29" s="647"/>
      <c r="T29" s="647"/>
      <c r="U29" s="647"/>
      <c r="V29" s="647"/>
      <c r="W29" s="647"/>
      <c r="X29" s="647"/>
      <c r="Y29" s="647"/>
      <c r="Z29" s="647"/>
      <c r="AA29" s="647"/>
      <c r="AB29" s="647"/>
      <c r="AC29" s="647"/>
      <c r="AD29" s="647"/>
      <c r="AE29" s="647"/>
      <c r="AF29" s="647"/>
    </row>
    <row r="30" spans="1:32" ht="24" customHeight="1">
      <c r="R30" s="646" t="s">
        <v>0</v>
      </c>
      <c r="S30" s="646"/>
      <c r="T30" s="646"/>
      <c r="U30" s="646"/>
      <c r="V30" s="646"/>
      <c r="W30" s="646"/>
      <c r="X30" s="646"/>
      <c r="Y30" s="646"/>
      <c r="Z30" s="646"/>
      <c r="AA30" s="646"/>
      <c r="AB30" s="646"/>
      <c r="AC30" s="646"/>
      <c r="AD30" s="646"/>
      <c r="AE30" s="646"/>
      <c r="AF30" s="646"/>
    </row>
    <row r="31" spans="1:32" ht="24" customHeight="1">
      <c r="R31" s="646" t="s">
        <v>1</v>
      </c>
      <c r="S31" s="646"/>
      <c r="T31" s="646"/>
      <c r="U31" s="646"/>
      <c r="V31" s="646"/>
      <c r="W31" s="646"/>
      <c r="X31" s="646"/>
      <c r="Y31" s="646"/>
      <c r="Z31" s="646"/>
      <c r="AA31" s="646"/>
      <c r="AB31" s="646"/>
      <c r="AC31" s="646"/>
      <c r="AD31" s="646"/>
      <c r="AE31" s="646"/>
      <c r="AF31" s="646"/>
    </row>
    <row r="32" spans="1:32" ht="24" customHeight="1">
      <c r="A32" s="646" t="s">
        <v>12</v>
      </c>
      <c r="B32" s="646"/>
      <c r="C32" s="646"/>
      <c r="D32" s="646"/>
      <c r="E32" s="647" t="s">
        <v>85</v>
      </c>
      <c r="F32" s="647"/>
      <c r="G32" s="647"/>
      <c r="H32" s="647"/>
      <c r="I32" s="647"/>
      <c r="J32" s="647"/>
      <c r="K32" s="647"/>
      <c r="L32" s="647"/>
      <c r="M32" s="647"/>
      <c r="N32" s="647"/>
      <c r="O32" s="647"/>
      <c r="P32" s="647"/>
      <c r="Q32" s="647"/>
      <c r="R32" s="647"/>
      <c r="S32" s="647"/>
      <c r="T32" s="647"/>
      <c r="U32" s="647"/>
      <c r="V32" s="647"/>
      <c r="W32" s="647"/>
      <c r="X32" s="647"/>
      <c r="Y32" s="647"/>
      <c r="Z32" s="647"/>
      <c r="AA32" s="647"/>
      <c r="AB32" s="647"/>
      <c r="AC32" s="647"/>
      <c r="AD32" s="647"/>
      <c r="AE32" s="647"/>
      <c r="AF32" s="647"/>
    </row>
    <row r="33" spans="1:32" ht="24" customHeight="1">
      <c r="R33" s="646" t="s">
        <v>0</v>
      </c>
      <c r="S33" s="646"/>
      <c r="T33" s="646"/>
      <c r="U33" s="646"/>
      <c r="V33" s="646"/>
      <c r="W33" s="646"/>
      <c r="X33" s="646"/>
      <c r="Y33" s="646"/>
      <c r="Z33" s="646"/>
      <c r="AA33" s="646"/>
      <c r="AB33" s="646"/>
      <c r="AC33" s="646"/>
      <c r="AD33" s="646"/>
      <c r="AE33" s="646"/>
      <c r="AF33" s="646"/>
    </row>
    <row r="34" spans="1:32" ht="24" customHeight="1">
      <c r="R34" s="646" t="s">
        <v>1</v>
      </c>
      <c r="S34" s="646"/>
      <c r="T34" s="646"/>
      <c r="U34" s="646"/>
      <c r="V34" s="646"/>
      <c r="W34" s="646"/>
      <c r="X34" s="646"/>
      <c r="Y34" s="646"/>
      <c r="Z34" s="646"/>
      <c r="AA34" s="646"/>
      <c r="AB34" s="646"/>
      <c r="AC34" s="646"/>
      <c r="AD34" s="646"/>
      <c r="AE34" s="646"/>
      <c r="AF34" s="646"/>
    </row>
    <row r="35" spans="1:32" ht="24" customHeight="1">
      <c r="A35" s="646" t="s">
        <v>90</v>
      </c>
      <c r="B35" s="646"/>
      <c r="C35" s="646"/>
      <c r="D35" s="646"/>
      <c r="E35" s="647" t="s">
        <v>91</v>
      </c>
      <c r="F35" s="647"/>
      <c r="G35" s="647"/>
      <c r="H35" s="647"/>
      <c r="I35" s="647"/>
      <c r="J35" s="647"/>
      <c r="K35" s="647"/>
      <c r="L35" s="647"/>
      <c r="M35" s="647"/>
      <c r="N35" s="647"/>
      <c r="O35" s="647"/>
      <c r="P35" s="647"/>
      <c r="Q35" s="647"/>
      <c r="R35" s="647"/>
      <c r="S35" s="647"/>
      <c r="T35" s="647"/>
      <c r="U35" s="647"/>
      <c r="V35" s="647"/>
      <c r="W35" s="647"/>
      <c r="X35" s="647"/>
      <c r="Y35" s="647"/>
      <c r="Z35" s="647"/>
      <c r="AA35" s="647"/>
      <c r="AB35" s="647"/>
      <c r="AC35" s="647"/>
      <c r="AD35" s="647"/>
      <c r="AE35" s="647"/>
      <c r="AF35" s="647"/>
    </row>
    <row r="36" spans="1:32" ht="24" customHeight="1">
      <c r="R36" s="646" t="s">
        <v>0</v>
      </c>
      <c r="S36" s="646"/>
      <c r="T36" s="646"/>
      <c r="U36" s="646"/>
      <c r="V36" s="646"/>
      <c r="W36" s="646"/>
      <c r="X36" s="646"/>
      <c r="Y36" s="646"/>
      <c r="Z36" s="646"/>
      <c r="AA36" s="646"/>
      <c r="AB36" s="646"/>
      <c r="AC36" s="646"/>
      <c r="AD36" s="646"/>
      <c r="AE36" s="646"/>
      <c r="AF36" s="646"/>
    </row>
    <row r="37" spans="1:32" ht="24" customHeight="1">
      <c r="R37" s="646" t="s">
        <v>1</v>
      </c>
      <c r="S37" s="646"/>
      <c r="T37" s="646"/>
      <c r="U37" s="646"/>
      <c r="V37" s="646"/>
      <c r="W37" s="646"/>
      <c r="X37" s="646"/>
      <c r="Y37" s="646"/>
      <c r="Z37" s="646"/>
      <c r="AA37" s="646"/>
      <c r="AB37" s="646"/>
      <c r="AC37" s="646"/>
      <c r="AD37" s="646"/>
      <c r="AE37" s="646"/>
      <c r="AF37" s="646"/>
    </row>
    <row r="38" spans="1:32" ht="24" customHeight="1">
      <c r="A38" s="646" t="s">
        <v>94</v>
      </c>
      <c r="B38" s="646"/>
      <c r="C38" s="646"/>
      <c r="D38" s="646"/>
      <c r="E38" s="647" t="s">
        <v>95</v>
      </c>
      <c r="F38" s="647"/>
      <c r="G38" s="647"/>
      <c r="H38" s="647"/>
      <c r="I38" s="647"/>
      <c r="J38" s="647"/>
      <c r="K38" s="647"/>
      <c r="L38" s="647"/>
      <c r="M38" s="647"/>
      <c r="N38" s="647"/>
      <c r="O38" s="647"/>
      <c r="P38" s="647"/>
      <c r="Q38" s="647"/>
      <c r="R38" s="647"/>
      <c r="S38" s="647"/>
      <c r="T38" s="647"/>
      <c r="U38" s="647"/>
      <c r="V38" s="647"/>
      <c r="W38" s="647"/>
      <c r="X38" s="647"/>
      <c r="Y38" s="647"/>
      <c r="Z38" s="647"/>
      <c r="AA38" s="647"/>
      <c r="AB38" s="647"/>
      <c r="AC38" s="647"/>
      <c r="AD38" s="647"/>
      <c r="AE38" s="647"/>
      <c r="AF38" s="647"/>
    </row>
    <row r="39" spans="1:32" ht="24" customHeight="1">
      <c r="R39" s="646" t="s">
        <v>0</v>
      </c>
      <c r="S39" s="646"/>
      <c r="T39" s="646"/>
      <c r="U39" s="646"/>
      <c r="V39" s="646"/>
      <c r="W39" s="646"/>
      <c r="X39" s="646"/>
      <c r="Y39" s="646"/>
      <c r="Z39" s="646"/>
      <c r="AA39" s="646"/>
      <c r="AB39" s="646"/>
      <c r="AC39" s="646"/>
      <c r="AD39" s="646"/>
      <c r="AE39" s="646"/>
      <c r="AF39" s="646"/>
    </row>
    <row r="40" spans="1:32" ht="24" customHeight="1">
      <c r="R40" s="646" t="s">
        <v>1</v>
      </c>
      <c r="S40" s="646"/>
      <c r="T40" s="646"/>
      <c r="U40" s="646"/>
      <c r="V40" s="646"/>
      <c r="W40" s="646"/>
      <c r="X40" s="646"/>
      <c r="Y40" s="646"/>
      <c r="Z40" s="646"/>
      <c r="AA40" s="646"/>
      <c r="AB40" s="646"/>
      <c r="AC40" s="646"/>
      <c r="AD40" s="646"/>
      <c r="AE40" s="646"/>
      <c r="AF40" s="646"/>
    </row>
    <row r="52" spans="1:32" s="2" customFormat="1" ht="21" customHeight="1">
      <c r="A52" s="645" t="s">
        <v>24</v>
      </c>
      <c r="B52" s="645"/>
      <c r="C52" s="645"/>
      <c r="D52" s="645"/>
      <c r="E52" s="645"/>
      <c r="F52" s="645"/>
      <c r="G52" s="645"/>
      <c r="H52" s="645"/>
      <c r="I52" s="645"/>
      <c r="J52" s="645"/>
      <c r="K52" s="645"/>
      <c r="L52" s="645"/>
      <c r="M52" s="645"/>
      <c r="N52" s="645"/>
      <c r="O52" s="645"/>
      <c r="P52" s="645"/>
      <c r="Q52" s="645"/>
      <c r="R52" s="645"/>
      <c r="S52" s="645"/>
      <c r="T52" s="645"/>
      <c r="U52" s="645"/>
      <c r="V52" s="645"/>
      <c r="W52" s="645"/>
      <c r="X52" s="645"/>
      <c r="Y52" s="645"/>
      <c r="Z52" s="645"/>
      <c r="AA52" s="645"/>
      <c r="AB52" s="645"/>
      <c r="AC52" s="646" t="s">
        <v>25</v>
      </c>
      <c r="AD52" s="646"/>
      <c r="AE52" s="646"/>
      <c r="AF52" s="646"/>
    </row>
    <row r="53" spans="1:32" s="2" customFormat="1" ht="21" customHeight="1">
      <c r="A53" s="646" t="s">
        <v>0</v>
      </c>
      <c r="B53" s="646"/>
      <c r="C53" s="646"/>
      <c r="D53" s="646"/>
      <c r="E53" s="646"/>
      <c r="F53" s="646"/>
      <c r="G53" s="646"/>
      <c r="H53" s="646"/>
      <c r="I53" s="646"/>
      <c r="J53" s="646"/>
      <c r="K53" s="646"/>
      <c r="L53" s="646"/>
      <c r="M53" s="646"/>
      <c r="N53" s="646"/>
      <c r="O53" s="646"/>
      <c r="P53" s="646"/>
      <c r="Q53" s="646"/>
      <c r="R53" s="646"/>
      <c r="S53" s="646"/>
      <c r="T53" s="646"/>
      <c r="U53" s="646"/>
      <c r="V53" s="646"/>
    </row>
    <row r="54" spans="1:32" s="2" customFormat="1" ht="21" customHeight="1">
      <c r="A54" s="646" t="s">
        <v>1</v>
      </c>
      <c r="B54" s="646"/>
      <c r="C54" s="646"/>
      <c r="D54" s="646"/>
      <c r="E54" s="646"/>
      <c r="F54" s="646"/>
      <c r="G54" s="646"/>
      <c r="H54" s="646"/>
      <c r="I54" s="646"/>
      <c r="J54" s="646"/>
      <c r="K54" s="646"/>
      <c r="L54" s="646"/>
      <c r="M54" s="646"/>
      <c r="N54" s="646"/>
      <c r="O54" s="646"/>
      <c r="P54" s="646"/>
      <c r="Q54" s="646"/>
      <c r="R54" s="646"/>
      <c r="S54" s="646"/>
      <c r="T54" s="646"/>
      <c r="U54" s="646"/>
      <c r="V54" s="646"/>
    </row>
    <row r="56" spans="1:32" s="2" customFormat="1" ht="21" customHeight="1">
      <c r="A56" s="645" t="s">
        <v>36</v>
      </c>
      <c r="B56" s="645"/>
      <c r="C56" s="645"/>
      <c r="D56" s="645"/>
      <c r="E56" s="645"/>
      <c r="F56" s="645"/>
      <c r="G56" s="645"/>
      <c r="H56" s="645"/>
      <c r="I56" s="645"/>
      <c r="J56" s="645"/>
      <c r="K56" s="645"/>
      <c r="L56" s="645"/>
      <c r="M56" s="645"/>
      <c r="N56" s="645"/>
      <c r="O56" s="645"/>
      <c r="P56" s="645"/>
      <c r="Q56" s="645"/>
      <c r="R56" s="645"/>
      <c r="S56" s="645"/>
      <c r="T56" s="645"/>
      <c r="U56" s="645"/>
      <c r="V56" s="645"/>
      <c r="W56" s="645"/>
      <c r="X56" s="645"/>
      <c r="Y56" s="645"/>
      <c r="Z56" s="645"/>
      <c r="AA56" s="645"/>
      <c r="AB56" s="645"/>
      <c r="AC56" s="646" t="s">
        <v>35</v>
      </c>
      <c r="AD56" s="646"/>
      <c r="AE56" s="646"/>
      <c r="AF56" s="646"/>
    </row>
    <row r="57" spans="1:32" s="2" customFormat="1" ht="21" customHeight="1">
      <c r="A57" s="646" t="s">
        <v>0</v>
      </c>
      <c r="B57" s="646"/>
      <c r="C57" s="646"/>
      <c r="D57" s="646"/>
      <c r="E57" s="646"/>
      <c r="F57" s="646"/>
      <c r="G57" s="646"/>
      <c r="H57" s="646"/>
      <c r="I57" s="646"/>
      <c r="J57" s="646"/>
      <c r="K57" s="646"/>
      <c r="L57" s="646"/>
      <c r="M57" s="646"/>
      <c r="N57" s="646"/>
      <c r="O57" s="646"/>
      <c r="P57" s="646"/>
      <c r="Q57" s="646"/>
      <c r="R57" s="646"/>
      <c r="S57" s="646"/>
      <c r="T57" s="646"/>
      <c r="U57" s="646"/>
      <c r="V57" s="646"/>
    </row>
    <row r="58" spans="1:32" s="2" customFormat="1" ht="21" customHeight="1">
      <c r="A58" s="646" t="s">
        <v>1</v>
      </c>
      <c r="B58" s="646"/>
      <c r="C58" s="646"/>
      <c r="D58" s="646"/>
      <c r="E58" s="646"/>
      <c r="F58" s="646"/>
      <c r="G58" s="646"/>
      <c r="H58" s="646"/>
      <c r="I58" s="646"/>
      <c r="J58" s="646"/>
      <c r="K58" s="646"/>
      <c r="L58" s="646"/>
      <c r="M58" s="646"/>
      <c r="N58" s="646"/>
      <c r="O58" s="646"/>
      <c r="P58" s="646"/>
      <c r="Q58" s="646"/>
      <c r="R58" s="646"/>
      <c r="S58" s="646"/>
      <c r="T58" s="646"/>
      <c r="U58" s="646"/>
      <c r="V58" s="646"/>
    </row>
    <row r="60" spans="1:32" s="2" customFormat="1" ht="21" customHeight="1">
      <c r="A60" s="645" t="s">
        <v>38</v>
      </c>
      <c r="B60" s="645"/>
      <c r="C60" s="645"/>
      <c r="D60" s="645"/>
      <c r="E60" s="645"/>
      <c r="F60" s="645"/>
      <c r="G60" s="645"/>
      <c r="H60" s="645"/>
      <c r="I60" s="645"/>
      <c r="J60" s="645"/>
      <c r="K60" s="645"/>
      <c r="L60" s="645"/>
      <c r="M60" s="645"/>
      <c r="N60" s="645"/>
      <c r="O60" s="645"/>
      <c r="P60" s="645"/>
      <c r="Q60" s="645"/>
      <c r="R60" s="645"/>
      <c r="S60" s="645"/>
      <c r="T60" s="645"/>
      <c r="U60" s="645"/>
      <c r="V60" s="645"/>
      <c r="W60" s="645"/>
      <c r="X60" s="645"/>
      <c r="Y60" s="645"/>
      <c r="Z60" s="645"/>
      <c r="AA60" s="645"/>
      <c r="AB60" s="645"/>
      <c r="AC60" s="646" t="s">
        <v>37</v>
      </c>
      <c r="AD60" s="646"/>
      <c r="AE60" s="646"/>
      <c r="AF60" s="646"/>
    </row>
    <row r="61" spans="1:32" s="2" customFormat="1" ht="21" customHeight="1">
      <c r="A61" s="646" t="s">
        <v>0</v>
      </c>
      <c r="B61" s="646"/>
      <c r="C61" s="646"/>
      <c r="D61" s="646"/>
      <c r="E61" s="646"/>
      <c r="F61" s="646"/>
      <c r="G61" s="646"/>
      <c r="H61" s="646"/>
      <c r="I61" s="646"/>
      <c r="J61" s="646"/>
      <c r="K61" s="646"/>
      <c r="L61" s="646"/>
      <c r="M61" s="646"/>
      <c r="N61" s="646"/>
      <c r="O61" s="646"/>
      <c r="P61" s="646"/>
      <c r="Q61" s="646"/>
      <c r="R61" s="646"/>
      <c r="S61" s="646"/>
      <c r="T61" s="646"/>
      <c r="U61" s="646"/>
      <c r="V61" s="646"/>
    </row>
    <row r="62" spans="1:32" s="2" customFormat="1" ht="21" customHeight="1">
      <c r="A62" s="646" t="s">
        <v>1</v>
      </c>
      <c r="B62" s="646"/>
      <c r="C62" s="646"/>
      <c r="D62" s="646"/>
      <c r="E62" s="646"/>
      <c r="F62" s="646"/>
      <c r="G62" s="646"/>
      <c r="H62" s="646"/>
      <c r="I62" s="646"/>
      <c r="J62" s="646"/>
      <c r="K62" s="646"/>
      <c r="L62" s="646"/>
      <c r="M62" s="646"/>
      <c r="N62" s="646"/>
      <c r="O62" s="646"/>
      <c r="P62" s="646"/>
      <c r="Q62" s="646"/>
      <c r="R62" s="646"/>
      <c r="S62" s="646"/>
      <c r="T62" s="646"/>
      <c r="U62" s="646"/>
      <c r="V62" s="646"/>
    </row>
    <row r="75" spans="1:32" s="2" customFormat="1" ht="21" customHeight="1">
      <c r="A75" s="645" t="s">
        <v>11</v>
      </c>
      <c r="B75" s="645"/>
      <c r="C75" s="645"/>
      <c r="D75" s="645"/>
      <c r="E75" s="645"/>
      <c r="F75" s="645"/>
      <c r="G75" s="645"/>
      <c r="H75" s="645"/>
      <c r="I75" s="645"/>
      <c r="J75" s="645"/>
      <c r="K75" s="645"/>
      <c r="L75" s="645"/>
      <c r="M75" s="645"/>
      <c r="N75" s="645"/>
      <c r="O75" s="645"/>
      <c r="P75" s="645"/>
      <c r="Q75" s="645"/>
      <c r="R75" s="645"/>
      <c r="S75" s="645"/>
      <c r="T75" s="645"/>
      <c r="U75" s="645"/>
      <c r="V75" s="645"/>
      <c r="W75" s="645"/>
      <c r="X75" s="645"/>
      <c r="Y75" s="645"/>
      <c r="Z75" s="645"/>
      <c r="AA75" s="645"/>
      <c r="AB75" s="645"/>
      <c r="AC75" s="646" t="s">
        <v>12</v>
      </c>
      <c r="AD75" s="646"/>
      <c r="AE75" s="646"/>
      <c r="AF75" s="646"/>
    </row>
    <row r="76" spans="1:32" s="2" customFormat="1" ht="21" customHeight="1">
      <c r="A76" s="646" t="s">
        <v>0</v>
      </c>
      <c r="B76" s="646"/>
      <c r="C76" s="646"/>
      <c r="D76" s="646"/>
      <c r="E76" s="646"/>
      <c r="F76" s="646"/>
      <c r="G76" s="646"/>
      <c r="H76" s="646"/>
      <c r="I76" s="646"/>
      <c r="J76" s="646"/>
      <c r="K76" s="646"/>
      <c r="L76" s="646"/>
      <c r="M76" s="646"/>
      <c r="N76" s="646"/>
      <c r="O76" s="646"/>
      <c r="P76" s="646"/>
      <c r="Q76" s="646"/>
      <c r="R76" s="646"/>
      <c r="S76" s="646"/>
      <c r="T76" s="646"/>
      <c r="U76" s="646"/>
      <c r="V76" s="646"/>
    </row>
    <row r="77" spans="1:32" s="2" customFormat="1" ht="21" customHeight="1">
      <c r="A77" s="646" t="s">
        <v>1</v>
      </c>
      <c r="B77" s="646"/>
      <c r="C77" s="646"/>
      <c r="D77" s="646"/>
      <c r="E77" s="646"/>
      <c r="F77" s="646"/>
      <c r="G77" s="646"/>
      <c r="H77" s="646"/>
      <c r="I77" s="646"/>
      <c r="J77" s="646"/>
      <c r="K77" s="646"/>
      <c r="L77" s="646"/>
      <c r="M77" s="646"/>
      <c r="N77" s="646"/>
      <c r="O77" s="646"/>
      <c r="P77" s="646"/>
      <c r="Q77" s="646"/>
      <c r="R77" s="646"/>
      <c r="S77" s="646"/>
      <c r="T77" s="646"/>
      <c r="U77" s="646"/>
      <c r="V77" s="646"/>
    </row>
    <row r="78" spans="1:32" s="2" customFormat="1" ht="21" customHeight="1">
      <c r="A78" s="645" t="s">
        <v>11</v>
      </c>
      <c r="B78" s="645"/>
      <c r="C78" s="645"/>
      <c r="D78" s="645"/>
      <c r="E78" s="645"/>
      <c r="F78" s="645"/>
      <c r="G78" s="645"/>
      <c r="H78" s="645"/>
      <c r="I78" s="645"/>
      <c r="J78" s="645"/>
      <c r="K78" s="645"/>
      <c r="L78" s="645"/>
      <c r="M78" s="645"/>
      <c r="N78" s="645"/>
      <c r="O78" s="645"/>
      <c r="P78" s="645"/>
      <c r="Q78" s="645"/>
      <c r="R78" s="645"/>
      <c r="S78" s="645"/>
      <c r="T78" s="645"/>
      <c r="U78" s="645"/>
      <c r="V78" s="645"/>
      <c r="W78" s="645"/>
      <c r="X78" s="645"/>
      <c r="Y78" s="645"/>
      <c r="Z78" s="645"/>
      <c r="AA78" s="645"/>
      <c r="AB78" s="645"/>
      <c r="AC78" s="646" t="s">
        <v>12</v>
      </c>
      <c r="AD78" s="646"/>
      <c r="AE78" s="646"/>
      <c r="AF78" s="646"/>
    </row>
    <row r="79" spans="1:32" s="2" customFormat="1" ht="21" customHeight="1">
      <c r="B79" s="646" t="s">
        <v>0</v>
      </c>
      <c r="C79" s="646"/>
      <c r="D79" s="646"/>
      <c r="E79" s="646"/>
      <c r="F79" s="646"/>
      <c r="G79" s="646"/>
      <c r="H79" s="646"/>
      <c r="I79" s="646"/>
      <c r="J79" s="646"/>
      <c r="K79" s="646"/>
      <c r="L79" s="646"/>
      <c r="M79" s="646"/>
      <c r="N79" s="646"/>
      <c r="O79" s="646"/>
      <c r="P79" s="646"/>
      <c r="Q79" s="646"/>
      <c r="R79" s="646"/>
      <c r="S79" s="646"/>
      <c r="T79" s="646"/>
      <c r="U79" s="646"/>
      <c r="V79" s="646"/>
      <c r="W79" s="646"/>
    </row>
    <row r="80" spans="1:32" s="2" customFormat="1" ht="21" customHeight="1">
      <c r="B80" s="646" t="s">
        <v>1</v>
      </c>
      <c r="C80" s="646"/>
      <c r="D80" s="646"/>
      <c r="E80" s="646"/>
      <c r="F80" s="646"/>
      <c r="G80" s="646"/>
      <c r="H80" s="646"/>
      <c r="I80" s="646"/>
      <c r="J80" s="646"/>
      <c r="K80" s="646"/>
      <c r="L80" s="646"/>
      <c r="M80" s="646"/>
      <c r="N80" s="646"/>
      <c r="O80" s="646"/>
      <c r="P80" s="646"/>
      <c r="Q80" s="646"/>
      <c r="R80" s="646"/>
      <c r="S80" s="646"/>
      <c r="T80" s="646"/>
      <c r="U80" s="646"/>
      <c r="V80" s="646"/>
      <c r="W80" s="646"/>
    </row>
  </sheetData>
  <mergeCells count="108">
    <mergeCell ref="A5:D5"/>
    <mergeCell ref="E5:AF5"/>
    <mergeCell ref="R6:U6"/>
    <mergeCell ref="V6:AF6"/>
    <mergeCell ref="R7:U7"/>
    <mergeCell ref="V7:AF7"/>
    <mergeCell ref="A2:D2"/>
    <mergeCell ref="E2:AF2"/>
    <mergeCell ref="R3:U3"/>
    <mergeCell ref="V3:AF3"/>
    <mergeCell ref="R4:U4"/>
    <mergeCell ref="V4:AF4"/>
    <mergeCell ref="A11:D11"/>
    <mergeCell ref="E11:AF11"/>
    <mergeCell ref="R12:U12"/>
    <mergeCell ref="V12:AF12"/>
    <mergeCell ref="R13:U13"/>
    <mergeCell ref="V13:AF13"/>
    <mergeCell ref="A8:D8"/>
    <mergeCell ref="E8:AF8"/>
    <mergeCell ref="R9:U9"/>
    <mergeCell ref="V9:AF9"/>
    <mergeCell ref="R10:U10"/>
    <mergeCell ref="V10:AF10"/>
    <mergeCell ref="A17:D17"/>
    <mergeCell ref="E17:AF17"/>
    <mergeCell ref="R18:U18"/>
    <mergeCell ref="V18:AF18"/>
    <mergeCell ref="R19:U19"/>
    <mergeCell ref="V19:AF19"/>
    <mergeCell ref="A14:D14"/>
    <mergeCell ref="E14:AF14"/>
    <mergeCell ref="R15:U15"/>
    <mergeCell ref="V15:AF15"/>
    <mergeCell ref="R16:U16"/>
    <mergeCell ref="V16:AF16"/>
    <mergeCell ref="A23:D23"/>
    <mergeCell ref="E23:AF23"/>
    <mergeCell ref="R24:U24"/>
    <mergeCell ref="V24:AF24"/>
    <mergeCell ref="R25:U25"/>
    <mergeCell ref="V25:AF25"/>
    <mergeCell ref="A20:D20"/>
    <mergeCell ref="E20:AF20"/>
    <mergeCell ref="R21:U21"/>
    <mergeCell ref="V21:AF21"/>
    <mergeCell ref="R22:U22"/>
    <mergeCell ref="V22:AF22"/>
    <mergeCell ref="A29:D29"/>
    <mergeCell ref="E29:AF29"/>
    <mergeCell ref="R30:U30"/>
    <mergeCell ref="V30:AF30"/>
    <mergeCell ref="R31:U31"/>
    <mergeCell ref="V31:AF31"/>
    <mergeCell ref="A26:D26"/>
    <mergeCell ref="E26:AF26"/>
    <mergeCell ref="R27:U27"/>
    <mergeCell ref="V27:AF27"/>
    <mergeCell ref="R28:U28"/>
    <mergeCell ref="V28:AF28"/>
    <mergeCell ref="A35:D35"/>
    <mergeCell ref="E35:AF35"/>
    <mergeCell ref="R36:U36"/>
    <mergeCell ref="V36:AF36"/>
    <mergeCell ref="R37:U37"/>
    <mergeCell ref="V37:AF37"/>
    <mergeCell ref="A32:D32"/>
    <mergeCell ref="E32:AF32"/>
    <mergeCell ref="R33:U33"/>
    <mergeCell ref="V33:AF33"/>
    <mergeCell ref="R34:U34"/>
    <mergeCell ref="V34:AF34"/>
    <mergeCell ref="A52:AB52"/>
    <mergeCell ref="AC52:AF52"/>
    <mergeCell ref="A53:H53"/>
    <mergeCell ref="I53:V53"/>
    <mergeCell ref="A54:H54"/>
    <mergeCell ref="I54:V54"/>
    <mergeCell ref="A38:D38"/>
    <mergeCell ref="E38:AF38"/>
    <mergeCell ref="R39:U39"/>
    <mergeCell ref="V39:AF39"/>
    <mergeCell ref="R40:U40"/>
    <mergeCell ref="V40:AF40"/>
    <mergeCell ref="A60:AB60"/>
    <mergeCell ref="AC60:AF60"/>
    <mergeCell ref="A61:H61"/>
    <mergeCell ref="I61:V61"/>
    <mergeCell ref="A62:H62"/>
    <mergeCell ref="I62:V62"/>
    <mergeCell ref="A56:AB56"/>
    <mergeCell ref="AC56:AF56"/>
    <mergeCell ref="A57:H57"/>
    <mergeCell ref="I57:V57"/>
    <mergeCell ref="A58:H58"/>
    <mergeCell ref="I58:V58"/>
    <mergeCell ref="A78:AB78"/>
    <mergeCell ref="AC78:AF78"/>
    <mergeCell ref="B79:I79"/>
    <mergeCell ref="J79:W79"/>
    <mergeCell ref="B80:I80"/>
    <mergeCell ref="J80:W80"/>
    <mergeCell ref="A75:AB75"/>
    <mergeCell ref="AC75:AF75"/>
    <mergeCell ref="A76:H76"/>
    <mergeCell ref="I76:V76"/>
    <mergeCell ref="A77:H77"/>
    <mergeCell ref="I77:V77"/>
  </mergeCells>
  <phoneticPr fontId="5"/>
  <pageMargins left="0.87" right="0.42" top="0.59" bottom="0.35" header="0.2" footer="0.2"/>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R52"/>
  <sheetViews>
    <sheetView view="pageBreakPreview" zoomScale="91" zoomScaleNormal="100" zoomScaleSheetLayoutView="91" workbookViewId="0">
      <selection activeCell="R2" sqref="R2:AF2"/>
    </sheetView>
  </sheetViews>
  <sheetFormatPr defaultColWidth="3.125" defaultRowHeight="21" customHeight="1"/>
  <cols>
    <col min="1" max="9" width="3.125" style="2"/>
    <col min="10" max="28" width="3.75" style="2" customWidth="1"/>
    <col min="29" max="16384" width="3.125" style="2"/>
  </cols>
  <sheetData>
    <row r="1" spans="1:70" s="285" customFormat="1" ht="21" customHeight="1">
      <c r="A1" s="646" t="s">
        <v>63</v>
      </c>
      <c r="B1" s="646"/>
      <c r="C1" s="646"/>
      <c r="D1" s="646"/>
      <c r="E1" s="1076" t="s">
        <v>640</v>
      </c>
      <c r="F1" s="1077"/>
      <c r="G1" s="1077"/>
      <c r="H1" s="1077"/>
      <c r="I1" s="1077"/>
      <c r="J1" s="1077"/>
      <c r="K1" s="1077"/>
      <c r="L1" s="1077"/>
      <c r="M1" s="1077"/>
      <c r="N1" s="1077"/>
      <c r="O1" s="1077"/>
      <c r="P1" s="1077"/>
      <c r="Q1" s="1077"/>
      <c r="R1" s="804" t="str">
        <f>IF(COUNTIF(AI6:AK51,"未入力"),"未入力の項目があります","")</f>
        <v>未入力の項目があります</v>
      </c>
      <c r="S1" s="804"/>
      <c r="T1" s="804"/>
      <c r="U1" s="804"/>
      <c r="V1" s="804"/>
      <c r="W1" s="804"/>
      <c r="X1" s="804"/>
      <c r="Y1" s="804"/>
      <c r="Z1" s="804"/>
      <c r="AA1" s="804"/>
      <c r="AB1" s="804"/>
      <c r="AC1" s="804"/>
      <c r="AD1" s="804"/>
      <c r="AE1" s="804"/>
      <c r="AF1" s="804"/>
      <c r="AH1" s="285" t="s">
        <v>388</v>
      </c>
    </row>
    <row r="2" spans="1:70" s="631" customFormat="1" ht="21" customHeight="1">
      <c r="A2" s="621"/>
      <c r="B2" s="621"/>
      <c r="C2" s="621"/>
      <c r="D2" s="621"/>
      <c r="E2" s="624"/>
      <c r="F2" s="624"/>
      <c r="G2" s="624"/>
      <c r="H2" s="624"/>
      <c r="I2" s="624"/>
      <c r="J2" s="624"/>
      <c r="K2" s="624"/>
      <c r="L2" s="624"/>
      <c r="M2" s="624"/>
      <c r="N2" s="624"/>
      <c r="O2" s="624"/>
      <c r="P2" s="624"/>
      <c r="Q2" s="624"/>
      <c r="R2" s="805" t="s">
        <v>1043</v>
      </c>
      <c r="S2" s="805"/>
      <c r="T2" s="805"/>
      <c r="U2" s="805"/>
      <c r="V2" s="807">
        <f>'１申請書'!$V$3</f>
        <v>0</v>
      </c>
      <c r="W2" s="806"/>
      <c r="X2" s="806"/>
      <c r="Y2" s="806"/>
      <c r="Z2" s="806"/>
      <c r="AA2" s="806"/>
      <c r="AB2" s="806"/>
      <c r="AC2" s="806"/>
      <c r="AD2" s="806"/>
      <c r="AE2" s="806"/>
      <c r="AF2" s="806"/>
    </row>
    <row r="3" spans="1:70" s="285" customFormat="1" ht="21" customHeight="1">
      <c r="R3" s="974" t="s">
        <v>772</v>
      </c>
      <c r="S3" s="974"/>
      <c r="T3" s="974"/>
      <c r="U3" s="974"/>
      <c r="V3" s="806">
        <f>'１申請書'!$K$14</f>
        <v>0</v>
      </c>
      <c r="W3" s="806"/>
      <c r="X3" s="806"/>
      <c r="Y3" s="806"/>
      <c r="Z3" s="806"/>
      <c r="AA3" s="806"/>
      <c r="AB3" s="806"/>
      <c r="AC3" s="806"/>
      <c r="AD3" s="806"/>
      <c r="AE3" s="806"/>
      <c r="AF3" s="806"/>
      <c r="AL3" s="812" t="s">
        <v>285</v>
      </c>
      <c r="AM3" s="812"/>
      <c r="AN3" s="812"/>
      <c r="AO3" s="812"/>
      <c r="AP3" s="812"/>
      <c r="AQ3" s="812"/>
      <c r="AR3" s="812"/>
      <c r="AS3" s="812"/>
      <c r="AT3" s="812"/>
      <c r="AV3" s="1352" t="s">
        <v>799</v>
      </c>
      <c r="AW3" s="1352"/>
      <c r="AX3" s="1352"/>
      <c r="AY3" s="1352"/>
      <c r="AZ3" s="1352"/>
      <c r="BA3" s="1352"/>
      <c r="BB3" s="1352"/>
      <c r="BC3" s="1352"/>
      <c r="BD3" s="1352"/>
      <c r="BE3" s="1352"/>
      <c r="BF3" s="1352"/>
      <c r="BG3" s="1352"/>
      <c r="BH3" s="1352"/>
      <c r="BI3" s="1352"/>
      <c r="BJ3" s="1352"/>
      <c r="BK3" s="1352"/>
      <c r="BL3" s="1352"/>
      <c r="BM3" s="1352"/>
      <c r="BN3" s="1352"/>
      <c r="BO3" s="1352"/>
      <c r="BP3" s="1352"/>
      <c r="BQ3" s="1352"/>
      <c r="BR3" s="1352"/>
    </row>
    <row r="4" spans="1:70" s="285" customFormat="1" ht="21" customHeight="1">
      <c r="R4" s="975" t="s">
        <v>97</v>
      </c>
      <c r="S4" s="975"/>
      <c r="T4" s="975"/>
      <c r="U4" s="975"/>
      <c r="V4" s="806">
        <f>'１申請書'!$K$9</f>
        <v>0</v>
      </c>
      <c r="W4" s="806"/>
      <c r="X4" s="806"/>
      <c r="Y4" s="806"/>
      <c r="Z4" s="806"/>
      <c r="AA4" s="806"/>
      <c r="AB4" s="806"/>
      <c r="AC4" s="806"/>
      <c r="AD4" s="806"/>
      <c r="AE4" s="806"/>
      <c r="AF4" s="806"/>
      <c r="AL4" s="812"/>
      <c r="AM4" s="812"/>
      <c r="AN4" s="812"/>
      <c r="AO4" s="812"/>
      <c r="AP4" s="812"/>
      <c r="AQ4" s="812"/>
      <c r="AR4" s="812"/>
      <c r="AS4" s="812"/>
      <c r="AT4" s="812"/>
      <c r="AV4" s="1352"/>
      <c r="AW4" s="1352"/>
      <c r="AX4" s="1352"/>
      <c r="AY4" s="1352"/>
      <c r="AZ4" s="1352"/>
      <c r="BA4" s="1352"/>
      <c r="BB4" s="1352"/>
      <c r="BC4" s="1352"/>
      <c r="BD4" s="1352"/>
      <c r="BE4" s="1352"/>
      <c r="BF4" s="1352"/>
      <c r="BG4" s="1352"/>
      <c r="BH4" s="1352"/>
      <c r="BI4" s="1352"/>
      <c r="BJ4" s="1352"/>
      <c r="BK4" s="1352"/>
      <c r="BL4" s="1352"/>
      <c r="BM4" s="1352"/>
      <c r="BN4" s="1352"/>
      <c r="BO4" s="1352"/>
      <c r="BP4" s="1352"/>
      <c r="BQ4" s="1352"/>
      <c r="BR4" s="1352"/>
    </row>
    <row r="5" spans="1:70" ht="21" customHeight="1">
      <c r="B5" s="420"/>
      <c r="C5" s="420"/>
      <c r="D5" s="420"/>
      <c r="E5" s="420"/>
      <c r="F5" s="420"/>
      <c r="G5" s="420"/>
      <c r="H5" s="420"/>
      <c r="I5" s="420"/>
      <c r="J5" s="420"/>
      <c r="K5" s="420"/>
      <c r="L5" s="420"/>
      <c r="M5" s="420"/>
      <c r="N5" s="420"/>
      <c r="O5" s="420"/>
      <c r="AI5" s="1068" t="s">
        <v>265</v>
      </c>
      <c r="AJ5" s="1068"/>
      <c r="AK5" s="1068"/>
    </row>
    <row r="6" spans="1:70" ht="21" customHeight="1">
      <c r="B6" s="646" t="s">
        <v>2</v>
      </c>
      <c r="C6" s="646"/>
      <c r="D6" s="646"/>
      <c r="E6" s="646"/>
      <c r="F6" s="646"/>
      <c r="G6" s="646"/>
      <c r="H6" s="646"/>
      <c r="I6" s="646"/>
      <c r="J6" s="1353"/>
      <c r="K6" s="1353"/>
      <c r="L6" s="1353"/>
      <c r="M6" s="1353"/>
      <c r="N6" s="1353"/>
      <c r="O6" s="1353"/>
      <c r="P6" s="1353"/>
      <c r="Q6" s="1353"/>
      <c r="R6" s="1353"/>
      <c r="S6" s="1353"/>
      <c r="T6" s="1353"/>
      <c r="U6" s="1353"/>
      <c r="V6" s="1353"/>
      <c r="W6" s="1353"/>
      <c r="X6" s="1353"/>
      <c r="Y6" s="1353"/>
      <c r="Z6" s="1353"/>
      <c r="AA6" s="1353"/>
      <c r="AB6" s="1353"/>
      <c r="AC6" s="1353"/>
      <c r="AD6" s="1353"/>
      <c r="AE6" s="1353"/>
      <c r="AF6" s="1353"/>
      <c r="AI6" s="1327" t="str">
        <f>IF(J6&lt;&gt;"","OK","未入力")</f>
        <v>未入力</v>
      </c>
      <c r="AJ6" s="1328"/>
      <c r="AK6" s="1329"/>
      <c r="AL6" s="1336" t="s">
        <v>2</v>
      </c>
      <c r="AM6" s="1337"/>
      <c r="AN6" s="1337"/>
      <c r="AO6" s="1337"/>
      <c r="AP6" s="1337"/>
      <c r="AQ6" s="1337"/>
      <c r="AR6" s="1338"/>
      <c r="AS6" s="802"/>
      <c r="AT6" s="1289" t="s">
        <v>800</v>
      </c>
      <c r="AU6" s="1289"/>
      <c r="AV6" s="1289"/>
      <c r="AW6" s="1289"/>
      <c r="AX6" s="1289"/>
      <c r="AY6" s="1289"/>
      <c r="AZ6" s="1289"/>
      <c r="BA6" s="1289"/>
      <c r="BB6" s="1289"/>
      <c r="BC6" s="1289"/>
      <c r="BD6" s="1289"/>
      <c r="BE6" s="1289"/>
      <c r="BF6" s="1289"/>
      <c r="BG6" s="1289"/>
      <c r="BH6" s="1289"/>
      <c r="BI6" s="1289"/>
      <c r="BJ6" s="1289"/>
      <c r="BK6" s="1289"/>
      <c r="BL6" s="1289"/>
      <c r="BM6" s="1289"/>
      <c r="BN6" s="1289"/>
      <c r="BO6" s="1289"/>
      <c r="BP6" s="1289"/>
      <c r="BQ6" s="1289"/>
      <c r="BR6" s="1290"/>
    </row>
    <row r="7" spans="1:70" ht="21" customHeight="1">
      <c r="B7" s="646"/>
      <c r="C7" s="646"/>
      <c r="D7" s="646"/>
      <c r="E7" s="646"/>
      <c r="F7" s="646"/>
      <c r="G7" s="646"/>
      <c r="H7" s="646"/>
      <c r="I7" s="646"/>
      <c r="J7" s="1353"/>
      <c r="K7" s="1353"/>
      <c r="L7" s="1353"/>
      <c r="M7" s="1353"/>
      <c r="N7" s="1353"/>
      <c r="O7" s="1353"/>
      <c r="P7" s="1353"/>
      <c r="Q7" s="1353"/>
      <c r="R7" s="1353"/>
      <c r="S7" s="1353"/>
      <c r="T7" s="1353"/>
      <c r="U7" s="1353"/>
      <c r="V7" s="1353"/>
      <c r="W7" s="1353"/>
      <c r="X7" s="1353"/>
      <c r="Y7" s="1353"/>
      <c r="Z7" s="1353"/>
      <c r="AA7" s="1353"/>
      <c r="AB7" s="1353"/>
      <c r="AC7" s="1353"/>
      <c r="AD7" s="1353"/>
      <c r="AE7" s="1353"/>
      <c r="AF7" s="1353"/>
      <c r="AI7" s="1330"/>
      <c r="AJ7" s="1331"/>
      <c r="AK7" s="1332"/>
      <c r="AL7" s="1339"/>
      <c r="AM7" s="1340"/>
      <c r="AN7" s="1340"/>
      <c r="AO7" s="1340"/>
      <c r="AP7" s="1340"/>
      <c r="AQ7" s="1340"/>
      <c r="AR7" s="1341"/>
      <c r="AS7" s="1345"/>
      <c r="AT7" s="1346"/>
      <c r="AU7" s="1346"/>
      <c r="AV7" s="1346"/>
      <c r="AW7" s="1346"/>
      <c r="AX7" s="1346"/>
      <c r="AY7" s="1346"/>
      <c r="AZ7" s="1346"/>
      <c r="BA7" s="1346"/>
      <c r="BB7" s="1346"/>
      <c r="BC7" s="1346"/>
      <c r="BD7" s="1346"/>
      <c r="BE7" s="1346"/>
      <c r="BF7" s="1346"/>
      <c r="BG7" s="1346"/>
      <c r="BH7" s="1346"/>
      <c r="BI7" s="1346"/>
      <c r="BJ7" s="1346"/>
      <c r="BK7" s="1346"/>
      <c r="BL7" s="1346"/>
      <c r="BM7" s="1346"/>
      <c r="BN7" s="1346"/>
      <c r="BO7" s="1346"/>
      <c r="BP7" s="1346"/>
      <c r="BQ7" s="1346"/>
      <c r="BR7" s="1347"/>
    </row>
    <row r="8" spans="1:70" ht="21" customHeight="1">
      <c r="B8" s="646"/>
      <c r="C8" s="646"/>
      <c r="D8" s="646"/>
      <c r="E8" s="646"/>
      <c r="F8" s="646"/>
      <c r="G8" s="646"/>
      <c r="H8" s="646"/>
      <c r="I8" s="646"/>
      <c r="J8" s="1353"/>
      <c r="K8" s="1353"/>
      <c r="L8" s="1353"/>
      <c r="M8" s="1353"/>
      <c r="N8" s="1353"/>
      <c r="O8" s="1353"/>
      <c r="P8" s="1353"/>
      <c r="Q8" s="1353"/>
      <c r="R8" s="1353"/>
      <c r="S8" s="1353"/>
      <c r="T8" s="1353"/>
      <c r="U8" s="1353"/>
      <c r="V8" s="1353"/>
      <c r="W8" s="1353"/>
      <c r="X8" s="1353"/>
      <c r="Y8" s="1353"/>
      <c r="Z8" s="1353"/>
      <c r="AA8" s="1353"/>
      <c r="AB8" s="1353"/>
      <c r="AC8" s="1353"/>
      <c r="AD8" s="1353"/>
      <c r="AE8" s="1353"/>
      <c r="AF8" s="1353"/>
      <c r="AI8" s="1333"/>
      <c r="AJ8" s="1334"/>
      <c r="AK8" s="1335"/>
      <c r="AL8" s="1342"/>
      <c r="AM8" s="1343"/>
      <c r="AN8" s="1343"/>
      <c r="AO8" s="1343"/>
      <c r="AP8" s="1343"/>
      <c r="AQ8" s="1343"/>
      <c r="AR8" s="1344"/>
      <c r="AS8" s="1326"/>
      <c r="AT8" s="1292"/>
      <c r="AU8" s="1292"/>
      <c r="AV8" s="1292"/>
      <c r="AW8" s="1292"/>
      <c r="AX8" s="1292"/>
      <c r="AY8" s="1292"/>
      <c r="AZ8" s="1292"/>
      <c r="BA8" s="1292"/>
      <c r="BB8" s="1292"/>
      <c r="BC8" s="1292"/>
      <c r="BD8" s="1292"/>
      <c r="BE8" s="1292"/>
      <c r="BF8" s="1292"/>
      <c r="BG8" s="1292"/>
      <c r="BH8" s="1292"/>
      <c r="BI8" s="1292"/>
      <c r="BJ8" s="1292"/>
      <c r="BK8" s="1292"/>
      <c r="BL8" s="1292"/>
      <c r="BM8" s="1292"/>
      <c r="BN8" s="1292"/>
      <c r="BO8" s="1292"/>
      <c r="BP8" s="1292"/>
      <c r="BQ8" s="1292"/>
      <c r="BR8" s="1293"/>
    </row>
    <row r="9" spans="1:70" ht="21" customHeight="1">
      <c r="B9" s="1106" t="s">
        <v>129</v>
      </c>
      <c r="C9" s="1106"/>
      <c r="D9" s="1106"/>
      <c r="E9" s="1106"/>
      <c r="F9" s="1106"/>
      <c r="G9" s="1106"/>
      <c r="H9" s="1106"/>
      <c r="I9" s="1106"/>
      <c r="J9" s="1353"/>
      <c r="K9" s="1353"/>
      <c r="L9" s="1353"/>
      <c r="M9" s="1353"/>
      <c r="N9" s="1353"/>
      <c r="O9" s="1353"/>
      <c r="P9" s="1353"/>
      <c r="Q9" s="1353"/>
      <c r="R9" s="1353"/>
      <c r="S9" s="1353"/>
      <c r="T9" s="1353"/>
      <c r="U9" s="1353"/>
      <c r="V9" s="1353"/>
      <c r="W9" s="1353"/>
      <c r="X9" s="1353"/>
      <c r="Y9" s="1353"/>
      <c r="Z9" s="1353"/>
      <c r="AA9" s="1353"/>
      <c r="AB9" s="1353"/>
      <c r="AC9" s="1353"/>
      <c r="AD9" s="1353"/>
      <c r="AE9" s="1353"/>
      <c r="AF9" s="1353"/>
      <c r="AI9" s="1327" t="str">
        <f>IF(J9&lt;&gt;"","OK","未入力")</f>
        <v>未入力</v>
      </c>
      <c r="AJ9" s="1328"/>
      <c r="AK9" s="1329"/>
      <c r="AL9" s="1336" t="s">
        <v>269</v>
      </c>
      <c r="AM9" s="1337"/>
      <c r="AN9" s="1337"/>
      <c r="AO9" s="1337"/>
      <c r="AP9" s="1337"/>
      <c r="AQ9" s="1337"/>
      <c r="AR9" s="1338"/>
      <c r="AS9" s="802"/>
      <c r="AT9" s="1348" t="s">
        <v>801</v>
      </c>
      <c r="AU9" s="1348"/>
      <c r="AV9" s="1348"/>
      <c r="AW9" s="1348"/>
      <c r="AX9" s="1348"/>
      <c r="AY9" s="1348"/>
      <c r="AZ9" s="1348"/>
      <c r="BA9" s="1348"/>
      <c r="BB9" s="1348"/>
      <c r="BC9" s="1348"/>
      <c r="BD9" s="1348"/>
      <c r="BE9" s="1348"/>
      <c r="BF9" s="1348"/>
      <c r="BG9" s="1348"/>
      <c r="BH9" s="1348"/>
      <c r="BI9" s="1348"/>
      <c r="BJ9" s="1348"/>
      <c r="BK9" s="1348"/>
      <c r="BL9" s="1348"/>
      <c r="BM9" s="1348"/>
      <c r="BN9" s="1348"/>
      <c r="BO9" s="1348"/>
      <c r="BP9" s="1348"/>
      <c r="BQ9" s="1348"/>
      <c r="BR9" s="1349"/>
    </row>
    <row r="10" spans="1:70" ht="21" customHeight="1">
      <c r="B10" s="1106"/>
      <c r="C10" s="1106"/>
      <c r="D10" s="1106"/>
      <c r="E10" s="1106"/>
      <c r="F10" s="1106"/>
      <c r="G10" s="1106"/>
      <c r="H10" s="1106"/>
      <c r="I10" s="1106"/>
      <c r="J10" s="1353"/>
      <c r="K10" s="1353"/>
      <c r="L10" s="1353"/>
      <c r="M10" s="1353"/>
      <c r="N10" s="1353"/>
      <c r="O10" s="1353"/>
      <c r="P10" s="1353"/>
      <c r="Q10" s="1353"/>
      <c r="R10" s="1353"/>
      <c r="S10" s="1353"/>
      <c r="T10" s="1353"/>
      <c r="U10" s="1353"/>
      <c r="V10" s="1353"/>
      <c r="W10" s="1353"/>
      <c r="X10" s="1353"/>
      <c r="Y10" s="1353"/>
      <c r="Z10" s="1353"/>
      <c r="AA10" s="1353"/>
      <c r="AB10" s="1353"/>
      <c r="AC10" s="1353"/>
      <c r="AD10" s="1353"/>
      <c r="AE10" s="1353"/>
      <c r="AF10" s="1353"/>
      <c r="AI10" s="1333"/>
      <c r="AJ10" s="1334"/>
      <c r="AK10" s="1335"/>
      <c r="AL10" s="1342"/>
      <c r="AM10" s="1343"/>
      <c r="AN10" s="1343"/>
      <c r="AO10" s="1343"/>
      <c r="AP10" s="1343"/>
      <c r="AQ10" s="1343"/>
      <c r="AR10" s="1344"/>
      <c r="AS10" s="1326"/>
      <c r="AT10" s="1350"/>
      <c r="AU10" s="1350"/>
      <c r="AV10" s="1350"/>
      <c r="AW10" s="1350"/>
      <c r="AX10" s="1350"/>
      <c r="AY10" s="1350"/>
      <c r="AZ10" s="1350"/>
      <c r="BA10" s="1350"/>
      <c r="BB10" s="1350"/>
      <c r="BC10" s="1350"/>
      <c r="BD10" s="1350"/>
      <c r="BE10" s="1350"/>
      <c r="BF10" s="1350"/>
      <c r="BG10" s="1350"/>
      <c r="BH10" s="1350"/>
      <c r="BI10" s="1350"/>
      <c r="BJ10" s="1350"/>
      <c r="BK10" s="1350"/>
      <c r="BL10" s="1350"/>
      <c r="BM10" s="1350"/>
      <c r="BN10" s="1350"/>
      <c r="BO10" s="1350"/>
      <c r="BP10" s="1350"/>
      <c r="BQ10" s="1350"/>
      <c r="BR10" s="1351"/>
    </row>
    <row r="11" spans="1:70" ht="21" customHeight="1">
      <c r="B11" s="1106" t="s">
        <v>130</v>
      </c>
      <c r="C11" s="1106"/>
      <c r="D11" s="1106"/>
      <c r="E11" s="1106"/>
      <c r="F11" s="1106"/>
      <c r="G11" s="1106"/>
      <c r="H11" s="1106"/>
      <c r="I11" s="1106"/>
      <c r="J11" s="1353"/>
      <c r="K11" s="1353"/>
      <c r="L11" s="1353"/>
      <c r="M11" s="1353"/>
      <c r="N11" s="1353"/>
      <c r="O11" s="1353"/>
      <c r="P11" s="1353"/>
      <c r="Q11" s="1353"/>
      <c r="R11" s="1353"/>
      <c r="S11" s="1353"/>
      <c r="T11" s="1353"/>
      <c r="U11" s="1353"/>
      <c r="V11" s="1353"/>
      <c r="W11" s="1353"/>
      <c r="X11" s="1353"/>
      <c r="Y11" s="1353"/>
      <c r="Z11" s="1353"/>
      <c r="AA11" s="1353"/>
      <c r="AB11" s="1353"/>
      <c r="AC11" s="1353"/>
      <c r="AD11" s="1353"/>
      <c r="AE11" s="1353"/>
      <c r="AF11" s="1353"/>
      <c r="AI11" s="1327" t="str">
        <f>IF(J11&lt;&gt;"","OK","未入力")</f>
        <v>未入力</v>
      </c>
      <c r="AJ11" s="1328"/>
      <c r="AK11" s="1329"/>
      <c r="AL11" s="1336" t="s">
        <v>271</v>
      </c>
      <c r="AM11" s="1337"/>
      <c r="AN11" s="1337"/>
      <c r="AO11" s="1337"/>
      <c r="AP11" s="1337"/>
      <c r="AQ11" s="1337"/>
      <c r="AR11" s="1338"/>
      <c r="AS11" s="802"/>
      <c r="AT11" s="1348" t="s">
        <v>802</v>
      </c>
      <c r="AU11" s="1348"/>
      <c r="AV11" s="1348"/>
      <c r="AW11" s="1348"/>
      <c r="AX11" s="1348"/>
      <c r="AY11" s="1348"/>
      <c r="AZ11" s="1348"/>
      <c r="BA11" s="1348"/>
      <c r="BB11" s="1348"/>
      <c r="BC11" s="1348"/>
      <c r="BD11" s="1348"/>
      <c r="BE11" s="1348"/>
      <c r="BF11" s="1348"/>
      <c r="BG11" s="1348"/>
      <c r="BH11" s="1348"/>
      <c r="BI11" s="1348"/>
      <c r="BJ11" s="1348"/>
      <c r="BK11" s="1348"/>
      <c r="BL11" s="1348"/>
      <c r="BM11" s="1348"/>
      <c r="BN11" s="1348"/>
      <c r="BO11" s="1348"/>
      <c r="BP11" s="1348"/>
      <c r="BQ11" s="1348"/>
      <c r="BR11" s="1349"/>
    </row>
    <row r="12" spans="1:70" ht="21" customHeight="1">
      <c r="B12" s="1106"/>
      <c r="C12" s="1106"/>
      <c r="D12" s="1106"/>
      <c r="E12" s="1106"/>
      <c r="F12" s="1106"/>
      <c r="G12" s="1106"/>
      <c r="H12" s="1106"/>
      <c r="I12" s="1106"/>
      <c r="J12" s="1353"/>
      <c r="K12" s="1353"/>
      <c r="L12" s="1353"/>
      <c r="M12" s="1353"/>
      <c r="N12" s="1353"/>
      <c r="O12" s="1353"/>
      <c r="P12" s="1353"/>
      <c r="Q12" s="1353"/>
      <c r="R12" s="1353"/>
      <c r="S12" s="1353"/>
      <c r="T12" s="1353"/>
      <c r="U12" s="1353"/>
      <c r="V12" s="1353"/>
      <c r="W12" s="1353"/>
      <c r="X12" s="1353"/>
      <c r="Y12" s="1353"/>
      <c r="Z12" s="1353"/>
      <c r="AA12" s="1353"/>
      <c r="AB12" s="1353"/>
      <c r="AC12" s="1353"/>
      <c r="AD12" s="1353"/>
      <c r="AE12" s="1353"/>
      <c r="AF12" s="1353"/>
      <c r="AI12" s="1333"/>
      <c r="AJ12" s="1334"/>
      <c r="AK12" s="1335"/>
      <c r="AL12" s="1342"/>
      <c r="AM12" s="1343"/>
      <c r="AN12" s="1343"/>
      <c r="AO12" s="1343"/>
      <c r="AP12" s="1343"/>
      <c r="AQ12" s="1343"/>
      <c r="AR12" s="1344"/>
      <c r="AS12" s="1326"/>
      <c r="AT12" s="1350"/>
      <c r="AU12" s="1350"/>
      <c r="AV12" s="1350"/>
      <c r="AW12" s="1350"/>
      <c r="AX12" s="1350"/>
      <c r="AY12" s="1350"/>
      <c r="AZ12" s="1350"/>
      <c r="BA12" s="1350"/>
      <c r="BB12" s="1350"/>
      <c r="BC12" s="1350"/>
      <c r="BD12" s="1350"/>
      <c r="BE12" s="1350"/>
      <c r="BF12" s="1350"/>
      <c r="BG12" s="1350"/>
      <c r="BH12" s="1350"/>
      <c r="BI12" s="1350"/>
      <c r="BJ12" s="1350"/>
      <c r="BK12" s="1350"/>
      <c r="BL12" s="1350"/>
      <c r="BM12" s="1350"/>
      <c r="BN12" s="1350"/>
      <c r="BO12" s="1350"/>
      <c r="BP12" s="1350"/>
      <c r="BQ12" s="1350"/>
      <c r="BR12" s="1351"/>
    </row>
    <row r="13" spans="1:70" ht="21" customHeight="1">
      <c r="B13" s="1106" t="s">
        <v>3</v>
      </c>
      <c r="C13" s="1106"/>
      <c r="D13" s="1106"/>
      <c r="E13" s="1106"/>
      <c r="F13" s="1106"/>
      <c r="G13" s="1106"/>
      <c r="H13" s="1106"/>
      <c r="I13" s="1106"/>
      <c r="J13" s="1353"/>
      <c r="K13" s="1353"/>
      <c r="L13" s="1353"/>
      <c r="M13" s="1353"/>
      <c r="N13" s="1353"/>
      <c r="O13" s="1353"/>
      <c r="P13" s="1353"/>
      <c r="Q13" s="1353"/>
      <c r="R13" s="1353"/>
      <c r="S13" s="1353"/>
      <c r="T13" s="1353"/>
      <c r="U13" s="1353"/>
      <c r="V13" s="1353"/>
      <c r="W13" s="1353"/>
      <c r="X13" s="1353"/>
      <c r="Y13" s="1353"/>
      <c r="Z13" s="1353"/>
      <c r="AA13" s="1353"/>
      <c r="AB13" s="1353"/>
      <c r="AC13" s="1353"/>
      <c r="AD13" s="1353"/>
      <c r="AE13" s="1353"/>
      <c r="AF13" s="1353"/>
      <c r="AI13" s="1327" t="str">
        <f>IF(J13&lt;&gt;"","OK","未入力")</f>
        <v>未入力</v>
      </c>
      <c r="AJ13" s="1328"/>
      <c r="AK13" s="1329"/>
      <c r="AL13" s="1336" t="s">
        <v>3</v>
      </c>
      <c r="AM13" s="1337"/>
      <c r="AN13" s="1337"/>
      <c r="AO13" s="1337"/>
      <c r="AP13" s="1337"/>
      <c r="AQ13" s="1337"/>
      <c r="AR13" s="1338"/>
      <c r="AS13" s="802"/>
      <c r="AT13" s="1289" t="s">
        <v>273</v>
      </c>
      <c r="AU13" s="1289"/>
      <c r="AV13" s="1289"/>
      <c r="AW13" s="1289"/>
      <c r="AX13" s="1289"/>
      <c r="AY13" s="1289"/>
      <c r="AZ13" s="1289"/>
      <c r="BA13" s="1289"/>
      <c r="BB13" s="1289"/>
      <c r="BC13" s="1289"/>
      <c r="BD13" s="1289"/>
      <c r="BE13" s="1289"/>
      <c r="BF13" s="1289"/>
      <c r="BG13" s="1289"/>
      <c r="BH13" s="1289"/>
      <c r="BI13" s="1289"/>
      <c r="BJ13" s="1289"/>
      <c r="BK13" s="1289"/>
      <c r="BL13" s="1289"/>
      <c r="BM13" s="1289"/>
      <c r="BN13" s="1289"/>
      <c r="BO13" s="1289"/>
      <c r="BP13" s="1289"/>
      <c r="BQ13" s="1289"/>
      <c r="BR13" s="1290"/>
    </row>
    <row r="14" spans="1:70" ht="21" customHeight="1">
      <c r="B14" s="1106"/>
      <c r="C14" s="1106"/>
      <c r="D14" s="1106"/>
      <c r="E14" s="1106"/>
      <c r="F14" s="1106"/>
      <c r="G14" s="1106"/>
      <c r="H14" s="1106"/>
      <c r="I14" s="1106"/>
      <c r="J14" s="1353"/>
      <c r="K14" s="1353"/>
      <c r="L14" s="1353"/>
      <c r="M14" s="1353"/>
      <c r="N14" s="1353"/>
      <c r="O14" s="1353"/>
      <c r="P14" s="1353"/>
      <c r="Q14" s="1353"/>
      <c r="R14" s="1353"/>
      <c r="S14" s="1353"/>
      <c r="T14" s="1353"/>
      <c r="U14" s="1353"/>
      <c r="V14" s="1353"/>
      <c r="W14" s="1353"/>
      <c r="X14" s="1353"/>
      <c r="Y14" s="1353"/>
      <c r="Z14" s="1353"/>
      <c r="AA14" s="1353"/>
      <c r="AB14" s="1353"/>
      <c r="AC14" s="1353"/>
      <c r="AD14" s="1353"/>
      <c r="AE14" s="1353"/>
      <c r="AF14" s="1353"/>
      <c r="AI14" s="1333"/>
      <c r="AJ14" s="1334"/>
      <c r="AK14" s="1335"/>
      <c r="AL14" s="1342"/>
      <c r="AM14" s="1343"/>
      <c r="AN14" s="1343"/>
      <c r="AO14" s="1343"/>
      <c r="AP14" s="1343"/>
      <c r="AQ14" s="1343"/>
      <c r="AR14" s="1344"/>
      <c r="AS14" s="1326"/>
      <c r="AT14" s="1292"/>
      <c r="AU14" s="1292"/>
      <c r="AV14" s="1292"/>
      <c r="AW14" s="1292"/>
      <c r="AX14" s="1292"/>
      <c r="AY14" s="1292"/>
      <c r="AZ14" s="1292"/>
      <c r="BA14" s="1292"/>
      <c r="BB14" s="1292"/>
      <c r="BC14" s="1292"/>
      <c r="BD14" s="1292"/>
      <c r="BE14" s="1292"/>
      <c r="BF14" s="1292"/>
      <c r="BG14" s="1292"/>
      <c r="BH14" s="1292"/>
      <c r="BI14" s="1292"/>
      <c r="BJ14" s="1292"/>
      <c r="BK14" s="1292"/>
      <c r="BL14" s="1292"/>
      <c r="BM14" s="1292"/>
      <c r="BN14" s="1292"/>
      <c r="BO14" s="1292"/>
      <c r="BP14" s="1292"/>
      <c r="BQ14" s="1292"/>
      <c r="BR14" s="1293"/>
    </row>
    <row r="15" spans="1:70" ht="21" customHeight="1">
      <c r="B15" s="646" t="s">
        <v>274</v>
      </c>
      <c r="C15" s="646"/>
      <c r="D15" s="646"/>
      <c r="E15" s="646"/>
      <c r="F15" s="646"/>
      <c r="G15" s="646"/>
      <c r="H15" s="646"/>
      <c r="I15" s="646"/>
      <c r="J15" s="1353"/>
      <c r="K15" s="1353"/>
      <c r="L15" s="1353"/>
      <c r="M15" s="1353"/>
      <c r="N15" s="1353"/>
      <c r="O15" s="1353"/>
      <c r="P15" s="1353"/>
      <c r="Q15" s="1353"/>
      <c r="R15" s="1353"/>
      <c r="S15" s="1353"/>
      <c r="T15" s="1353"/>
      <c r="U15" s="1353"/>
      <c r="V15" s="1353"/>
      <c r="W15" s="1353"/>
      <c r="X15" s="1353"/>
      <c r="Y15" s="1353"/>
      <c r="Z15" s="1353"/>
      <c r="AA15" s="1353"/>
      <c r="AB15" s="1353"/>
      <c r="AC15" s="1353"/>
      <c r="AD15" s="1353"/>
      <c r="AE15" s="1353"/>
      <c r="AF15" s="1353"/>
      <c r="AI15" s="1327" t="str">
        <f>IF(J15&lt;&gt;"","OK","未入力")</f>
        <v>未入力</v>
      </c>
      <c r="AJ15" s="1328"/>
      <c r="AK15" s="1329"/>
      <c r="AL15" s="1336" t="s">
        <v>274</v>
      </c>
      <c r="AM15" s="1337"/>
      <c r="AN15" s="1337"/>
      <c r="AO15" s="1337"/>
      <c r="AP15" s="1337"/>
      <c r="AQ15" s="1337"/>
      <c r="AR15" s="1338"/>
      <c r="AS15" s="802"/>
      <c r="AT15" s="1289" t="s">
        <v>275</v>
      </c>
      <c r="AU15" s="1289"/>
      <c r="AV15" s="1289"/>
      <c r="AW15" s="1289"/>
      <c r="AX15" s="1289"/>
      <c r="AY15" s="1289"/>
      <c r="AZ15" s="1289"/>
      <c r="BA15" s="1289"/>
      <c r="BB15" s="1289"/>
      <c r="BC15" s="1289"/>
      <c r="BD15" s="1289"/>
      <c r="BE15" s="1289"/>
      <c r="BF15" s="1289"/>
      <c r="BG15" s="1289"/>
      <c r="BH15" s="1289"/>
      <c r="BI15" s="1289"/>
      <c r="BJ15" s="1289"/>
      <c r="BK15" s="1289"/>
      <c r="BL15" s="1289"/>
      <c r="BM15" s="1289"/>
      <c r="BN15" s="1289"/>
      <c r="BO15" s="1289"/>
      <c r="BP15" s="1289"/>
      <c r="BQ15" s="1289"/>
      <c r="BR15" s="1290"/>
    </row>
    <row r="16" spans="1:70" ht="21" customHeight="1">
      <c r="B16" s="646"/>
      <c r="C16" s="646"/>
      <c r="D16" s="646"/>
      <c r="E16" s="646"/>
      <c r="F16" s="646"/>
      <c r="G16" s="646"/>
      <c r="H16" s="646"/>
      <c r="I16" s="646"/>
      <c r="J16" s="1353"/>
      <c r="K16" s="1353"/>
      <c r="L16" s="1353"/>
      <c r="M16" s="1353"/>
      <c r="N16" s="1353"/>
      <c r="O16" s="1353"/>
      <c r="P16" s="1353"/>
      <c r="Q16" s="1353"/>
      <c r="R16" s="1353"/>
      <c r="S16" s="1353"/>
      <c r="T16" s="1353"/>
      <c r="U16" s="1353"/>
      <c r="V16" s="1353"/>
      <c r="W16" s="1353"/>
      <c r="X16" s="1353"/>
      <c r="Y16" s="1353"/>
      <c r="Z16" s="1353"/>
      <c r="AA16" s="1353"/>
      <c r="AB16" s="1353"/>
      <c r="AC16" s="1353"/>
      <c r="AD16" s="1353"/>
      <c r="AE16" s="1353"/>
      <c r="AF16" s="1353"/>
      <c r="AI16" s="1330"/>
      <c r="AJ16" s="1331"/>
      <c r="AK16" s="1332"/>
      <c r="AL16" s="1339"/>
      <c r="AM16" s="1340"/>
      <c r="AN16" s="1340"/>
      <c r="AO16" s="1340"/>
      <c r="AP16" s="1340"/>
      <c r="AQ16" s="1340"/>
      <c r="AR16" s="1341"/>
      <c r="AS16" s="1345"/>
      <c r="AT16" s="1346"/>
      <c r="AU16" s="1346"/>
      <c r="AV16" s="1346"/>
      <c r="AW16" s="1346"/>
      <c r="AX16" s="1346"/>
      <c r="AY16" s="1346"/>
      <c r="AZ16" s="1346"/>
      <c r="BA16" s="1346"/>
      <c r="BB16" s="1346"/>
      <c r="BC16" s="1346"/>
      <c r="BD16" s="1346"/>
      <c r="BE16" s="1346"/>
      <c r="BF16" s="1346"/>
      <c r="BG16" s="1346"/>
      <c r="BH16" s="1346"/>
      <c r="BI16" s="1346"/>
      <c r="BJ16" s="1346"/>
      <c r="BK16" s="1346"/>
      <c r="BL16" s="1346"/>
      <c r="BM16" s="1346"/>
      <c r="BN16" s="1346"/>
      <c r="BO16" s="1346"/>
      <c r="BP16" s="1346"/>
      <c r="BQ16" s="1346"/>
      <c r="BR16" s="1347"/>
    </row>
    <row r="17" spans="2:70" ht="21" customHeight="1">
      <c r="B17" s="646"/>
      <c r="C17" s="646"/>
      <c r="D17" s="646"/>
      <c r="E17" s="646"/>
      <c r="F17" s="646"/>
      <c r="G17" s="646"/>
      <c r="H17" s="646"/>
      <c r="I17" s="646"/>
      <c r="J17" s="1353"/>
      <c r="K17" s="1353"/>
      <c r="L17" s="1353"/>
      <c r="M17" s="1353"/>
      <c r="N17" s="1353"/>
      <c r="O17" s="1353"/>
      <c r="P17" s="1353"/>
      <c r="Q17" s="1353"/>
      <c r="R17" s="1353"/>
      <c r="S17" s="1353"/>
      <c r="T17" s="1353"/>
      <c r="U17" s="1353"/>
      <c r="V17" s="1353"/>
      <c r="W17" s="1353"/>
      <c r="X17" s="1353"/>
      <c r="Y17" s="1353"/>
      <c r="Z17" s="1353"/>
      <c r="AA17" s="1353"/>
      <c r="AB17" s="1353"/>
      <c r="AC17" s="1353"/>
      <c r="AD17" s="1353"/>
      <c r="AE17" s="1353"/>
      <c r="AF17" s="1353"/>
      <c r="AI17" s="1333"/>
      <c r="AJ17" s="1334"/>
      <c r="AK17" s="1335"/>
      <c r="AL17" s="1342"/>
      <c r="AM17" s="1343"/>
      <c r="AN17" s="1343"/>
      <c r="AO17" s="1343"/>
      <c r="AP17" s="1343"/>
      <c r="AQ17" s="1343"/>
      <c r="AR17" s="1344"/>
      <c r="AS17" s="1326"/>
      <c r="AT17" s="1292"/>
      <c r="AU17" s="1292"/>
      <c r="AV17" s="1292"/>
      <c r="AW17" s="1292"/>
      <c r="AX17" s="1292"/>
      <c r="AY17" s="1292"/>
      <c r="AZ17" s="1292"/>
      <c r="BA17" s="1292"/>
      <c r="BB17" s="1292"/>
      <c r="BC17" s="1292"/>
      <c r="BD17" s="1292"/>
      <c r="BE17" s="1292"/>
      <c r="BF17" s="1292"/>
      <c r="BG17" s="1292"/>
      <c r="BH17" s="1292"/>
      <c r="BI17" s="1292"/>
      <c r="BJ17" s="1292"/>
      <c r="BK17" s="1292"/>
      <c r="BL17" s="1292"/>
      <c r="BM17" s="1292"/>
      <c r="BN17" s="1292"/>
      <c r="BO17" s="1292"/>
      <c r="BP17" s="1292"/>
      <c r="BQ17" s="1292"/>
      <c r="BR17" s="1293"/>
    </row>
    <row r="18" spans="2:70" ht="21" customHeight="1">
      <c r="B18" s="432"/>
      <c r="C18" s="432"/>
      <c r="D18" s="432"/>
      <c r="E18" s="432"/>
      <c r="F18" s="432"/>
      <c r="G18" s="432"/>
      <c r="H18" s="432"/>
      <c r="I18" s="432"/>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row>
    <row r="19" spans="2:70" ht="38.25" customHeight="1">
      <c r="B19" s="1358" t="s">
        <v>639</v>
      </c>
      <c r="C19" s="646" t="s">
        <v>4</v>
      </c>
      <c r="D19" s="646"/>
      <c r="E19" s="646"/>
      <c r="F19" s="646"/>
      <c r="G19" s="646"/>
      <c r="H19" s="646"/>
      <c r="I19" s="646"/>
      <c r="J19" s="695" t="s">
        <v>5</v>
      </c>
      <c r="K19" s="696"/>
      <c r="L19" s="696"/>
      <c r="M19" s="696"/>
      <c r="N19" s="696"/>
      <c r="O19" s="696"/>
      <c r="P19" s="696"/>
      <c r="Q19" s="696"/>
      <c r="R19" s="696"/>
      <c r="S19" s="696"/>
      <c r="T19" s="696"/>
      <c r="U19" s="696"/>
      <c r="V19" s="696"/>
      <c r="W19" s="696"/>
      <c r="X19" s="696"/>
      <c r="Y19" s="696"/>
      <c r="Z19" s="696"/>
      <c r="AA19" s="696"/>
      <c r="AB19" s="697"/>
      <c r="AC19" s="646" t="s">
        <v>6</v>
      </c>
      <c r="AD19" s="646"/>
      <c r="AE19" s="1359" t="s">
        <v>638</v>
      </c>
      <c r="AF19" s="1359"/>
    </row>
    <row r="20" spans="2:70" ht="21" customHeight="1">
      <c r="B20" s="1358"/>
      <c r="C20" s="1358" t="s">
        <v>8</v>
      </c>
      <c r="D20" s="1355"/>
      <c r="E20" s="1355"/>
      <c r="F20" s="1355"/>
      <c r="G20" s="1355"/>
      <c r="H20" s="1355"/>
      <c r="I20" s="1355"/>
      <c r="J20" s="1360"/>
      <c r="K20" s="1366"/>
      <c r="L20" s="1366"/>
      <c r="M20" s="1366"/>
      <c r="N20" s="1366"/>
      <c r="O20" s="1366"/>
      <c r="P20" s="1366"/>
      <c r="Q20" s="1366"/>
      <c r="R20" s="1366"/>
      <c r="S20" s="1366"/>
      <c r="T20" s="1366"/>
      <c r="U20" s="1366"/>
      <c r="V20" s="1366"/>
      <c r="W20" s="1366"/>
      <c r="X20" s="1366"/>
      <c r="Y20" s="1366"/>
      <c r="Z20" s="1366"/>
      <c r="AA20" s="1366"/>
      <c r="AB20" s="1367"/>
      <c r="AC20" s="1356"/>
      <c r="AD20" s="1356"/>
      <c r="AE20" s="1356"/>
      <c r="AF20" s="1356"/>
      <c r="AL20" s="799" t="s">
        <v>276</v>
      </c>
      <c r="AM20" s="800"/>
      <c r="AN20" s="800"/>
      <c r="AO20" s="800"/>
      <c r="AP20" s="800"/>
      <c r="AQ20" s="800"/>
      <c r="AR20" s="801"/>
      <c r="AS20" s="418"/>
      <c r="AT20" s="1319" t="s">
        <v>803</v>
      </c>
      <c r="AU20" s="1319"/>
      <c r="AV20" s="1319"/>
      <c r="AW20" s="1319"/>
      <c r="AX20" s="1319"/>
      <c r="AY20" s="1319"/>
      <c r="AZ20" s="1319"/>
      <c r="BA20" s="1319"/>
      <c r="BB20" s="1319"/>
      <c r="BC20" s="1319"/>
      <c r="BD20" s="1319"/>
      <c r="BE20" s="1319"/>
      <c r="BF20" s="1319"/>
      <c r="BG20" s="1319"/>
      <c r="BH20" s="1319"/>
      <c r="BI20" s="1319"/>
      <c r="BJ20" s="1319"/>
      <c r="BK20" s="1319"/>
      <c r="BL20" s="1319"/>
      <c r="BM20" s="1319"/>
      <c r="BN20" s="1319"/>
      <c r="BO20" s="1319"/>
      <c r="BP20" s="1319"/>
      <c r="BQ20" s="1319"/>
      <c r="BR20" s="1320"/>
    </row>
    <row r="21" spans="2:70" ht="21" customHeight="1">
      <c r="B21" s="1358"/>
      <c r="C21" s="1358"/>
      <c r="D21" s="1355"/>
      <c r="E21" s="1355"/>
      <c r="F21" s="1355"/>
      <c r="G21" s="1355"/>
      <c r="H21" s="1355"/>
      <c r="I21" s="1355"/>
      <c r="J21" s="1368"/>
      <c r="K21" s="1369"/>
      <c r="L21" s="1369"/>
      <c r="M21" s="1369"/>
      <c r="N21" s="1369"/>
      <c r="O21" s="1369"/>
      <c r="P21" s="1369"/>
      <c r="Q21" s="1369"/>
      <c r="R21" s="1369"/>
      <c r="S21" s="1369"/>
      <c r="T21" s="1369"/>
      <c r="U21" s="1369"/>
      <c r="V21" s="1369"/>
      <c r="W21" s="1369"/>
      <c r="X21" s="1369"/>
      <c r="Y21" s="1369"/>
      <c r="Z21" s="1369"/>
      <c r="AA21" s="1369"/>
      <c r="AB21" s="1370"/>
      <c r="AC21" s="1356"/>
      <c r="AD21" s="1356"/>
      <c r="AE21" s="1356"/>
      <c r="AF21" s="1356"/>
      <c r="AL21" s="779"/>
      <c r="AM21" s="780"/>
      <c r="AN21" s="780"/>
      <c r="AO21" s="780"/>
      <c r="AP21" s="780"/>
      <c r="AQ21" s="780"/>
      <c r="AR21" s="1325"/>
      <c r="AS21" s="86"/>
      <c r="AT21" s="1321"/>
      <c r="AU21" s="1321"/>
      <c r="AV21" s="1321"/>
      <c r="AW21" s="1321"/>
      <c r="AX21" s="1321"/>
      <c r="AY21" s="1321"/>
      <c r="AZ21" s="1321"/>
      <c r="BA21" s="1321"/>
      <c r="BB21" s="1321"/>
      <c r="BC21" s="1321"/>
      <c r="BD21" s="1321"/>
      <c r="BE21" s="1321"/>
      <c r="BF21" s="1321"/>
      <c r="BG21" s="1321"/>
      <c r="BH21" s="1321"/>
      <c r="BI21" s="1321"/>
      <c r="BJ21" s="1321"/>
      <c r="BK21" s="1321"/>
      <c r="BL21" s="1321"/>
      <c r="BM21" s="1321"/>
      <c r="BN21" s="1321"/>
      <c r="BO21" s="1321"/>
      <c r="BP21" s="1321"/>
      <c r="BQ21" s="1321"/>
      <c r="BR21" s="1322"/>
    </row>
    <row r="22" spans="2:70" ht="21" customHeight="1">
      <c r="B22" s="1358"/>
      <c r="C22" s="1358"/>
      <c r="D22" s="1355"/>
      <c r="E22" s="1355"/>
      <c r="F22" s="1355"/>
      <c r="G22" s="1355"/>
      <c r="H22" s="1355"/>
      <c r="I22" s="1355"/>
      <c r="J22" s="1360"/>
      <c r="K22" s="1361"/>
      <c r="L22" s="1361"/>
      <c r="M22" s="1361"/>
      <c r="N22" s="1361"/>
      <c r="O22" s="1361"/>
      <c r="P22" s="1361"/>
      <c r="Q22" s="1361"/>
      <c r="R22" s="1361"/>
      <c r="S22" s="1361"/>
      <c r="T22" s="1361"/>
      <c r="U22" s="1361"/>
      <c r="V22" s="1361"/>
      <c r="W22" s="1361"/>
      <c r="X22" s="1361"/>
      <c r="Y22" s="1361"/>
      <c r="Z22" s="1361"/>
      <c r="AA22" s="1361"/>
      <c r="AB22" s="1362"/>
      <c r="AC22" s="1356"/>
      <c r="AD22" s="1356"/>
      <c r="AE22" s="1356"/>
      <c r="AF22" s="1356"/>
      <c r="AL22" s="779"/>
      <c r="AM22" s="780"/>
      <c r="AN22" s="780"/>
      <c r="AO22" s="780"/>
      <c r="AP22" s="780"/>
      <c r="AQ22" s="780"/>
      <c r="AR22" s="1325"/>
      <c r="AS22" s="86"/>
      <c r="AT22" s="1321"/>
      <c r="AU22" s="1321"/>
      <c r="AV22" s="1321"/>
      <c r="AW22" s="1321"/>
      <c r="AX22" s="1321"/>
      <c r="AY22" s="1321"/>
      <c r="AZ22" s="1321"/>
      <c r="BA22" s="1321"/>
      <c r="BB22" s="1321"/>
      <c r="BC22" s="1321"/>
      <c r="BD22" s="1321"/>
      <c r="BE22" s="1321"/>
      <c r="BF22" s="1321"/>
      <c r="BG22" s="1321"/>
      <c r="BH22" s="1321"/>
      <c r="BI22" s="1321"/>
      <c r="BJ22" s="1321"/>
      <c r="BK22" s="1321"/>
      <c r="BL22" s="1321"/>
      <c r="BM22" s="1321"/>
      <c r="BN22" s="1321"/>
      <c r="BO22" s="1321"/>
      <c r="BP22" s="1321"/>
      <c r="BQ22" s="1321"/>
      <c r="BR22" s="1322"/>
    </row>
    <row r="23" spans="2:70" ht="21" customHeight="1">
      <c r="B23" s="1358"/>
      <c r="C23" s="1358"/>
      <c r="D23" s="1355"/>
      <c r="E23" s="1355"/>
      <c r="F23" s="1355"/>
      <c r="G23" s="1355"/>
      <c r="H23" s="1355"/>
      <c r="I23" s="1355"/>
      <c r="J23" s="1363"/>
      <c r="K23" s="1364"/>
      <c r="L23" s="1364"/>
      <c r="M23" s="1364"/>
      <c r="N23" s="1364"/>
      <c r="O23" s="1364"/>
      <c r="P23" s="1364"/>
      <c r="Q23" s="1364"/>
      <c r="R23" s="1364"/>
      <c r="S23" s="1364"/>
      <c r="T23" s="1364"/>
      <c r="U23" s="1364"/>
      <c r="V23" s="1364"/>
      <c r="W23" s="1364"/>
      <c r="X23" s="1364"/>
      <c r="Y23" s="1364"/>
      <c r="Z23" s="1364"/>
      <c r="AA23" s="1364"/>
      <c r="AB23" s="1365"/>
      <c r="AC23" s="1356"/>
      <c r="AD23" s="1356"/>
      <c r="AE23" s="1356"/>
      <c r="AF23" s="1356"/>
      <c r="AL23" s="779"/>
      <c r="AM23" s="780"/>
      <c r="AN23" s="780"/>
      <c r="AO23" s="780"/>
      <c r="AP23" s="780"/>
      <c r="AQ23" s="780"/>
      <c r="AR23" s="1325"/>
      <c r="AS23" s="86"/>
      <c r="AT23" s="1321"/>
      <c r="AU23" s="1321"/>
      <c r="AV23" s="1321"/>
      <c r="AW23" s="1321"/>
      <c r="AX23" s="1321"/>
      <c r="AY23" s="1321"/>
      <c r="AZ23" s="1321"/>
      <c r="BA23" s="1321"/>
      <c r="BB23" s="1321"/>
      <c r="BC23" s="1321"/>
      <c r="BD23" s="1321"/>
      <c r="BE23" s="1321"/>
      <c r="BF23" s="1321"/>
      <c r="BG23" s="1321"/>
      <c r="BH23" s="1321"/>
      <c r="BI23" s="1321"/>
      <c r="BJ23" s="1321"/>
      <c r="BK23" s="1321"/>
      <c r="BL23" s="1321"/>
      <c r="BM23" s="1321"/>
      <c r="BN23" s="1321"/>
      <c r="BO23" s="1321"/>
      <c r="BP23" s="1321"/>
      <c r="BQ23" s="1321"/>
      <c r="BR23" s="1322"/>
    </row>
    <row r="24" spans="2:70" ht="21" customHeight="1">
      <c r="B24" s="1358"/>
      <c r="C24" s="1358"/>
      <c r="D24" s="1355"/>
      <c r="E24" s="1355"/>
      <c r="F24" s="1355"/>
      <c r="G24" s="1355"/>
      <c r="H24" s="1355"/>
      <c r="I24" s="1355"/>
      <c r="J24" s="1360"/>
      <c r="K24" s="1361"/>
      <c r="L24" s="1361"/>
      <c r="M24" s="1361"/>
      <c r="N24" s="1361"/>
      <c r="O24" s="1361"/>
      <c r="P24" s="1361"/>
      <c r="Q24" s="1361"/>
      <c r="R24" s="1361"/>
      <c r="S24" s="1361"/>
      <c r="T24" s="1361"/>
      <c r="U24" s="1361"/>
      <c r="V24" s="1361"/>
      <c r="W24" s="1361"/>
      <c r="X24" s="1361"/>
      <c r="Y24" s="1361"/>
      <c r="Z24" s="1361"/>
      <c r="AA24" s="1361"/>
      <c r="AB24" s="1362"/>
      <c r="AC24" s="1356"/>
      <c r="AD24" s="1356"/>
      <c r="AE24" s="1356"/>
      <c r="AF24" s="1356"/>
      <c r="AL24" s="779"/>
      <c r="AM24" s="780"/>
      <c r="AN24" s="780"/>
      <c r="AO24" s="780"/>
      <c r="AP24" s="780"/>
      <c r="AQ24" s="780"/>
      <c r="AR24" s="1325"/>
      <c r="AS24" s="86"/>
      <c r="AT24" s="1321"/>
      <c r="AU24" s="1321"/>
      <c r="AV24" s="1321"/>
      <c r="AW24" s="1321"/>
      <c r="AX24" s="1321"/>
      <c r="AY24" s="1321"/>
      <c r="AZ24" s="1321"/>
      <c r="BA24" s="1321"/>
      <c r="BB24" s="1321"/>
      <c r="BC24" s="1321"/>
      <c r="BD24" s="1321"/>
      <c r="BE24" s="1321"/>
      <c r="BF24" s="1321"/>
      <c r="BG24" s="1321"/>
      <c r="BH24" s="1321"/>
      <c r="BI24" s="1321"/>
      <c r="BJ24" s="1321"/>
      <c r="BK24" s="1321"/>
      <c r="BL24" s="1321"/>
      <c r="BM24" s="1321"/>
      <c r="BN24" s="1321"/>
      <c r="BO24" s="1321"/>
      <c r="BP24" s="1321"/>
      <c r="BQ24" s="1321"/>
      <c r="BR24" s="1322"/>
    </row>
    <row r="25" spans="2:70" ht="21" customHeight="1">
      <c r="B25" s="1358"/>
      <c r="C25" s="1358"/>
      <c r="D25" s="1355"/>
      <c r="E25" s="1355"/>
      <c r="F25" s="1355"/>
      <c r="G25" s="1355"/>
      <c r="H25" s="1355"/>
      <c r="I25" s="1355"/>
      <c r="J25" s="1363"/>
      <c r="K25" s="1364"/>
      <c r="L25" s="1364"/>
      <c r="M25" s="1364"/>
      <c r="N25" s="1364"/>
      <c r="O25" s="1364"/>
      <c r="P25" s="1364"/>
      <c r="Q25" s="1364"/>
      <c r="R25" s="1364"/>
      <c r="S25" s="1364"/>
      <c r="T25" s="1364"/>
      <c r="U25" s="1364"/>
      <c r="V25" s="1364"/>
      <c r="W25" s="1364"/>
      <c r="X25" s="1364"/>
      <c r="Y25" s="1364"/>
      <c r="Z25" s="1364"/>
      <c r="AA25" s="1364"/>
      <c r="AB25" s="1365"/>
      <c r="AC25" s="1356"/>
      <c r="AD25" s="1356"/>
      <c r="AE25" s="1356"/>
      <c r="AF25" s="1356"/>
      <c r="AL25" s="779"/>
      <c r="AM25" s="780"/>
      <c r="AN25" s="780"/>
      <c r="AO25" s="780"/>
      <c r="AP25" s="780"/>
      <c r="AQ25" s="780"/>
      <c r="AR25" s="1325"/>
      <c r="AS25" s="86"/>
      <c r="AT25" s="1321"/>
      <c r="AU25" s="1321"/>
      <c r="AV25" s="1321"/>
      <c r="AW25" s="1321"/>
      <c r="AX25" s="1321"/>
      <c r="AY25" s="1321"/>
      <c r="AZ25" s="1321"/>
      <c r="BA25" s="1321"/>
      <c r="BB25" s="1321"/>
      <c r="BC25" s="1321"/>
      <c r="BD25" s="1321"/>
      <c r="BE25" s="1321"/>
      <c r="BF25" s="1321"/>
      <c r="BG25" s="1321"/>
      <c r="BH25" s="1321"/>
      <c r="BI25" s="1321"/>
      <c r="BJ25" s="1321"/>
      <c r="BK25" s="1321"/>
      <c r="BL25" s="1321"/>
      <c r="BM25" s="1321"/>
      <c r="BN25" s="1321"/>
      <c r="BO25" s="1321"/>
      <c r="BP25" s="1321"/>
      <c r="BQ25" s="1321"/>
      <c r="BR25" s="1322"/>
    </row>
    <row r="26" spans="2:70" ht="21" customHeight="1">
      <c r="B26" s="1358"/>
      <c r="C26" s="1358"/>
      <c r="D26" s="1355"/>
      <c r="E26" s="1355"/>
      <c r="F26" s="1355"/>
      <c r="G26" s="1355"/>
      <c r="H26" s="1355"/>
      <c r="I26" s="1355"/>
      <c r="J26" s="1360"/>
      <c r="K26" s="1361"/>
      <c r="L26" s="1361"/>
      <c r="M26" s="1361"/>
      <c r="N26" s="1361"/>
      <c r="O26" s="1361"/>
      <c r="P26" s="1361"/>
      <c r="Q26" s="1361"/>
      <c r="R26" s="1361"/>
      <c r="S26" s="1361"/>
      <c r="T26" s="1361"/>
      <c r="U26" s="1361"/>
      <c r="V26" s="1361"/>
      <c r="W26" s="1361"/>
      <c r="X26" s="1361"/>
      <c r="Y26" s="1361"/>
      <c r="Z26" s="1361"/>
      <c r="AA26" s="1361"/>
      <c r="AB26" s="1362"/>
      <c r="AC26" s="1356"/>
      <c r="AD26" s="1356"/>
      <c r="AE26" s="1356"/>
      <c r="AF26" s="1356"/>
      <c r="AL26" s="779"/>
      <c r="AM26" s="780"/>
      <c r="AN26" s="780"/>
      <c r="AO26" s="780"/>
      <c r="AP26" s="780"/>
      <c r="AQ26" s="780"/>
      <c r="AR26" s="1325"/>
      <c r="AS26" s="86"/>
      <c r="AT26" s="1321"/>
      <c r="AU26" s="1321"/>
      <c r="AV26" s="1321"/>
      <c r="AW26" s="1321"/>
      <c r="AX26" s="1321"/>
      <c r="AY26" s="1321"/>
      <c r="AZ26" s="1321"/>
      <c r="BA26" s="1321"/>
      <c r="BB26" s="1321"/>
      <c r="BC26" s="1321"/>
      <c r="BD26" s="1321"/>
      <c r="BE26" s="1321"/>
      <c r="BF26" s="1321"/>
      <c r="BG26" s="1321"/>
      <c r="BH26" s="1321"/>
      <c r="BI26" s="1321"/>
      <c r="BJ26" s="1321"/>
      <c r="BK26" s="1321"/>
      <c r="BL26" s="1321"/>
      <c r="BM26" s="1321"/>
      <c r="BN26" s="1321"/>
      <c r="BO26" s="1321"/>
      <c r="BP26" s="1321"/>
      <c r="BQ26" s="1321"/>
      <c r="BR26" s="1322"/>
    </row>
    <row r="27" spans="2:70" ht="21" customHeight="1">
      <c r="B27" s="1358"/>
      <c r="C27" s="1358"/>
      <c r="D27" s="1355"/>
      <c r="E27" s="1355"/>
      <c r="F27" s="1355"/>
      <c r="G27" s="1355"/>
      <c r="H27" s="1355"/>
      <c r="I27" s="1355"/>
      <c r="J27" s="1363"/>
      <c r="K27" s="1364"/>
      <c r="L27" s="1364"/>
      <c r="M27" s="1364"/>
      <c r="N27" s="1364"/>
      <c r="O27" s="1364"/>
      <c r="P27" s="1364"/>
      <c r="Q27" s="1364"/>
      <c r="R27" s="1364"/>
      <c r="S27" s="1364"/>
      <c r="T27" s="1364"/>
      <c r="U27" s="1364"/>
      <c r="V27" s="1364"/>
      <c r="W27" s="1364"/>
      <c r="X27" s="1364"/>
      <c r="Y27" s="1364"/>
      <c r="Z27" s="1364"/>
      <c r="AA27" s="1364"/>
      <c r="AB27" s="1365"/>
      <c r="AC27" s="1356"/>
      <c r="AD27" s="1356"/>
      <c r="AE27" s="1356"/>
      <c r="AF27" s="1356"/>
      <c r="AL27" s="779"/>
      <c r="AM27" s="780"/>
      <c r="AN27" s="780"/>
      <c r="AO27" s="780"/>
      <c r="AP27" s="780"/>
      <c r="AQ27" s="780"/>
      <c r="AR27" s="1325"/>
      <c r="AS27" s="86"/>
      <c r="AT27" s="1321"/>
      <c r="AU27" s="1321"/>
      <c r="AV27" s="1321"/>
      <c r="AW27" s="1321"/>
      <c r="AX27" s="1321"/>
      <c r="AY27" s="1321"/>
      <c r="AZ27" s="1321"/>
      <c r="BA27" s="1321"/>
      <c r="BB27" s="1321"/>
      <c r="BC27" s="1321"/>
      <c r="BD27" s="1321"/>
      <c r="BE27" s="1321"/>
      <c r="BF27" s="1321"/>
      <c r="BG27" s="1321"/>
      <c r="BH27" s="1321"/>
      <c r="BI27" s="1321"/>
      <c r="BJ27" s="1321"/>
      <c r="BK27" s="1321"/>
      <c r="BL27" s="1321"/>
      <c r="BM27" s="1321"/>
      <c r="BN27" s="1321"/>
      <c r="BO27" s="1321"/>
      <c r="BP27" s="1321"/>
      <c r="BQ27" s="1321"/>
      <c r="BR27" s="1322"/>
    </row>
    <row r="28" spans="2:70" ht="21" customHeight="1">
      <c r="B28" s="1358"/>
      <c r="C28" s="1358"/>
      <c r="D28" s="1355"/>
      <c r="E28" s="1355"/>
      <c r="F28" s="1355"/>
      <c r="G28" s="1355"/>
      <c r="H28" s="1355"/>
      <c r="I28" s="1355"/>
      <c r="J28" s="1360"/>
      <c r="K28" s="1361"/>
      <c r="L28" s="1361"/>
      <c r="M28" s="1361"/>
      <c r="N28" s="1361"/>
      <c r="O28" s="1361"/>
      <c r="P28" s="1361"/>
      <c r="Q28" s="1361"/>
      <c r="R28" s="1361"/>
      <c r="S28" s="1361"/>
      <c r="T28" s="1361"/>
      <c r="U28" s="1361"/>
      <c r="V28" s="1361"/>
      <c r="W28" s="1361"/>
      <c r="X28" s="1361"/>
      <c r="Y28" s="1361"/>
      <c r="Z28" s="1361"/>
      <c r="AA28" s="1361"/>
      <c r="AB28" s="1362"/>
      <c r="AC28" s="1356"/>
      <c r="AD28" s="1356"/>
      <c r="AE28" s="1356"/>
      <c r="AF28" s="1356"/>
      <c r="AL28" s="779"/>
      <c r="AM28" s="780"/>
      <c r="AN28" s="780"/>
      <c r="AO28" s="780"/>
      <c r="AP28" s="780"/>
      <c r="AQ28" s="780"/>
      <c r="AR28" s="1325"/>
      <c r="AS28" s="86"/>
      <c r="AT28" s="1321"/>
      <c r="AU28" s="1321"/>
      <c r="AV28" s="1321"/>
      <c r="AW28" s="1321"/>
      <c r="AX28" s="1321"/>
      <c r="AY28" s="1321"/>
      <c r="AZ28" s="1321"/>
      <c r="BA28" s="1321"/>
      <c r="BB28" s="1321"/>
      <c r="BC28" s="1321"/>
      <c r="BD28" s="1321"/>
      <c r="BE28" s="1321"/>
      <c r="BF28" s="1321"/>
      <c r="BG28" s="1321"/>
      <c r="BH28" s="1321"/>
      <c r="BI28" s="1321"/>
      <c r="BJ28" s="1321"/>
      <c r="BK28" s="1321"/>
      <c r="BL28" s="1321"/>
      <c r="BM28" s="1321"/>
      <c r="BN28" s="1321"/>
      <c r="BO28" s="1321"/>
      <c r="BP28" s="1321"/>
      <c r="BQ28" s="1321"/>
      <c r="BR28" s="1322"/>
    </row>
    <row r="29" spans="2:70" ht="21" customHeight="1">
      <c r="B29" s="1358"/>
      <c r="C29" s="1358"/>
      <c r="D29" s="1355"/>
      <c r="E29" s="1355"/>
      <c r="F29" s="1355"/>
      <c r="G29" s="1355"/>
      <c r="H29" s="1355"/>
      <c r="I29" s="1355"/>
      <c r="J29" s="1363"/>
      <c r="K29" s="1364"/>
      <c r="L29" s="1364"/>
      <c r="M29" s="1364"/>
      <c r="N29" s="1364"/>
      <c r="O29" s="1364"/>
      <c r="P29" s="1364"/>
      <c r="Q29" s="1364"/>
      <c r="R29" s="1364"/>
      <c r="S29" s="1364"/>
      <c r="T29" s="1364"/>
      <c r="U29" s="1364"/>
      <c r="V29" s="1364"/>
      <c r="W29" s="1364"/>
      <c r="X29" s="1364"/>
      <c r="Y29" s="1364"/>
      <c r="Z29" s="1364"/>
      <c r="AA29" s="1364"/>
      <c r="AB29" s="1365"/>
      <c r="AC29" s="1356"/>
      <c r="AD29" s="1356"/>
      <c r="AE29" s="1356"/>
      <c r="AF29" s="1356"/>
      <c r="AL29" s="779"/>
      <c r="AM29" s="780"/>
      <c r="AN29" s="780"/>
      <c r="AO29" s="780"/>
      <c r="AP29" s="780"/>
      <c r="AQ29" s="780"/>
      <c r="AR29" s="1325"/>
      <c r="AS29" s="86"/>
      <c r="AT29" s="1321"/>
      <c r="AU29" s="1321"/>
      <c r="AV29" s="1321"/>
      <c r="AW29" s="1321"/>
      <c r="AX29" s="1321"/>
      <c r="AY29" s="1321"/>
      <c r="AZ29" s="1321"/>
      <c r="BA29" s="1321"/>
      <c r="BB29" s="1321"/>
      <c r="BC29" s="1321"/>
      <c r="BD29" s="1321"/>
      <c r="BE29" s="1321"/>
      <c r="BF29" s="1321"/>
      <c r="BG29" s="1321"/>
      <c r="BH29" s="1321"/>
      <c r="BI29" s="1321"/>
      <c r="BJ29" s="1321"/>
      <c r="BK29" s="1321"/>
      <c r="BL29" s="1321"/>
      <c r="BM29" s="1321"/>
      <c r="BN29" s="1321"/>
      <c r="BO29" s="1321"/>
      <c r="BP29" s="1321"/>
      <c r="BQ29" s="1321"/>
      <c r="BR29" s="1322"/>
    </row>
    <row r="30" spans="2:70" ht="21" customHeight="1">
      <c r="B30" s="1358"/>
      <c r="C30" s="1358"/>
      <c r="D30" s="79"/>
      <c r="E30" s="64"/>
      <c r="F30" s="448"/>
      <c r="G30" s="448"/>
      <c r="H30" s="448"/>
      <c r="I30" s="448"/>
      <c r="J30" s="64"/>
      <c r="K30" s="448"/>
      <c r="L30" s="64"/>
      <c r="M30" s="448"/>
      <c r="N30" s="64" t="s">
        <v>637</v>
      </c>
      <c r="O30" s="64"/>
      <c r="P30" s="448"/>
      <c r="Q30" s="448"/>
      <c r="R30" s="64"/>
      <c r="S30" s="421" t="s">
        <v>632</v>
      </c>
      <c r="T30" s="1357"/>
      <c r="U30" s="1357"/>
      <c r="V30" s="448"/>
      <c r="W30" s="64"/>
      <c r="X30" s="421" t="s">
        <v>631</v>
      </c>
      <c r="Y30" s="1357"/>
      <c r="Z30" s="1357"/>
      <c r="AA30" s="64"/>
      <c r="AB30" s="421" t="s">
        <v>31</v>
      </c>
      <c r="AC30" s="1354">
        <f>SUM(AC20:AD29)</f>
        <v>0</v>
      </c>
      <c r="AD30" s="1354"/>
      <c r="AE30" s="1354">
        <f>SUM(AE20:AF29)</f>
        <v>0</v>
      </c>
      <c r="AF30" s="1354"/>
      <c r="AI30" s="671" t="str">
        <f>IF(T30+Y30=AC30,"OK","未入力")</f>
        <v>OK</v>
      </c>
      <c r="AJ30" s="781"/>
      <c r="AK30" s="672"/>
      <c r="AL30" s="779"/>
      <c r="AM30" s="780"/>
      <c r="AN30" s="780"/>
      <c r="AO30" s="780"/>
      <c r="AP30" s="780"/>
      <c r="AQ30" s="780"/>
      <c r="AR30" s="1325"/>
      <c r="AS30" s="86"/>
      <c r="AT30" s="1321"/>
      <c r="AU30" s="1321"/>
      <c r="AV30" s="1321"/>
      <c r="AW30" s="1321"/>
      <c r="AX30" s="1321"/>
      <c r="AY30" s="1321"/>
      <c r="AZ30" s="1321"/>
      <c r="BA30" s="1321"/>
      <c r="BB30" s="1321"/>
      <c r="BC30" s="1321"/>
      <c r="BD30" s="1321"/>
      <c r="BE30" s="1321"/>
      <c r="BF30" s="1321"/>
      <c r="BG30" s="1321"/>
      <c r="BH30" s="1321"/>
      <c r="BI30" s="1321"/>
      <c r="BJ30" s="1321"/>
      <c r="BK30" s="1321"/>
      <c r="BL30" s="1321"/>
      <c r="BM30" s="1321"/>
      <c r="BN30" s="1321"/>
      <c r="BO30" s="1321"/>
      <c r="BP30" s="1321"/>
      <c r="BQ30" s="1321"/>
      <c r="BR30" s="1322"/>
    </row>
    <row r="31" spans="2:70" ht="21" customHeight="1">
      <c r="B31" s="1358"/>
      <c r="C31" s="1358" t="s">
        <v>9</v>
      </c>
      <c r="D31" s="1355"/>
      <c r="E31" s="1355"/>
      <c r="F31" s="1355"/>
      <c r="G31" s="1355"/>
      <c r="H31" s="1355"/>
      <c r="I31" s="1355"/>
      <c r="J31" s="1360"/>
      <c r="K31" s="1361"/>
      <c r="L31" s="1361"/>
      <c r="M31" s="1361"/>
      <c r="N31" s="1361"/>
      <c r="O31" s="1361"/>
      <c r="P31" s="1361"/>
      <c r="Q31" s="1361"/>
      <c r="R31" s="1361"/>
      <c r="S31" s="1361"/>
      <c r="T31" s="1361"/>
      <c r="U31" s="1361"/>
      <c r="V31" s="1361"/>
      <c r="W31" s="1361"/>
      <c r="X31" s="1361"/>
      <c r="Y31" s="1361"/>
      <c r="Z31" s="1361"/>
      <c r="AA31" s="1361"/>
      <c r="AB31" s="1362"/>
      <c r="AC31" s="1356"/>
      <c r="AD31" s="1356"/>
      <c r="AE31" s="1356"/>
      <c r="AF31" s="1356"/>
      <c r="AL31" s="779"/>
      <c r="AM31" s="780"/>
      <c r="AN31" s="780"/>
      <c r="AO31" s="780"/>
      <c r="AP31" s="780"/>
      <c r="AQ31" s="780"/>
      <c r="AR31" s="1325"/>
      <c r="AS31" s="168"/>
      <c r="AT31" s="1321"/>
      <c r="AU31" s="1321"/>
      <c r="AV31" s="1321"/>
      <c r="AW31" s="1321"/>
      <c r="AX31" s="1321"/>
      <c r="AY31" s="1321"/>
      <c r="AZ31" s="1321"/>
      <c r="BA31" s="1321"/>
      <c r="BB31" s="1321"/>
      <c r="BC31" s="1321"/>
      <c r="BD31" s="1321"/>
      <c r="BE31" s="1321"/>
      <c r="BF31" s="1321"/>
      <c r="BG31" s="1321"/>
      <c r="BH31" s="1321"/>
      <c r="BI31" s="1321"/>
      <c r="BJ31" s="1321"/>
      <c r="BK31" s="1321"/>
      <c r="BL31" s="1321"/>
      <c r="BM31" s="1321"/>
      <c r="BN31" s="1321"/>
      <c r="BO31" s="1321"/>
      <c r="BP31" s="1321"/>
      <c r="BQ31" s="1321"/>
      <c r="BR31" s="1322"/>
    </row>
    <row r="32" spans="2:70" ht="21" customHeight="1">
      <c r="B32" s="1358"/>
      <c r="C32" s="1358"/>
      <c r="D32" s="1355"/>
      <c r="E32" s="1355"/>
      <c r="F32" s="1355"/>
      <c r="G32" s="1355"/>
      <c r="H32" s="1355"/>
      <c r="I32" s="1355"/>
      <c r="J32" s="1363"/>
      <c r="K32" s="1364"/>
      <c r="L32" s="1364"/>
      <c r="M32" s="1364"/>
      <c r="N32" s="1364"/>
      <c r="O32" s="1364"/>
      <c r="P32" s="1364"/>
      <c r="Q32" s="1364"/>
      <c r="R32" s="1364"/>
      <c r="S32" s="1364"/>
      <c r="T32" s="1364"/>
      <c r="U32" s="1364"/>
      <c r="V32" s="1364"/>
      <c r="W32" s="1364"/>
      <c r="X32" s="1364"/>
      <c r="Y32" s="1364"/>
      <c r="Z32" s="1364"/>
      <c r="AA32" s="1364"/>
      <c r="AB32" s="1365"/>
      <c r="AC32" s="1356"/>
      <c r="AD32" s="1356"/>
      <c r="AE32" s="1356"/>
      <c r="AF32" s="1356"/>
      <c r="AL32" s="779"/>
      <c r="AM32" s="780"/>
      <c r="AN32" s="780"/>
      <c r="AO32" s="780"/>
      <c r="AP32" s="780"/>
      <c r="AQ32" s="780"/>
      <c r="AR32" s="1325"/>
      <c r="AS32" s="86"/>
      <c r="AT32" s="1321"/>
      <c r="AU32" s="1321"/>
      <c r="AV32" s="1321"/>
      <c r="AW32" s="1321"/>
      <c r="AX32" s="1321"/>
      <c r="AY32" s="1321"/>
      <c r="AZ32" s="1321"/>
      <c r="BA32" s="1321"/>
      <c r="BB32" s="1321"/>
      <c r="BC32" s="1321"/>
      <c r="BD32" s="1321"/>
      <c r="BE32" s="1321"/>
      <c r="BF32" s="1321"/>
      <c r="BG32" s="1321"/>
      <c r="BH32" s="1321"/>
      <c r="BI32" s="1321"/>
      <c r="BJ32" s="1321"/>
      <c r="BK32" s="1321"/>
      <c r="BL32" s="1321"/>
      <c r="BM32" s="1321"/>
      <c r="BN32" s="1321"/>
      <c r="BO32" s="1321"/>
      <c r="BP32" s="1321"/>
      <c r="BQ32" s="1321"/>
      <c r="BR32" s="1322"/>
    </row>
    <row r="33" spans="2:70" ht="21" customHeight="1">
      <c r="B33" s="1358"/>
      <c r="C33" s="1358"/>
      <c r="D33" s="1355"/>
      <c r="E33" s="1355"/>
      <c r="F33" s="1355"/>
      <c r="G33" s="1355"/>
      <c r="H33" s="1355"/>
      <c r="I33" s="1355"/>
      <c r="J33" s="1360"/>
      <c r="K33" s="1361"/>
      <c r="L33" s="1361"/>
      <c r="M33" s="1361"/>
      <c r="N33" s="1361"/>
      <c r="O33" s="1361"/>
      <c r="P33" s="1361"/>
      <c r="Q33" s="1361"/>
      <c r="R33" s="1361"/>
      <c r="S33" s="1361"/>
      <c r="T33" s="1361"/>
      <c r="U33" s="1361"/>
      <c r="V33" s="1361"/>
      <c r="W33" s="1361"/>
      <c r="X33" s="1361"/>
      <c r="Y33" s="1361"/>
      <c r="Z33" s="1361"/>
      <c r="AA33" s="1361"/>
      <c r="AB33" s="1362"/>
      <c r="AC33" s="1356"/>
      <c r="AD33" s="1356"/>
      <c r="AE33" s="1356"/>
      <c r="AF33" s="1356"/>
      <c r="AL33" s="779"/>
      <c r="AM33" s="780"/>
      <c r="AN33" s="780"/>
      <c r="AO33" s="780"/>
      <c r="AP33" s="780"/>
      <c r="AQ33" s="780"/>
      <c r="AR33" s="1325"/>
      <c r="AS33" s="86"/>
      <c r="AT33" s="1321"/>
      <c r="AU33" s="1321"/>
      <c r="AV33" s="1321"/>
      <c r="AW33" s="1321"/>
      <c r="AX33" s="1321"/>
      <c r="AY33" s="1321"/>
      <c r="AZ33" s="1321"/>
      <c r="BA33" s="1321"/>
      <c r="BB33" s="1321"/>
      <c r="BC33" s="1321"/>
      <c r="BD33" s="1321"/>
      <c r="BE33" s="1321"/>
      <c r="BF33" s="1321"/>
      <c r="BG33" s="1321"/>
      <c r="BH33" s="1321"/>
      <c r="BI33" s="1321"/>
      <c r="BJ33" s="1321"/>
      <c r="BK33" s="1321"/>
      <c r="BL33" s="1321"/>
      <c r="BM33" s="1321"/>
      <c r="BN33" s="1321"/>
      <c r="BO33" s="1321"/>
      <c r="BP33" s="1321"/>
      <c r="BQ33" s="1321"/>
      <c r="BR33" s="1322"/>
    </row>
    <row r="34" spans="2:70" ht="21" customHeight="1">
      <c r="B34" s="1358"/>
      <c r="C34" s="1358"/>
      <c r="D34" s="1355"/>
      <c r="E34" s="1355"/>
      <c r="F34" s="1355"/>
      <c r="G34" s="1355"/>
      <c r="H34" s="1355"/>
      <c r="I34" s="1355"/>
      <c r="J34" s="1363"/>
      <c r="K34" s="1364"/>
      <c r="L34" s="1364"/>
      <c r="M34" s="1364"/>
      <c r="N34" s="1364"/>
      <c r="O34" s="1364"/>
      <c r="P34" s="1364"/>
      <c r="Q34" s="1364"/>
      <c r="R34" s="1364"/>
      <c r="S34" s="1364"/>
      <c r="T34" s="1364"/>
      <c r="U34" s="1364"/>
      <c r="V34" s="1364"/>
      <c r="W34" s="1364"/>
      <c r="X34" s="1364"/>
      <c r="Y34" s="1364"/>
      <c r="Z34" s="1364"/>
      <c r="AA34" s="1364"/>
      <c r="AB34" s="1365"/>
      <c r="AC34" s="1356"/>
      <c r="AD34" s="1356"/>
      <c r="AE34" s="1356"/>
      <c r="AF34" s="1356"/>
      <c r="AL34" s="779"/>
      <c r="AM34" s="780"/>
      <c r="AN34" s="780"/>
      <c r="AO34" s="780"/>
      <c r="AP34" s="780"/>
      <c r="AQ34" s="780"/>
      <c r="AR34" s="1325"/>
      <c r="AS34" s="86"/>
      <c r="AT34" s="1321"/>
      <c r="AU34" s="1321"/>
      <c r="AV34" s="1321"/>
      <c r="AW34" s="1321"/>
      <c r="AX34" s="1321"/>
      <c r="AY34" s="1321"/>
      <c r="AZ34" s="1321"/>
      <c r="BA34" s="1321"/>
      <c r="BB34" s="1321"/>
      <c r="BC34" s="1321"/>
      <c r="BD34" s="1321"/>
      <c r="BE34" s="1321"/>
      <c r="BF34" s="1321"/>
      <c r="BG34" s="1321"/>
      <c r="BH34" s="1321"/>
      <c r="BI34" s="1321"/>
      <c r="BJ34" s="1321"/>
      <c r="BK34" s="1321"/>
      <c r="BL34" s="1321"/>
      <c r="BM34" s="1321"/>
      <c r="BN34" s="1321"/>
      <c r="BO34" s="1321"/>
      <c r="BP34" s="1321"/>
      <c r="BQ34" s="1321"/>
      <c r="BR34" s="1322"/>
    </row>
    <row r="35" spans="2:70" ht="21" customHeight="1">
      <c r="B35" s="1358"/>
      <c r="C35" s="1358"/>
      <c r="D35" s="1355"/>
      <c r="E35" s="1355"/>
      <c r="F35" s="1355"/>
      <c r="G35" s="1355"/>
      <c r="H35" s="1355"/>
      <c r="I35" s="1355"/>
      <c r="J35" s="1360"/>
      <c r="K35" s="1361"/>
      <c r="L35" s="1361"/>
      <c r="M35" s="1361"/>
      <c r="N35" s="1361"/>
      <c r="O35" s="1361"/>
      <c r="P35" s="1361"/>
      <c r="Q35" s="1361"/>
      <c r="R35" s="1361"/>
      <c r="S35" s="1361"/>
      <c r="T35" s="1361"/>
      <c r="U35" s="1361"/>
      <c r="V35" s="1361"/>
      <c r="W35" s="1361"/>
      <c r="X35" s="1361"/>
      <c r="Y35" s="1361"/>
      <c r="Z35" s="1361"/>
      <c r="AA35" s="1361"/>
      <c r="AB35" s="1362"/>
      <c r="AC35" s="1356"/>
      <c r="AD35" s="1356"/>
      <c r="AE35" s="1356"/>
      <c r="AF35" s="1356"/>
      <c r="AL35" s="779"/>
      <c r="AM35" s="780"/>
      <c r="AN35" s="780"/>
      <c r="AO35" s="780"/>
      <c r="AP35" s="780"/>
      <c r="AQ35" s="780"/>
      <c r="AR35" s="1325"/>
      <c r="AS35" s="86"/>
      <c r="AT35" s="1321"/>
      <c r="AU35" s="1321"/>
      <c r="AV35" s="1321"/>
      <c r="AW35" s="1321"/>
      <c r="AX35" s="1321"/>
      <c r="AY35" s="1321"/>
      <c r="AZ35" s="1321"/>
      <c r="BA35" s="1321"/>
      <c r="BB35" s="1321"/>
      <c r="BC35" s="1321"/>
      <c r="BD35" s="1321"/>
      <c r="BE35" s="1321"/>
      <c r="BF35" s="1321"/>
      <c r="BG35" s="1321"/>
      <c r="BH35" s="1321"/>
      <c r="BI35" s="1321"/>
      <c r="BJ35" s="1321"/>
      <c r="BK35" s="1321"/>
      <c r="BL35" s="1321"/>
      <c r="BM35" s="1321"/>
      <c r="BN35" s="1321"/>
      <c r="BO35" s="1321"/>
      <c r="BP35" s="1321"/>
      <c r="BQ35" s="1321"/>
      <c r="BR35" s="1322"/>
    </row>
    <row r="36" spans="2:70" ht="21" customHeight="1">
      <c r="B36" s="1358"/>
      <c r="C36" s="1358"/>
      <c r="D36" s="1355"/>
      <c r="E36" s="1355"/>
      <c r="F36" s="1355"/>
      <c r="G36" s="1355"/>
      <c r="H36" s="1355"/>
      <c r="I36" s="1355"/>
      <c r="J36" s="1363"/>
      <c r="K36" s="1364"/>
      <c r="L36" s="1364"/>
      <c r="M36" s="1364"/>
      <c r="N36" s="1364"/>
      <c r="O36" s="1364"/>
      <c r="P36" s="1364"/>
      <c r="Q36" s="1364"/>
      <c r="R36" s="1364"/>
      <c r="S36" s="1364"/>
      <c r="T36" s="1364"/>
      <c r="U36" s="1364"/>
      <c r="V36" s="1364"/>
      <c r="W36" s="1364"/>
      <c r="X36" s="1364"/>
      <c r="Y36" s="1364"/>
      <c r="Z36" s="1364"/>
      <c r="AA36" s="1364"/>
      <c r="AB36" s="1365"/>
      <c r="AC36" s="1356"/>
      <c r="AD36" s="1356"/>
      <c r="AE36" s="1356"/>
      <c r="AF36" s="1356"/>
      <c r="AL36" s="779"/>
      <c r="AM36" s="780"/>
      <c r="AN36" s="780"/>
      <c r="AO36" s="780"/>
      <c r="AP36" s="780"/>
      <c r="AQ36" s="780"/>
      <c r="AR36" s="1325"/>
      <c r="AS36" s="86"/>
      <c r="AT36" s="1321"/>
      <c r="AU36" s="1321"/>
      <c r="AV36" s="1321"/>
      <c r="AW36" s="1321"/>
      <c r="AX36" s="1321"/>
      <c r="AY36" s="1321"/>
      <c r="AZ36" s="1321"/>
      <c r="BA36" s="1321"/>
      <c r="BB36" s="1321"/>
      <c r="BC36" s="1321"/>
      <c r="BD36" s="1321"/>
      <c r="BE36" s="1321"/>
      <c r="BF36" s="1321"/>
      <c r="BG36" s="1321"/>
      <c r="BH36" s="1321"/>
      <c r="BI36" s="1321"/>
      <c r="BJ36" s="1321"/>
      <c r="BK36" s="1321"/>
      <c r="BL36" s="1321"/>
      <c r="BM36" s="1321"/>
      <c r="BN36" s="1321"/>
      <c r="BO36" s="1321"/>
      <c r="BP36" s="1321"/>
      <c r="BQ36" s="1321"/>
      <c r="BR36" s="1322"/>
    </row>
    <row r="37" spans="2:70" ht="21" customHeight="1">
      <c r="B37" s="1358"/>
      <c r="C37" s="1358"/>
      <c r="D37" s="1355"/>
      <c r="E37" s="1355"/>
      <c r="F37" s="1355"/>
      <c r="G37" s="1355"/>
      <c r="H37" s="1355"/>
      <c r="I37" s="1355"/>
      <c r="J37" s="1360"/>
      <c r="K37" s="1361"/>
      <c r="L37" s="1361"/>
      <c r="M37" s="1361"/>
      <c r="N37" s="1361"/>
      <c r="O37" s="1361"/>
      <c r="P37" s="1361"/>
      <c r="Q37" s="1361"/>
      <c r="R37" s="1361"/>
      <c r="S37" s="1361"/>
      <c r="T37" s="1361"/>
      <c r="U37" s="1361"/>
      <c r="V37" s="1361"/>
      <c r="W37" s="1361"/>
      <c r="X37" s="1361"/>
      <c r="Y37" s="1361"/>
      <c r="Z37" s="1361"/>
      <c r="AA37" s="1361"/>
      <c r="AB37" s="1362"/>
      <c r="AC37" s="1356"/>
      <c r="AD37" s="1356"/>
      <c r="AE37" s="1356"/>
      <c r="AF37" s="1356"/>
      <c r="AL37" s="779"/>
      <c r="AM37" s="780"/>
      <c r="AN37" s="780"/>
      <c r="AO37" s="780"/>
      <c r="AP37" s="780"/>
      <c r="AQ37" s="780"/>
      <c r="AR37" s="1325"/>
      <c r="AS37" s="86"/>
      <c r="AT37" s="1321"/>
      <c r="AU37" s="1321"/>
      <c r="AV37" s="1321"/>
      <c r="AW37" s="1321"/>
      <c r="AX37" s="1321"/>
      <c r="AY37" s="1321"/>
      <c r="AZ37" s="1321"/>
      <c r="BA37" s="1321"/>
      <c r="BB37" s="1321"/>
      <c r="BC37" s="1321"/>
      <c r="BD37" s="1321"/>
      <c r="BE37" s="1321"/>
      <c r="BF37" s="1321"/>
      <c r="BG37" s="1321"/>
      <c r="BH37" s="1321"/>
      <c r="BI37" s="1321"/>
      <c r="BJ37" s="1321"/>
      <c r="BK37" s="1321"/>
      <c r="BL37" s="1321"/>
      <c r="BM37" s="1321"/>
      <c r="BN37" s="1321"/>
      <c r="BO37" s="1321"/>
      <c r="BP37" s="1321"/>
      <c r="BQ37" s="1321"/>
      <c r="BR37" s="1322"/>
    </row>
    <row r="38" spans="2:70" ht="21" customHeight="1">
      <c r="B38" s="1358"/>
      <c r="C38" s="1358"/>
      <c r="D38" s="1355"/>
      <c r="E38" s="1355"/>
      <c r="F38" s="1355"/>
      <c r="G38" s="1355"/>
      <c r="H38" s="1355"/>
      <c r="I38" s="1355"/>
      <c r="J38" s="1363"/>
      <c r="K38" s="1364"/>
      <c r="L38" s="1364"/>
      <c r="M38" s="1364"/>
      <c r="N38" s="1364"/>
      <c r="O38" s="1364"/>
      <c r="P38" s="1364"/>
      <c r="Q38" s="1364"/>
      <c r="R38" s="1364"/>
      <c r="S38" s="1364"/>
      <c r="T38" s="1364"/>
      <c r="U38" s="1364"/>
      <c r="V38" s="1364"/>
      <c r="W38" s="1364"/>
      <c r="X38" s="1364"/>
      <c r="Y38" s="1364"/>
      <c r="Z38" s="1364"/>
      <c r="AA38" s="1364"/>
      <c r="AB38" s="1365"/>
      <c r="AC38" s="1356"/>
      <c r="AD38" s="1356"/>
      <c r="AE38" s="1356"/>
      <c r="AF38" s="1356"/>
      <c r="AL38" s="779"/>
      <c r="AM38" s="780"/>
      <c r="AN38" s="780"/>
      <c r="AO38" s="780"/>
      <c r="AP38" s="780"/>
      <c r="AQ38" s="780"/>
      <c r="AR38" s="1325"/>
      <c r="AS38" s="86"/>
      <c r="AT38" s="1321"/>
      <c r="AU38" s="1321"/>
      <c r="AV38" s="1321"/>
      <c r="AW38" s="1321"/>
      <c r="AX38" s="1321"/>
      <c r="AY38" s="1321"/>
      <c r="AZ38" s="1321"/>
      <c r="BA38" s="1321"/>
      <c r="BB38" s="1321"/>
      <c r="BC38" s="1321"/>
      <c r="BD38" s="1321"/>
      <c r="BE38" s="1321"/>
      <c r="BF38" s="1321"/>
      <c r="BG38" s="1321"/>
      <c r="BH38" s="1321"/>
      <c r="BI38" s="1321"/>
      <c r="BJ38" s="1321"/>
      <c r="BK38" s="1321"/>
      <c r="BL38" s="1321"/>
      <c r="BM38" s="1321"/>
      <c r="BN38" s="1321"/>
      <c r="BO38" s="1321"/>
      <c r="BP38" s="1321"/>
      <c r="BQ38" s="1321"/>
      <c r="BR38" s="1322"/>
    </row>
    <row r="39" spans="2:70" ht="21" customHeight="1">
      <c r="B39" s="1358"/>
      <c r="C39" s="1358"/>
      <c r="D39" s="1355"/>
      <c r="E39" s="1355"/>
      <c r="F39" s="1355"/>
      <c r="G39" s="1355"/>
      <c r="H39" s="1355"/>
      <c r="I39" s="1355"/>
      <c r="J39" s="1360"/>
      <c r="K39" s="1361"/>
      <c r="L39" s="1361"/>
      <c r="M39" s="1361"/>
      <c r="N39" s="1361"/>
      <c r="O39" s="1361"/>
      <c r="P39" s="1361"/>
      <c r="Q39" s="1361"/>
      <c r="R39" s="1361"/>
      <c r="S39" s="1361"/>
      <c r="T39" s="1361"/>
      <c r="U39" s="1361"/>
      <c r="V39" s="1361"/>
      <c r="W39" s="1361"/>
      <c r="X39" s="1361"/>
      <c r="Y39" s="1361"/>
      <c r="Z39" s="1361"/>
      <c r="AA39" s="1361"/>
      <c r="AB39" s="1362"/>
      <c r="AC39" s="1356"/>
      <c r="AD39" s="1356"/>
      <c r="AE39" s="1356"/>
      <c r="AF39" s="1356"/>
      <c r="AL39" s="779"/>
      <c r="AM39" s="780"/>
      <c r="AN39" s="780"/>
      <c r="AO39" s="780"/>
      <c r="AP39" s="780"/>
      <c r="AQ39" s="780"/>
      <c r="AR39" s="1325"/>
      <c r="AS39" s="86"/>
      <c r="AT39" s="1321"/>
      <c r="AU39" s="1321"/>
      <c r="AV39" s="1321"/>
      <c r="AW39" s="1321"/>
      <c r="AX39" s="1321"/>
      <c r="AY39" s="1321"/>
      <c r="AZ39" s="1321"/>
      <c r="BA39" s="1321"/>
      <c r="BB39" s="1321"/>
      <c r="BC39" s="1321"/>
      <c r="BD39" s="1321"/>
      <c r="BE39" s="1321"/>
      <c r="BF39" s="1321"/>
      <c r="BG39" s="1321"/>
      <c r="BH39" s="1321"/>
      <c r="BI39" s="1321"/>
      <c r="BJ39" s="1321"/>
      <c r="BK39" s="1321"/>
      <c r="BL39" s="1321"/>
      <c r="BM39" s="1321"/>
      <c r="BN39" s="1321"/>
      <c r="BO39" s="1321"/>
      <c r="BP39" s="1321"/>
      <c r="BQ39" s="1321"/>
      <c r="BR39" s="1322"/>
    </row>
    <row r="40" spans="2:70" ht="21" customHeight="1">
      <c r="B40" s="1358"/>
      <c r="C40" s="1358"/>
      <c r="D40" s="1355"/>
      <c r="E40" s="1355"/>
      <c r="F40" s="1355"/>
      <c r="G40" s="1355"/>
      <c r="H40" s="1355"/>
      <c r="I40" s="1355"/>
      <c r="J40" s="1363"/>
      <c r="K40" s="1364"/>
      <c r="L40" s="1364"/>
      <c r="M40" s="1364"/>
      <c r="N40" s="1364"/>
      <c r="O40" s="1364"/>
      <c r="P40" s="1364"/>
      <c r="Q40" s="1364"/>
      <c r="R40" s="1364"/>
      <c r="S40" s="1364"/>
      <c r="T40" s="1364"/>
      <c r="U40" s="1364"/>
      <c r="V40" s="1364"/>
      <c r="W40" s="1364"/>
      <c r="X40" s="1364"/>
      <c r="Y40" s="1364"/>
      <c r="Z40" s="1364"/>
      <c r="AA40" s="1364"/>
      <c r="AB40" s="1365"/>
      <c r="AC40" s="1356"/>
      <c r="AD40" s="1356"/>
      <c r="AE40" s="1356"/>
      <c r="AF40" s="1356"/>
      <c r="AL40" s="1231"/>
      <c r="AM40" s="1201"/>
      <c r="AN40" s="1201"/>
      <c r="AO40" s="1201"/>
      <c r="AP40" s="1201"/>
      <c r="AQ40" s="1201"/>
      <c r="AR40" s="1232"/>
      <c r="AS40" s="25"/>
      <c r="AT40" s="1323"/>
      <c r="AU40" s="1323"/>
      <c r="AV40" s="1323"/>
      <c r="AW40" s="1323"/>
      <c r="AX40" s="1323"/>
      <c r="AY40" s="1323"/>
      <c r="AZ40" s="1323"/>
      <c r="BA40" s="1323"/>
      <c r="BB40" s="1323"/>
      <c r="BC40" s="1323"/>
      <c r="BD40" s="1323"/>
      <c r="BE40" s="1323"/>
      <c r="BF40" s="1323"/>
      <c r="BG40" s="1323"/>
      <c r="BH40" s="1323"/>
      <c r="BI40" s="1323"/>
      <c r="BJ40" s="1323"/>
      <c r="BK40" s="1323"/>
      <c r="BL40" s="1323"/>
      <c r="BM40" s="1323"/>
      <c r="BN40" s="1323"/>
      <c r="BO40" s="1323"/>
      <c r="BP40" s="1323"/>
      <c r="BQ40" s="1323"/>
      <c r="BR40" s="1324"/>
    </row>
    <row r="41" spans="2:70" ht="21" customHeight="1">
      <c r="B41" s="1358"/>
      <c r="C41" s="1358"/>
      <c r="D41" s="79"/>
      <c r="E41" s="64"/>
      <c r="F41" s="448"/>
      <c r="G41" s="448"/>
      <c r="H41" s="448"/>
      <c r="I41" s="448"/>
      <c r="J41" s="64"/>
      <c r="K41" s="448"/>
      <c r="L41" s="64"/>
      <c r="M41" s="448"/>
      <c r="N41" s="64" t="s">
        <v>636</v>
      </c>
      <c r="O41" s="64"/>
      <c r="P41" s="448"/>
      <c r="Q41" s="448"/>
      <c r="R41" s="64"/>
      <c r="S41" s="421" t="s">
        <v>632</v>
      </c>
      <c r="T41" s="1357"/>
      <c r="U41" s="1357"/>
      <c r="V41" s="448"/>
      <c r="W41" s="64"/>
      <c r="X41" s="421" t="s">
        <v>631</v>
      </c>
      <c r="Y41" s="1357"/>
      <c r="Z41" s="1357"/>
      <c r="AA41" s="64"/>
      <c r="AB41" s="421" t="s">
        <v>31</v>
      </c>
      <c r="AC41" s="1354">
        <f>SUM(AC31:AD40)</f>
        <v>0</v>
      </c>
      <c r="AD41" s="1354"/>
      <c r="AE41" s="1354">
        <f>SUM(AE31:AF40)</f>
        <v>0</v>
      </c>
      <c r="AF41" s="1354"/>
      <c r="AI41" s="671" t="str">
        <f>IF(T41+Y41=AC41,"OK","未入力")</f>
        <v>OK</v>
      </c>
      <c r="AJ41" s="781"/>
      <c r="AK41" s="672"/>
    </row>
    <row r="42" spans="2:70" ht="21" customHeight="1">
      <c r="B42" s="1358"/>
      <c r="C42" s="1358" t="s">
        <v>13</v>
      </c>
      <c r="D42" s="1355"/>
      <c r="E42" s="1355"/>
      <c r="F42" s="1355"/>
      <c r="G42" s="1355"/>
      <c r="H42" s="1355"/>
      <c r="I42" s="1355"/>
      <c r="J42" s="1360"/>
      <c r="K42" s="1361"/>
      <c r="L42" s="1361"/>
      <c r="M42" s="1361"/>
      <c r="N42" s="1361"/>
      <c r="O42" s="1361"/>
      <c r="P42" s="1361"/>
      <c r="Q42" s="1361"/>
      <c r="R42" s="1361"/>
      <c r="S42" s="1361"/>
      <c r="T42" s="1361"/>
      <c r="U42" s="1361"/>
      <c r="V42" s="1361"/>
      <c r="W42" s="1361"/>
      <c r="X42" s="1361"/>
      <c r="Y42" s="1361"/>
      <c r="Z42" s="1361"/>
      <c r="AA42" s="1361"/>
      <c r="AB42" s="1362"/>
      <c r="AC42" s="1356"/>
      <c r="AD42" s="1356"/>
      <c r="AE42" s="1356"/>
      <c r="AF42" s="1356"/>
      <c r="AL42" s="991" t="s">
        <v>13</v>
      </c>
      <c r="AM42" s="991"/>
      <c r="AN42" s="991"/>
      <c r="AO42" s="991"/>
      <c r="AP42" s="991"/>
      <c r="AQ42" s="991"/>
      <c r="AR42" s="991"/>
      <c r="AS42" s="208"/>
      <c r="AT42" s="946" t="s">
        <v>635</v>
      </c>
      <c r="AU42" s="947"/>
      <c r="AV42" s="947"/>
      <c r="AW42" s="947"/>
      <c r="AX42" s="947"/>
      <c r="AY42" s="947"/>
      <c r="AZ42" s="947"/>
      <c r="BA42" s="947"/>
      <c r="BB42" s="947"/>
      <c r="BC42" s="947"/>
      <c r="BD42" s="947"/>
      <c r="BE42" s="947"/>
      <c r="BF42" s="947"/>
      <c r="BG42" s="947"/>
      <c r="BH42" s="947"/>
      <c r="BI42" s="947"/>
      <c r="BJ42" s="947"/>
      <c r="BK42" s="947"/>
      <c r="BL42" s="947"/>
      <c r="BM42" s="947"/>
      <c r="BN42" s="947"/>
      <c r="BO42" s="947"/>
      <c r="BP42" s="947"/>
      <c r="BQ42" s="947"/>
      <c r="BR42" s="947"/>
    </row>
    <row r="43" spans="2:70" ht="21" customHeight="1">
      <c r="B43" s="1358"/>
      <c r="C43" s="1358"/>
      <c r="D43" s="1355"/>
      <c r="E43" s="1355"/>
      <c r="F43" s="1355"/>
      <c r="G43" s="1355"/>
      <c r="H43" s="1355"/>
      <c r="I43" s="1355"/>
      <c r="J43" s="1363"/>
      <c r="K43" s="1364"/>
      <c r="L43" s="1364"/>
      <c r="M43" s="1364"/>
      <c r="N43" s="1364"/>
      <c r="O43" s="1364"/>
      <c r="P43" s="1364"/>
      <c r="Q43" s="1364"/>
      <c r="R43" s="1364"/>
      <c r="S43" s="1364"/>
      <c r="T43" s="1364"/>
      <c r="U43" s="1364"/>
      <c r="V43" s="1364"/>
      <c r="W43" s="1364"/>
      <c r="X43" s="1364"/>
      <c r="Y43" s="1364"/>
      <c r="Z43" s="1364"/>
      <c r="AA43" s="1364"/>
      <c r="AB43" s="1365"/>
      <c r="AC43" s="1356"/>
      <c r="AD43" s="1356"/>
      <c r="AE43" s="1356"/>
      <c r="AF43" s="1356"/>
      <c r="AL43" s="1371"/>
      <c r="AM43" s="1371"/>
      <c r="AN43" s="1371"/>
      <c r="AO43" s="1371"/>
      <c r="AP43" s="1371"/>
      <c r="AQ43" s="1371"/>
      <c r="AR43" s="1371"/>
      <c r="AS43" s="85"/>
      <c r="AT43" s="948"/>
      <c r="AU43" s="949"/>
      <c r="AV43" s="949"/>
      <c r="AW43" s="949"/>
      <c r="AX43" s="949"/>
      <c r="AY43" s="949"/>
      <c r="AZ43" s="949"/>
      <c r="BA43" s="949"/>
      <c r="BB43" s="949"/>
      <c r="BC43" s="949"/>
      <c r="BD43" s="949"/>
      <c r="BE43" s="949"/>
      <c r="BF43" s="949"/>
      <c r="BG43" s="949"/>
      <c r="BH43" s="949"/>
      <c r="BI43" s="949"/>
      <c r="BJ43" s="949"/>
      <c r="BK43" s="949"/>
      <c r="BL43" s="949"/>
      <c r="BM43" s="949"/>
      <c r="BN43" s="949"/>
      <c r="BO43" s="949"/>
      <c r="BP43" s="949"/>
      <c r="BQ43" s="949"/>
      <c r="BR43" s="949"/>
    </row>
    <row r="44" spans="2:70" ht="21" customHeight="1">
      <c r="B44" s="1358"/>
      <c r="C44" s="1358"/>
      <c r="D44" s="1355"/>
      <c r="E44" s="1355"/>
      <c r="F44" s="1355"/>
      <c r="G44" s="1355"/>
      <c r="H44" s="1355"/>
      <c r="I44" s="1355"/>
      <c r="J44" s="1360"/>
      <c r="K44" s="1361"/>
      <c r="L44" s="1361"/>
      <c r="M44" s="1361"/>
      <c r="N44" s="1361"/>
      <c r="O44" s="1361"/>
      <c r="P44" s="1361"/>
      <c r="Q44" s="1361"/>
      <c r="R44" s="1361"/>
      <c r="S44" s="1361"/>
      <c r="T44" s="1361"/>
      <c r="U44" s="1361"/>
      <c r="V44" s="1361"/>
      <c r="W44" s="1361"/>
      <c r="X44" s="1361"/>
      <c r="Y44" s="1361"/>
      <c r="Z44" s="1361"/>
      <c r="AA44" s="1361"/>
      <c r="AB44" s="1362"/>
      <c r="AC44" s="1356"/>
      <c r="AD44" s="1356"/>
      <c r="AE44" s="1356"/>
      <c r="AF44" s="1356"/>
      <c r="AL44" s="1371"/>
      <c r="AM44" s="1371"/>
      <c r="AN44" s="1371"/>
      <c r="AO44" s="1371"/>
      <c r="AP44" s="1371"/>
      <c r="AQ44" s="1371"/>
      <c r="AR44" s="1371"/>
      <c r="AS44" s="85"/>
      <c r="AT44" s="948"/>
      <c r="AU44" s="949"/>
      <c r="AV44" s="949"/>
      <c r="AW44" s="949"/>
      <c r="AX44" s="949"/>
      <c r="AY44" s="949"/>
      <c r="AZ44" s="949"/>
      <c r="BA44" s="949"/>
      <c r="BB44" s="949"/>
      <c r="BC44" s="949"/>
      <c r="BD44" s="949"/>
      <c r="BE44" s="949"/>
      <c r="BF44" s="949"/>
      <c r="BG44" s="949"/>
      <c r="BH44" s="949"/>
      <c r="BI44" s="949"/>
      <c r="BJ44" s="949"/>
      <c r="BK44" s="949"/>
      <c r="BL44" s="949"/>
      <c r="BM44" s="949"/>
      <c r="BN44" s="949"/>
      <c r="BO44" s="949"/>
      <c r="BP44" s="949"/>
      <c r="BQ44" s="949"/>
      <c r="BR44" s="949"/>
    </row>
    <row r="45" spans="2:70" ht="21" customHeight="1">
      <c r="B45" s="1358"/>
      <c r="C45" s="1358"/>
      <c r="D45" s="1355"/>
      <c r="E45" s="1355"/>
      <c r="F45" s="1355"/>
      <c r="G45" s="1355"/>
      <c r="H45" s="1355"/>
      <c r="I45" s="1355"/>
      <c r="J45" s="1363"/>
      <c r="K45" s="1364"/>
      <c r="L45" s="1364"/>
      <c r="M45" s="1364"/>
      <c r="N45" s="1364"/>
      <c r="O45" s="1364"/>
      <c r="P45" s="1364"/>
      <c r="Q45" s="1364"/>
      <c r="R45" s="1364"/>
      <c r="S45" s="1364"/>
      <c r="T45" s="1364"/>
      <c r="U45" s="1364"/>
      <c r="V45" s="1364"/>
      <c r="W45" s="1364"/>
      <c r="X45" s="1364"/>
      <c r="Y45" s="1364"/>
      <c r="Z45" s="1364"/>
      <c r="AA45" s="1364"/>
      <c r="AB45" s="1365"/>
      <c r="AC45" s="1356"/>
      <c r="AD45" s="1356"/>
      <c r="AE45" s="1356"/>
      <c r="AF45" s="1356"/>
      <c r="AL45" s="992"/>
      <c r="AM45" s="992"/>
      <c r="AN45" s="992"/>
      <c r="AO45" s="992"/>
      <c r="AP45" s="992"/>
      <c r="AQ45" s="992"/>
      <c r="AR45" s="992"/>
      <c r="AS45" s="24"/>
      <c r="AT45" s="950"/>
      <c r="AU45" s="951"/>
      <c r="AV45" s="951"/>
      <c r="AW45" s="951"/>
      <c r="AX45" s="951"/>
      <c r="AY45" s="951"/>
      <c r="AZ45" s="951"/>
      <c r="BA45" s="951"/>
      <c r="BB45" s="951"/>
      <c r="BC45" s="951"/>
      <c r="BD45" s="951"/>
      <c r="BE45" s="951"/>
      <c r="BF45" s="951"/>
      <c r="BG45" s="951"/>
      <c r="BH45" s="951"/>
      <c r="BI45" s="951"/>
      <c r="BJ45" s="951"/>
      <c r="BK45" s="951"/>
      <c r="BL45" s="951"/>
      <c r="BM45" s="951"/>
      <c r="BN45" s="951"/>
      <c r="BO45" s="951"/>
      <c r="BP45" s="951"/>
      <c r="BQ45" s="951"/>
      <c r="BR45" s="951"/>
    </row>
    <row r="46" spans="2:70" ht="21" customHeight="1">
      <c r="B46" s="1358"/>
      <c r="C46" s="1358"/>
      <c r="D46" s="79"/>
      <c r="E46" s="64"/>
      <c r="F46" s="448"/>
      <c r="G46" s="448"/>
      <c r="H46" s="448"/>
      <c r="I46" s="448"/>
      <c r="J46" s="64"/>
      <c r="K46" s="448"/>
      <c r="L46" s="64"/>
      <c r="M46" s="448"/>
      <c r="N46" s="64" t="s">
        <v>634</v>
      </c>
      <c r="O46" s="64"/>
      <c r="P46" s="448"/>
      <c r="Q46" s="448"/>
      <c r="R46" s="64"/>
      <c r="S46" s="421" t="s">
        <v>632</v>
      </c>
      <c r="T46" s="1357"/>
      <c r="U46" s="1357"/>
      <c r="V46" s="448"/>
      <c r="W46" s="64"/>
      <c r="X46" s="421" t="s">
        <v>631</v>
      </c>
      <c r="Y46" s="1357"/>
      <c r="Z46" s="1357"/>
      <c r="AA46" s="64"/>
      <c r="AB46" s="421" t="s">
        <v>31</v>
      </c>
      <c r="AC46" s="1354">
        <f>SUM(AC42:AD45)</f>
        <v>0</v>
      </c>
      <c r="AD46" s="1354"/>
      <c r="AE46" s="1354">
        <f>SUM(AE42:AF45)</f>
        <v>0</v>
      </c>
      <c r="AF46" s="1354"/>
      <c r="AI46" s="671" t="str">
        <f>IF(T46+Y46=AC46,"OK","未入力")</f>
        <v>OK</v>
      </c>
      <c r="AJ46" s="781"/>
      <c r="AK46" s="672"/>
      <c r="AL46" s="447"/>
      <c r="AM46" s="446"/>
      <c r="AN46" s="446"/>
      <c r="AO46" s="446"/>
      <c r="AP46" s="446"/>
      <c r="AQ46" s="446"/>
      <c r="AR46" s="446"/>
      <c r="AS46" s="86"/>
      <c r="AT46" s="423"/>
      <c r="AU46" s="423"/>
      <c r="AV46" s="423"/>
      <c r="AW46" s="423"/>
      <c r="AX46" s="423"/>
      <c r="AY46" s="423"/>
      <c r="AZ46" s="423"/>
      <c r="BA46" s="423"/>
      <c r="BB46" s="423"/>
      <c r="BC46" s="423"/>
      <c r="BD46" s="423"/>
      <c r="BE46" s="423"/>
      <c r="BF46" s="423"/>
      <c r="BG46" s="423"/>
      <c r="BH46" s="423"/>
      <c r="BI46" s="423"/>
      <c r="BJ46" s="423"/>
      <c r="BK46" s="423"/>
      <c r="BL46" s="423"/>
      <c r="BM46" s="423"/>
      <c r="BN46" s="423"/>
      <c r="BO46" s="423"/>
      <c r="BP46" s="423"/>
      <c r="BQ46" s="423"/>
      <c r="BR46" s="423"/>
    </row>
    <row r="47" spans="2:70" ht="21" customHeight="1">
      <c r="B47" s="77"/>
      <c r="C47" s="64"/>
      <c r="D47" s="64"/>
      <c r="E47" s="64"/>
      <c r="F47" s="64"/>
      <c r="G47" s="64"/>
      <c r="H47" s="64"/>
      <c r="I47" s="64"/>
      <c r="J47" s="64"/>
      <c r="K47" s="64"/>
      <c r="L47" s="64"/>
      <c r="M47" s="64"/>
      <c r="N47" s="64" t="s">
        <v>633</v>
      </c>
      <c r="O47" s="64"/>
      <c r="P47" s="64"/>
      <c r="Q47" s="64"/>
      <c r="R47" s="64"/>
      <c r="S47" s="421" t="s">
        <v>632</v>
      </c>
      <c r="T47" s="1357">
        <f>T30+T41+T46</f>
        <v>0</v>
      </c>
      <c r="U47" s="1357"/>
      <c r="V47" s="448"/>
      <c r="W47" s="64"/>
      <c r="X47" s="421" t="s">
        <v>631</v>
      </c>
      <c r="Y47" s="1357">
        <f>Y30+Y41+Y46</f>
        <v>0</v>
      </c>
      <c r="Z47" s="1357"/>
      <c r="AA47" s="64"/>
      <c r="AB47" s="421" t="s">
        <v>31</v>
      </c>
      <c r="AC47" s="1354">
        <f>SUM(AC46,AC41,AC30)</f>
        <v>0</v>
      </c>
      <c r="AD47" s="1354"/>
      <c r="AE47" s="1354">
        <f>SUM(AE46,AE41,AE30)</f>
        <v>0</v>
      </c>
      <c r="AF47" s="1354"/>
      <c r="AI47" s="671" t="str">
        <f>IF(T47+Y47=AC47,"OK","未入力")</f>
        <v>OK</v>
      </c>
      <c r="AJ47" s="781"/>
      <c r="AK47" s="672"/>
      <c r="AL47" s="447"/>
      <c r="AM47" s="446"/>
      <c r="AN47" s="446"/>
      <c r="AO47" s="446"/>
      <c r="AP47" s="446"/>
      <c r="AQ47" s="446"/>
      <c r="AR47" s="446"/>
      <c r="AS47" s="86"/>
      <c r="AT47" s="423"/>
      <c r="AU47" s="423"/>
      <c r="AV47" s="423"/>
      <c r="AW47" s="423"/>
      <c r="AX47" s="423"/>
      <c r="AY47" s="423"/>
      <c r="AZ47" s="423"/>
      <c r="BA47" s="423"/>
      <c r="BB47" s="423"/>
      <c r="BC47" s="423"/>
      <c r="BD47" s="423"/>
      <c r="BE47" s="423"/>
      <c r="BF47" s="423"/>
      <c r="BG47" s="423"/>
      <c r="BH47" s="423"/>
      <c r="BI47" s="423"/>
      <c r="BJ47" s="423"/>
      <c r="BK47" s="423"/>
      <c r="BL47" s="423"/>
      <c r="BM47" s="423"/>
      <c r="BN47" s="423"/>
      <c r="BO47" s="423"/>
      <c r="BP47" s="423"/>
      <c r="BQ47" s="423"/>
      <c r="BR47" s="423"/>
    </row>
    <row r="48" spans="2:70" ht="21" customHeight="1" thickBot="1"/>
    <row r="49" spans="2:70" ht="24" customHeight="1" thickBot="1">
      <c r="B49" s="86"/>
      <c r="C49" s="445"/>
      <c r="D49" s="444"/>
      <c r="E49" s="443" t="s">
        <v>630</v>
      </c>
      <c r="F49" s="442"/>
      <c r="G49" s="442"/>
      <c r="H49" s="442"/>
      <c r="I49" s="442"/>
      <c r="J49" s="442"/>
      <c r="K49" s="442"/>
      <c r="L49" s="442"/>
      <c r="M49" s="441"/>
      <c r="N49" s="1381"/>
      <c r="O49" s="1382"/>
      <c r="P49" s="1380" t="str">
        <f>IF(N49="有","（科目名）","")</f>
        <v/>
      </c>
      <c r="Q49" s="1379"/>
      <c r="R49" s="1385"/>
      <c r="S49" s="1386"/>
      <c r="T49" s="1386"/>
      <c r="U49" s="1386"/>
      <c r="V49" s="1386"/>
      <c r="W49" s="1386"/>
      <c r="X49" s="1386"/>
      <c r="Y49" s="1386"/>
      <c r="Z49" s="1387"/>
      <c r="AA49" s="1378" t="str">
        <f>IF(N49="有","（時間）","")</f>
        <v/>
      </c>
      <c r="AB49" s="1379"/>
      <c r="AC49" s="1383"/>
      <c r="AD49" s="1384"/>
      <c r="AE49" s="440"/>
      <c r="AF49" s="86"/>
      <c r="AI49" s="671" t="str">
        <f>IF(N49&lt;&gt;"","OK","未入力")</f>
        <v>未入力</v>
      </c>
      <c r="AJ49" s="781"/>
      <c r="AK49" s="672"/>
      <c r="AL49" s="1388" t="s">
        <v>629</v>
      </c>
      <c r="AM49" s="1388"/>
      <c r="AN49" s="1388"/>
      <c r="AO49" s="1388"/>
      <c r="AP49" s="1388"/>
      <c r="AQ49" s="1388"/>
      <c r="AR49" s="1388"/>
      <c r="AS49" s="208"/>
      <c r="AT49" s="1372" t="s">
        <v>628</v>
      </c>
      <c r="AU49" s="1373"/>
      <c r="AV49" s="1373"/>
      <c r="AW49" s="1373"/>
      <c r="AX49" s="1373"/>
      <c r="AY49" s="1373"/>
      <c r="AZ49" s="1373"/>
      <c r="BA49" s="1373"/>
      <c r="BB49" s="1373"/>
      <c r="BC49" s="1373"/>
      <c r="BD49" s="1373"/>
      <c r="BE49" s="1373"/>
      <c r="BF49" s="1373"/>
      <c r="BG49" s="1373"/>
      <c r="BH49" s="1373"/>
      <c r="BI49" s="1373"/>
      <c r="BJ49" s="1373"/>
      <c r="BK49" s="1373"/>
      <c r="BL49" s="1373"/>
      <c r="BM49" s="1373"/>
      <c r="BN49" s="1373"/>
      <c r="BO49" s="1373"/>
      <c r="BP49" s="1373"/>
      <c r="BQ49" s="1373"/>
      <c r="BR49" s="1373"/>
    </row>
    <row r="50" spans="2:70" ht="21" customHeight="1">
      <c r="AI50" s="671" t="str">
        <f>IF(AND(N49="有",R49&lt;&gt;""),"OK",IF(AND(N49="無",R49=""),"OK","未入力"))</f>
        <v>未入力</v>
      </c>
      <c r="AJ50" s="781"/>
      <c r="AK50" s="672"/>
      <c r="AL50" s="1389"/>
      <c r="AM50" s="1389"/>
      <c r="AN50" s="1389"/>
      <c r="AO50" s="1389"/>
      <c r="AP50" s="1389"/>
      <c r="AQ50" s="1389"/>
      <c r="AR50" s="1389"/>
      <c r="AS50" s="85"/>
      <c r="AT50" s="1374"/>
      <c r="AU50" s="1375"/>
      <c r="AV50" s="1375"/>
      <c r="AW50" s="1375"/>
      <c r="AX50" s="1375"/>
      <c r="AY50" s="1375"/>
      <c r="AZ50" s="1375"/>
      <c r="BA50" s="1375"/>
      <c r="BB50" s="1375"/>
      <c r="BC50" s="1375"/>
      <c r="BD50" s="1375"/>
      <c r="BE50" s="1375"/>
      <c r="BF50" s="1375"/>
      <c r="BG50" s="1375"/>
      <c r="BH50" s="1375"/>
      <c r="BI50" s="1375"/>
      <c r="BJ50" s="1375"/>
      <c r="BK50" s="1375"/>
      <c r="BL50" s="1375"/>
      <c r="BM50" s="1375"/>
      <c r="BN50" s="1375"/>
      <c r="BO50" s="1375"/>
      <c r="BP50" s="1375"/>
      <c r="BQ50" s="1375"/>
      <c r="BR50" s="1375"/>
    </row>
    <row r="51" spans="2:70" ht="21" customHeight="1">
      <c r="B51" s="973" t="s">
        <v>627</v>
      </c>
      <c r="C51" s="973"/>
      <c r="D51" s="973"/>
      <c r="E51" s="973"/>
      <c r="F51" s="973"/>
      <c r="G51" s="973"/>
      <c r="H51" s="973"/>
      <c r="I51" s="973"/>
      <c r="J51" s="973"/>
      <c r="K51" s="973"/>
      <c r="L51" s="973"/>
      <c r="M51" s="973"/>
      <c r="N51" s="973"/>
      <c r="O51" s="973"/>
      <c r="P51" s="973"/>
      <c r="Q51" s="973"/>
      <c r="R51" s="973"/>
      <c r="S51" s="973"/>
      <c r="T51" s="973"/>
      <c r="U51" s="973"/>
      <c r="V51" s="973"/>
      <c r="W51" s="973"/>
      <c r="X51" s="973"/>
      <c r="Y51" s="973"/>
      <c r="Z51" s="973"/>
      <c r="AA51" s="973"/>
      <c r="AB51" s="973"/>
      <c r="AC51" s="973"/>
      <c r="AD51" s="973"/>
      <c r="AE51" s="973"/>
      <c r="AF51" s="973"/>
      <c r="AI51" s="671" t="str">
        <f>IF(AND(N49="有",AC49&lt;&gt;""),"OK",IF(AND(N49="無",AC49=""),"OK","未入力"))</f>
        <v>未入力</v>
      </c>
      <c r="AJ51" s="781"/>
      <c r="AK51" s="672"/>
      <c r="AL51" s="1389"/>
      <c r="AM51" s="1389"/>
      <c r="AN51" s="1389"/>
      <c r="AO51" s="1389"/>
      <c r="AP51" s="1389"/>
      <c r="AQ51" s="1389"/>
      <c r="AR51" s="1389"/>
      <c r="AS51" s="85"/>
      <c r="AT51" s="1374"/>
      <c r="AU51" s="1375"/>
      <c r="AV51" s="1375"/>
      <c r="AW51" s="1375"/>
      <c r="AX51" s="1375"/>
      <c r="AY51" s="1375"/>
      <c r="AZ51" s="1375"/>
      <c r="BA51" s="1375"/>
      <c r="BB51" s="1375"/>
      <c r="BC51" s="1375"/>
      <c r="BD51" s="1375"/>
      <c r="BE51" s="1375"/>
      <c r="BF51" s="1375"/>
      <c r="BG51" s="1375"/>
      <c r="BH51" s="1375"/>
      <c r="BI51" s="1375"/>
      <c r="BJ51" s="1375"/>
      <c r="BK51" s="1375"/>
      <c r="BL51" s="1375"/>
      <c r="BM51" s="1375"/>
      <c r="BN51" s="1375"/>
      <c r="BO51" s="1375"/>
      <c r="BP51" s="1375"/>
      <c r="BQ51" s="1375"/>
      <c r="BR51" s="1375"/>
    </row>
    <row r="52" spans="2:70" ht="21" customHeight="1">
      <c r="B52" s="973" t="s">
        <v>121</v>
      </c>
      <c r="C52" s="973"/>
      <c r="D52" s="973"/>
      <c r="E52" s="973"/>
      <c r="F52" s="973"/>
      <c r="G52" s="973"/>
      <c r="H52" s="973"/>
      <c r="I52" s="973"/>
      <c r="J52" s="973"/>
      <c r="K52" s="973"/>
      <c r="L52" s="973"/>
      <c r="M52" s="973"/>
      <c r="N52" s="973"/>
      <c r="O52" s="973"/>
      <c r="P52" s="973"/>
      <c r="Q52" s="973"/>
      <c r="R52" s="973"/>
      <c r="S52" s="973"/>
      <c r="T52" s="973"/>
      <c r="U52" s="973"/>
      <c r="V52" s="973"/>
      <c r="W52" s="973"/>
      <c r="X52" s="973"/>
      <c r="Y52" s="973"/>
      <c r="Z52" s="973"/>
      <c r="AA52" s="973"/>
      <c r="AB52" s="973"/>
      <c r="AC52" s="973"/>
      <c r="AD52" s="973"/>
      <c r="AE52" s="973"/>
      <c r="AF52" s="973"/>
      <c r="AL52" s="1390"/>
      <c r="AM52" s="1390"/>
      <c r="AN52" s="1390"/>
      <c r="AO52" s="1390"/>
      <c r="AP52" s="1390"/>
      <c r="AQ52" s="1390"/>
      <c r="AR52" s="1390"/>
      <c r="AS52" s="24"/>
      <c r="AT52" s="1376"/>
      <c r="AU52" s="1377"/>
      <c r="AV52" s="1377"/>
      <c r="AW52" s="1377"/>
      <c r="AX52" s="1377"/>
      <c r="AY52" s="1377"/>
      <c r="AZ52" s="1377"/>
      <c r="BA52" s="1377"/>
      <c r="BB52" s="1377"/>
      <c r="BC52" s="1377"/>
      <c r="BD52" s="1377"/>
      <c r="BE52" s="1377"/>
      <c r="BF52" s="1377"/>
      <c r="BG52" s="1377"/>
      <c r="BH52" s="1377"/>
      <c r="BI52" s="1377"/>
      <c r="BJ52" s="1377"/>
      <c r="BK52" s="1377"/>
      <c r="BL52" s="1377"/>
      <c r="BM52" s="1377"/>
      <c r="BN52" s="1377"/>
      <c r="BO52" s="1377"/>
      <c r="BP52" s="1377"/>
      <c r="BQ52" s="1377"/>
      <c r="BR52" s="1377"/>
    </row>
  </sheetData>
  <mergeCells count="134">
    <mergeCell ref="Y47:Z47"/>
    <mergeCell ref="AT49:BR52"/>
    <mergeCell ref="AI50:AK50"/>
    <mergeCell ref="AI51:AK51"/>
    <mergeCell ref="AA49:AB49"/>
    <mergeCell ref="P49:Q49"/>
    <mergeCell ref="AE47:AF47"/>
    <mergeCell ref="N49:O49"/>
    <mergeCell ref="AC49:AD49"/>
    <mergeCell ref="R49:Z49"/>
    <mergeCell ref="AI49:AK49"/>
    <mergeCell ref="AL49:AR52"/>
    <mergeCell ref="B52:AF52"/>
    <mergeCell ref="AC42:AD43"/>
    <mergeCell ref="AC44:AD45"/>
    <mergeCell ref="J39:AB40"/>
    <mergeCell ref="J42:AB43"/>
    <mergeCell ref="J44:AB45"/>
    <mergeCell ref="AI5:AK5"/>
    <mergeCell ref="AI6:AK8"/>
    <mergeCell ref="AL6:AR8"/>
    <mergeCell ref="AL42:AR45"/>
    <mergeCell ref="AC39:AD40"/>
    <mergeCell ref="AC41:AD41"/>
    <mergeCell ref="J6:AF8"/>
    <mergeCell ref="AT42:BR45"/>
    <mergeCell ref="J20:AB21"/>
    <mergeCell ref="J22:AB23"/>
    <mergeCell ref="J24:AB25"/>
    <mergeCell ref="J26:AB27"/>
    <mergeCell ref="J28:AB29"/>
    <mergeCell ref="B6:I8"/>
    <mergeCell ref="A1:D1"/>
    <mergeCell ref="R3:U3"/>
    <mergeCell ref="V3:AF3"/>
    <mergeCell ref="R4:U4"/>
    <mergeCell ref="V4:AF4"/>
    <mergeCell ref="E1:Q1"/>
    <mergeCell ref="R1:AF1"/>
    <mergeCell ref="B9:I10"/>
    <mergeCell ref="J9:AF10"/>
    <mergeCell ref="B11:I12"/>
    <mergeCell ref="J11:AF12"/>
    <mergeCell ref="AI11:AK12"/>
    <mergeCell ref="AL11:AR12"/>
    <mergeCell ref="AE41:AF41"/>
    <mergeCell ref="AE37:AF38"/>
    <mergeCell ref="C42:C46"/>
    <mergeCell ref="AE39:AF40"/>
    <mergeCell ref="D22:I23"/>
    <mergeCell ref="AE30:AF30"/>
    <mergeCell ref="D28:I29"/>
    <mergeCell ref="AC35:AD36"/>
    <mergeCell ref="AC22:AD23"/>
    <mergeCell ref="AE26:AF27"/>
    <mergeCell ref="C20:C30"/>
    <mergeCell ref="AE28:AF29"/>
    <mergeCell ref="AE20:AF21"/>
    <mergeCell ref="AC24:AD25"/>
    <mergeCell ref="J31:AB32"/>
    <mergeCell ref="J33:AB34"/>
    <mergeCell ref="J35:AB36"/>
    <mergeCell ref="AC26:AD27"/>
    <mergeCell ref="AE22:AF23"/>
    <mergeCell ref="AI46:AK46"/>
    <mergeCell ref="AI47:AK47"/>
    <mergeCell ref="Y30:Z30"/>
    <mergeCell ref="T30:U30"/>
    <mergeCell ref="AI30:AK30"/>
    <mergeCell ref="T41:U41"/>
    <mergeCell ref="Y41:Z41"/>
    <mergeCell ref="AI41:AK41"/>
    <mergeCell ref="B13:I14"/>
    <mergeCell ref="J13:AF14"/>
    <mergeCell ref="C19:I19"/>
    <mergeCell ref="AE19:AF19"/>
    <mergeCell ref="D20:I21"/>
    <mergeCell ref="B19:B46"/>
    <mergeCell ref="AE24:AF25"/>
    <mergeCell ref="D31:I32"/>
    <mergeCell ref="AE31:AF32"/>
    <mergeCell ref="D33:I34"/>
    <mergeCell ref="AE33:AF34"/>
    <mergeCell ref="D37:I38"/>
    <mergeCell ref="AC37:AD38"/>
    <mergeCell ref="AE35:AF36"/>
    <mergeCell ref="J37:AB38"/>
    <mergeCell ref="D26:I27"/>
    <mergeCell ref="B15:I17"/>
    <mergeCell ref="J15:AF17"/>
    <mergeCell ref="B51:AF51"/>
    <mergeCell ref="AE46:AF46"/>
    <mergeCell ref="D39:I40"/>
    <mergeCell ref="D42:I43"/>
    <mergeCell ref="AE42:AF43"/>
    <mergeCell ref="D44:I45"/>
    <mergeCell ref="AE44:AF45"/>
    <mergeCell ref="AC28:AD29"/>
    <mergeCell ref="AC46:AD46"/>
    <mergeCell ref="AC47:AD47"/>
    <mergeCell ref="T46:U46"/>
    <mergeCell ref="Y46:Z46"/>
    <mergeCell ref="T47:U47"/>
    <mergeCell ref="C31:C41"/>
    <mergeCell ref="J19:AB19"/>
    <mergeCell ref="AC30:AD30"/>
    <mergeCell ref="AC31:AD32"/>
    <mergeCell ref="AC33:AD34"/>
    <mergeCell ref="D24:I25"/>
    <mergeCell ref="AC19:AD19"/>
    <mergeCell ref="AC20:AD21"/>
    <mergeCell ref="D35:I36"/>
    <mergeCell ref="AT20:BR40"/>
    <mergeCell ref="AL20:AR40"/>
    <mergeCell ref="R2:U2"/>
    <mergeCell ref="V2:AF2"/>
    <mergeCell ref="AS13:AS14"/>
    <mergeCell ref="AT13:BR14"/>
    <mergeCell ref="AI15:AK17"/>
    <mergeCell ref="AL15:AR17"/>
    <mergeCell ref="AS15:AS17"/>
    <mergeCell ref="AT15:BR17"/>
    <mergeCell ref="AT9:BR10"/>
    <mergeCell ref="AL3:AT4"/>
    <mergeCell ref="AV3:BR4"/>
    <mergeCell ref="AS11:AS12"/>
    <mergeCell ref="AT11:BR12"/>
    <mergeCell ref="AI13:AK14"/>
    <mergeCell ref="AL13:AR14"/>
    <mergeCell ref="AT6:BR8"/>
    <mergeCell ref="AS6:AS8"/>
    <mergeCell ref="AI9:AK10"/>
    <mergeCell ref="AL9:AR10"/>
    <mergeCell ref="AS9:AS10"/>
  </mergeCells>
  <phoneticPr fontId="5"/>
  <dataValidations count="2">
    <dataValidation imeMode="off" allowBlank="1" showInputMessage="1" showErrorMessage="1" sqref="AC20:AC47 AD31:AD47 AD20:AD29 AE20:AE47 AF20:AF29 AF31:AF47 V2:AF4" xr:uid="{00000000-0002-0000-0A00-000000000000}"/>
    <dataValidation type="list" allowBlank="1" showInputMessage="1" showErrorMessage="1" sqref="N49:O49" xr:uid="{00000000-0002-0000-0A00-000001000000}">
      <formula1>"有,無"</formula1>
    </dataValidation>
  </dataValidations>
  <pageMargins left="0.9055118110236221" right="0.70866141732283472" top="0.39370078740157483" bottom="0.35433070866141736" header="0.19685039370078741" footer="0.19685039370078741"/>
  <pageSetup paperSize="9" scale="77"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S51"/>
  <sheetViews>
    <sheetView view="pageBreakPreview" zoomScaleNormal="100" zoomScaleSheetLayoutView="100" workbookViewId="0">
      <selection activeCell="R2" sqref="R2:AF2"/>
    </sheetView>
  </sheetViews>
  <sheetFormatPr defaultColWidth="3.125" defaultRowHeight="21" customHeight="1"/>
  <cols>
    <col min="1" max="16384" width="3.125" style="2"/>
  </cols>
  <sheetData>
    <row r="1" spans="1:71" s="1" customFormat="1" ht="21" customHeight="1">
      <c r="A1" s="646" t="s">
        <v>63</v>
      </c>
      <c r="B1" s="646"/>
      <c r="C1" s="646"/>
      <c r="D1" s="646"/>
      <c r="E1" s="1076" t="s">
        <v>641</v>
      </c>
      <c r="F1" s="1077"/>
      <c r="G1" s="1077"/>
      <c r="H1" s="1077"/>
      <c r="I1" s="1077"/>
      <c r="J1" s="1077"/>
      <c r="K1" s="1077"/>
      <c r="L1" s="1077"/>
      <c r="M1" s="1077"/>
      <c r="N1" s="1077"/>
      <c r="O1" s="1077"/>
      <c r="P1" s="1077"/>
      <c r="Q1" s="1077"/>
      <c r="R1" s="804" t="str">
        <f>IF(COUNTIF(AI6:AK17,"未入力"),"未入力の項目があります","")</f>
        <v>未入力の項目があります</v>
      </c>
      <c r="S1" s="804"/>
      <c r="T1" s="804"/>
      <c r="U1" s="804"/>
      <c r="V1" s="804"/>
      <c r="W1" s="804"/>
      <c r="X1" s="804"/>
      <c r="Y1" s="804"/>
      <c r="Z1" s="804"/>
      <c r="AA1" s="804"/>
      <c r="AB1" s="804"/>
      <c r="AC1" s="804"/>
      <c r="AD1" s="804"/>
      <c r="AE1" s="804"/>
      <c r="AF1" s="804"/>
      <c r="AH1" s="285" t="s">
        <v>440</v>
      </c>
    </row>
    <row r="2" spans="1:71" s="631" customFormat="1" ht="21" customHeight="1">
      <c r="A2" s="621"/>
      <c r="B2" s="621"/>
      <c r="C2" s="621"/>
      <c r="D2" s="621"/>
      <c r="E2" s="624"/>
      <c r="F2" s="624"/>
      <c r="G2" s="624"/>
      <c r="H2" s="624"/>
      <c r="I2" s="624"/>
      <c r="J2" s="624"/>
      <c r="K2" s="624"/>
      <c r="L2" s="624"/>
      <c r="M2" s="624"/>
      <c r="N2" s="624"/>
      <c r="O2" s="624"/>
      <c r="P2" s="624"/>
      <c r="Q2" s="624"/>
      <c r="R2" s="805" t="s">
        <v>1043</v>
      </c>
      <c r="S2" s="805"/>
      <c r="T2" s="805"/>
      <c r="U2" s="805"/>
      <c r="V2" s="807">
        <f>'１申請書'!$V$3</f>
        <v>0</v>
      </c>
      <c r="W2" s="806"/>
      <c r="X2" s="806"/>
      <c r="Y2" s="806"/>
      <c r="Z2" s="806"/>
      <c r="AA2" s="806"/>
      <c r="AB2" s="806"/>
      <c r="AC2" s="806"/>
      <c r="AD2" s="806"/>
      <c r="AE2" s="806"/>
      <c r="AF2" s="806"/>
    </row>
    <row r="3" spans="1:71" s="1" customFormat="1" ht="21" customHeight="1">
      <c r="R3" s="974" t="s">
        <v>772</v>
      </c>
      <c r="S3" s="974"/>
      <c r="T3" s="974"/>
      <c r="U3" s="974"/>
      <c r="V3" s="806">
        <f>'１申請書'!$K$14</f>
        <v>0</v>
      </c>
      <c r="W3" s="806"/>
      <c r="X3" s="806"/>
      <c r="Y3" s="806"/>
      <c r="Z3" s="806"/>
      <c r="AA3" s="806"/>
      <c r="AB3" s="806"/>
      <c r="AC3" s="806"/>
      <c r="AD3" s="806"/>
      <c r="AE3" s="806"/>
      <c r="AF3" s="806"/>
      <c r="AL3" s="812" t="s">
        <v>285</v>
      </c>
      <c r="AM3" s="812"/>
      <c r="AN3" s="812"/>
      <c r="AO3" s="812"/>
      <c r="AP3" s="812"/>
      <c r="AQ3" s="812"/>
      <c r="AR3" s="812"/>
      <c r="AS3" s="812"/>
      <c r="AT3" s="812"/>
      <c r="AW3" s="1391" t="s">
        <v>804</v>
      </c>
      <c r="AX3" s="1391"/>
      <c r="AY3" s="1391"/>
      <c r="AZ3" s="1391"/>
      <c r="BA3" s="1391"/>
      <c r="BB3" s="1391"/>
      <c r="BC3" s="1391"/>
      <c r="BD3" s="1391"/>
      <c r="BE3" s="1391"/>
      <c r="BF3" s="1391"/>
      <c r="BG3" s="1391"/>
      <c r="BH3" s="1391"/>
      <c r="BI3" s="1391"/>
      <c r="BJ3" s="1391"/>
      <c r="BK3" s="1391"/>
      <c r="BL3" s="1391"/>
      <c r="BM3" s="1391"/>
      <c r="BN3" s="1391"/>
      <c r="BO3" s="1391"/>
      <c r="BP3" s="1391"/>
      <c r="BQ3" s="1391"/>
      <c r="BR3" s="1391"/>
      <c r="BS3" s="1391"/>
    </row>
    <row r="4" spans="1:71" s="1" customFormat="1" ht="21" customHeight="1">
      <c r="R4" s="975" t="s">
        <v>97</v>
      </c>
      <c r="S4" s="975"/>
      <c r="T4" s="975"/>
      <c r="U4" s="975"/>
      <c r="V4" s="806">
        <f>'１申請書'!$K$9</f>
        <v>0</v>
      </c>
      <c r="W4" s="806"/>
      <c r="X4" s="806"/>
      <c r="Y4" s="806"/>
      <c r="Z4" s="806"/>
      <c r="AA4" s="806"/>
      <c r="AB4" s="806"/>
      <c r="AC4" s="806"/>
      <c r="AD4" s="806"/>
      <c r="AE4" s="806"/>
      <c r="AF4" s="806"/>
      <c r="AI4" s="159"/>
      <c r="AJ4" s="159"/>
      <c r="AL4" s="812"/>
      <c r="AM4" s="812"/>
      <c r="AN4" s="812"/>
      <c r="AO4" s="812"/>
      <c r="AP4" s="812"/>
      <c r="AQ4" s="812"/>
      <c r="AR4" s="812"/>
      <c r="AS4" s="812"/>
      <c r="AT4" s="812"/>
      <c r="AU4" s="159"/>
      <c r="AV4" s="159"/>
      <c r="AW4" s="1391"/>
      <c r="AX4" s="1391"/>
      <c r="AY4" s="1391"/>
      <c r="AZ4" s="1391"/>
      <c r="BA4" s="1391"/>
      <c r="BB4" s="1391"/>
      <c r="BC4" s="1391"/>
      <c r="BD4" s="1391"/>
      <c r="BE4" s="1391"/>
      <c r="BF4" s="1391"/>
      <c r="BG4" s="1391"/>
      <c r="BH4" s="1391"/>
      <c r="BI4" s="1391"/>
      <c r="BJ4" s="1391"/>
      <c r="BK4" s="1391"/>
      <c r="BL4" s="1391"/>
      <c r="BM4" s="1391"/>
      <c r="BN4" s="1391"/>
      <c r="BO4" s="1391"/>
      <c r="BP4" s="1391"/>
      <c r="BQ4" s="1391"/>
      <c r="BR4" s="1391"/>
      <c r="BS4" s="1391"/>
    </row>
    <row r="5" spans="1:71" ht="21" customHeight="1">
      <c r="B5" s="3"/>
      <c r="C5" s="3"/>
      <c r="D5" s="3"/>
      <c r="E5" s="3"/>
      <c r="F5" s="3"/>
      <c r="G5" s="3"/>
      <c r="H5" s="3"/>
      <c r="I5" s="3"/>
      <c r="J5" s="3"/>
      <c r="K5" s="3"/>
      <c r="L5" s="3"/>
      <c r="M5" s="3"/>
      <c r="N5" s="3"/>
      <c r="O5" s="3"/>
      <c r="AI5" s="1068" t="s">
        <v>265</v>
      </c>
      <c r="AJ5" s="1068"/>
      <c r="AK5" s="1068"/>
    </row>
    <row r="6" spans="1:71" ht="21" customHeight="1">
      <c r="B6" s="646" t="s">
        <v>2</v>
      </c>
      <c r="C6" s="646"/>
      <c r="D6" s="646"/>
      <c r="E6" s="646"/>
      <c r="F6" s="646"/>
      <c r="G6" s="646"/>
      <c r="H6" s="646"/>
      <c r="I6" s="646"/>
      <c r="J6" s="1353"/>
      <c r="K6" s="1353"/>
      <c r="L6" s="1353"/>
      <c r="M6" s="1353"/>
      <c r="N6" s="1353"/>
      <c r="O6" s="1353"/>
      <c r="P6" s="1353"/>
      <c r="Q6" s="1353"/>
      <c r="R6" s="1353"/>
      <c r="S6" s="1353"/>
      <c r="T6" s="1353"/>
      <c r="U6" s="1353"/>
      <c r="V6" s="1353"/>
      <c r="W6" s="1353"/>
      <c r="X6" s="1353"/>
      <c r="Y6" s="1353"/>
      <c r="Z6" s="1353"/>
      <c r="AA6" s="1353"/>
      <c r="AB6" s="1353"/>
      <c r="AC6" s="1353"/>
      <c r="AD6" s="1353"/>
      <c r="AE6" s="1353"/>
      <c r="AF6" s="1353"/>
      <c r="AI6" s="1396" t="str">
        <f>IF(J6&lt;&gt;"","OK","未入力")</f>
        <v>未入力</v>
      </c>
      <c r="AJ6" s="1300"/>
      <c r="AK6" s="1397"/>
      <c r="AL6" s="1336" t="s">
        <v>2</v>
      </c>
      <c r="AM6" s="1337"/>
      <c r="AN6" s="1337"/>
      <c r="AO6" s="1337"/>
      <c r="AP6" s="1337"/>
      <c r="AQ6" s="1337"/>
      <c r="AR6" s="1338"/>
      <c r="AS6" s="802"/>
      <c r="AT6" s="1289" t="s">
        <v>800</v>
      </c>
      <c r="AU6" s="1289"/>
      <c r="AV6" s="1289"/>
      <c r="AW6" s="1289"/>
      <c r="AX6" s="1289"/>
      <c r="AY6" s="1289"/>
      <c r="AZ6" s="1289"/>
      <c r="BA6" s="1289"/>
      <c r="BB6" s="1289"/>
      <c r="BC6" s="1289"/>
      <c r="BD6" s="1289"/>
      <c r="BE6" s="1289"/>
      <c r="BF6" s="1289"/>
      <c r="BG6" s="1289"/>
      <c r="BH6" s="1289"/>
      <c r="BI6" s="1289"/>
      <c r="BJ6" s="1289"/>
      <c r="BK6" s="1289"/>
      <c r="BL6" s="1289"/>
      <c r="BM6" s="1289"/>
      <c r="BN6" s="1289"/>
      <c r="BO6" s="1289"/>
      <c r="BP6" s="1289"/>
      <c r="BQ6" s="1289"/>
      <c r="BR6" s="1290"/>
    </row>
    <row r="7" spans="1:71" ht="21" customHeight="1">
      <c r="B7" s="646"/>
      <c r="C7" s="646"/>
      <c r="D7" s="646"/>
      <c r="E7" s="646"/>
      <c r="F7" s="646"/>
      <c r="G7" s="646"/>
      <c r="H7" s="646"/>
      <c r="I7" s="646"/>
      <c r="J7" s="1353"/>
      <c r="K7" s="1353"/>
      <c r="L7" s="1353"/>
      <c r="M7" s="1353"/>
      <c r="N7" s="1353"/>
      <c r="O7" s="1353"/>
      <c r="P7" s="1353"/>
      <c r="Q7" s="1353"/>
      <c r="R7" s="1353"/>
      <c r="S7" s="1353"/>
      <c r="T7" s="1353"/>
      <c r="U7" s="1353"/>
      <c r="V7" s="1353"/>
      <c r="W7" s="1353"/>
      <c r="X7" s="1353"/>
      <c r="Y7" s="1353"/>
      <c r="Z7" s="1353"/>
      <c r="AA7" s="1353"/>
      <c r="AB7" s="1353"/>
      <c r="AC7" s="1353"/>
      <c r="AD7" s="1353"/>
      <c r="AE7" s="1353"/>
      <c r="AF7" s="1353"/>
      <c r="AI7" s="1398"/>
      <c r="AJ7" s="1301"/>
      <c r="AK7" s="1399"/>
      <c r="AL7" s="1339"/>
      <c r="AM7" s="1340"/>
      <c r="AN7" s="1340"/>
      <c r="AO7" s="1340"/>
      <c r="AP7" s="1340"/>
      <c r="AQ7" s="1340"/>
      <c r="AR7" s="1341"/>
      <c r="AS7" s="1345"/>
      <c r="AT7" s="1346"/>
      <c r="AU7" s="1346"/>
      <c r="AV7" s="1346"/>
      <c r="AW7" s="1346"/>
      <c r="AX7" s="1346"/>
      <c r="AY7" s="1346"/>
      <c r="AZ7" s="1346"/>
      <c r="BA7" s="1346"/>
      <c r="BB7" s="1346"/>
      <c r="BC7" s="1346"/>
      <c r="BD7" s="1346"/>
      <c r="BE7" s="1346"/>
      <c r="BF7" s="1346"/>
      <c r="BG7" s="1346"/>
      <c r="BH7" s="1346"/>
      <c r="BI7" s="1346"/>
      <c r="BJ7" s="1346"/>
      <c r="BK7" s="1346"/>
      <c r="BL7" s="1346"/>
      <c r="BM7" s="1346"/>
      <c r="BN7" s="1346"/>
      <c r="BO7" s="1346"/>
      <c r="BP7" s="1346"/>
      <c r="BQ7" s="1346"/>
      <c r="BR7" s="1347"/>
    </row>
    <row r="8" spans="1:71" ht="21" customHeight="1">
      <c r="B8" s="646"/>
      <c r="C8" s="646"/>
      <c r="D8" s="646"/>
      <c r="E8" s="646"/>
      <c r="F8" s="646"/>
      <c r="G8" s="646"/>
      <c r="H8" s="646"/>
      <c r="I8" s="646"/>
      <c r="J8" s="1353"/>
      <c r="K8" s="1353"/>
      <c r="L8" s="1353"/>
      <c r="M8" s="1353"/>
      <c r="N8" s="1353"/>
      <c r="O8" s="1353"/>
      <c r="P8" s="1353"/>
      <c r="Q8" s="1353"/>
      <c r="R8" s="1353"/>
      <c r="S8" s="1353"/>
      <c r="T8" s="1353"/>
      <c r="U8" s="1353"/>
      <c r="V8" s="1353"/>
      <c r="W8" s="1353"/>
      <c r="X8" s="1353"/>
      <c r="Y8" s="1353"/>
      <c r="Z8" s="1353"/>
      <c r="AA8" s="1353"/>
      <c r="AB8" s="1353"/>
      <c r="AC8" s="1353"/>
      <c r="AD8" s="1353"/>
      <c r="AE8" s="1353"/>
      <c r="AF8" s="1353"/>
      <c r="AI8" s="1400"/>
      <c r="AJ8" s="1302"/>
      <c r="AK8" s="1401"/>
      <c r="AL8" s="1342"/>
      <c r="AM8" s="1343"/>
      <c r="AN8" s="1343"/>
      <c r="AO8" s="1343"/>
      <c r="AP8" s="1343"/>
      <c r="AQ8" s="1343"/>
      <c r="AR8" s="1344"/>
      <c r="AS8" s="1326"/>
      <c r="AT8" s="1292"/>
      <c r="AU8" s="1292"/>
      <c r="AV8" s="1292"/>
      <c r="AW8" s="1292"/>
      <c r="AX8" s="1292"/>
      <c r="AY8" s="1292"/>
      <c r="AZ8" s="1292"/>
      <c r="BA8" s="1292"/>
      <c r="BB8" s="1292"/>
      <c r="BC8" s="1292"/>
      <c r="BD8" s="1292"/>
      <c r="BE8" s="1292"/>
      <c r="BF8" s="1292"/>
      <c r="BG8" s="1292"/>
      <c r="BH8" s="1292"/>
      <c r="BI8" s="1292"/>
      <c r="BJ8" s="1292"/>
      <c r="BK8" s="1292"/>
      <c r="BL8" s="1292"/>
      <c r="BM8" s="1292"/>
      <c r="BN8" s="1292"/>
      <c r="BO8" s="1292"/>
      <c r="BP8" s="1292"/>
      <c r="BQ8" s="1292"/>
      <c r="BR8" s="1293"/>
    </row>
    <row r="9" spans="1:71" ht="21" customHeight="1">
      <c r="B9" s="1106" t="s">
        <v>129</v>
      </c>
      <c r="C9" s="1106"/>
      <c r="D9" s="1106"/>
      <c r="E9" s="1106"/>
      <c r="F9" s="1106"/>
      <c r="G9" s="1106"/>
      <c r="H9" s="1106"/>
      <c r="I9" s="1106"/>
      <c r="J9" s="1353"/>
      <c r="K9" s="1353"/>
      <c r="L9" s="1353"/>
      <c r="M9" s="1353"/>
      <c r="N9" s="1353"/>
      <c r="O9" s="1353"/>
      <c r="P9" s="1353"/>
      <c r="Q9" s="1353"/>
      <c r="R9" s="1353"/>
      <c r="S9" s="1353"/>
      <c r="T9" s="1353"/>
      <c r="U9" s="1353"/>
      <c r="V9" s="1353"/>
      <c r="W9" s="1353"/>
      <c r="X9" s="1353"/>
      <c r="Y9" s="1353"/>
      <c r="Z9" s="1353"/>
      <c r="AA9" s="1353"/>
      <c r="AB9" s="1353"/>
      <c r="AC9" s="1353"/>
      <c r="AD9" s="1353"/>
      <c r="AE9" s="1353"/>
      <c r="AF9" s="1353"/>
      <c r="AI9" s="1396" t="str">
        <f>IF(J9&lt;&gt;"","OK","未入力")</f>
        <v>未入力</v>
      </c>
      <c r="AJ9" s="1300"/>
      <c r="AK9" s="1397"/>
      <c r="AL9" s="1336" t="s">
        <v>269</v>
      </c>
      <c r="AM9" s="1337"/>
      <c r="AN9" s="1337"/>
      <c r="AO9" s="1337"/>
      <c r="AP9" s="1337"/>
      <c r="AQ9" s="1337"/>
      <c r="AR9" s="1338"/>
      <c r="AS9" s="802"/>
      <c r="AT9" s="1289" t="s">
        <v>270</v>
      </c>
      <c r="AU9" s="1289"/>
      <c r="AV9" s="1289"/>
      <c r="AW9" s="1289"/>
      <c r="AX9" s="1289"/>
      <c r="AY9" s="1289"/>
      <c r="AZ9" s="1289"/>
      <c r="BA9" s="1289"/>
      <c r="BB9" s="1289"/>
      <c r="BC9" s="1289"/>
      <c r="BD9" s="1289"/>
      <c r="BE9" s="1289"/>
      <c r="BF9" s="1289"/>
      <c r="BG9" s="1289"/>
      <c r="BH9" s="1289"/>
      <c r="BI9" s="1289"/>
      <c r="BJ9" s="1289"/>
      <c r="BK9" s="1289"/>
      <c r="BL9" s="1289"/>
      <c r="BM9" s="1289"/>
      <c r="BN9" s="1289"/>
      <c r="BO9" s="1289"/>
      <c r="BP9" s="1289"/>
      <c r="BQ9" s="1289"/>
      <c r="BR9" s="1290"/>
    </row>
    <row r="10" spans="1:71" ht="21" customHeight="1">
      <c r="B10" s="1106"/>
      <c r="C10" s="1106"/>
      <c r="D10" s="1106"/>
      <c r="E10" s="1106"/>
      <c r="F10" s="1106"/>
      <c r="G10" s="1106"/>
      <c r="H10" s="1106"/>
      <c r="I10" s="1106"/>
      <c r="J10" s="1353"/>
      <c r="K10" s="1353"/>
      <c r="L10" s="1353"/>
      <c r="M10" s="1353"/>
      <c r="N10" s="1353"/>
      <c r="O10" s="1353"/>
      <c r="P10" s="1353"/>
      <c r="Q10" s="1353"/>
      <c r="R10" s="1353"/>
      <c r="S10" s="1353"/>
      <c r="T10" s="1353"/>
      <c r="U10" s="1353"/>
      <c r="V10" s="1353"/>
      <c r="W10" s="1353"/>
      <c r="X10" s="1353"/>
      <c r="Y10" s="1353"/>
      <c r="Z10" s="1353"/>
      <c r="AA10" s="1353"/>
      <c r="AB10" s="1353"/>
      <c r="AC10" s="1353"/>
      <c r="AD10" s="1353"/>
      <c r="AE10" s="1353"/>
      <c r="AF10" s="1353"/>
      <c r="AI10" s="1400"/>
      <c r="AJ10" s="1302"/>
      <c r="AK10" s="1401"/>
      <c r="AL10" s="1342"/>
      <c r="AM10" s="1343"/>
      <c r="AN10" s="1343"/>
      <c r="AO10" s="1343"/>
      <c r="AP10" s="1343"/>
      <c r="AQ10" s="1343"/>
      <c r="AR10" s="1344"/>
      <c r="AS10" s="1326"/>
      <c r="AT10" s="1292"/>
      <c r="AU10" s="1292"/>
      <c r="AV10" s="1292"/>
      <c r="AW10" s="1292"/>
      <c r="AX10" s="1292"/>
      <c r="AY10" s="1292"/>
      <c r="AZ10" s="1292"/>
      <c r="BA10" s="1292"/>
      <c r="BB10" s="1292"/>
      <c r="BC10" s="1292"/>
      <c r="BD10" s="1292"/>
      <c r="BE10" s="1292"/>
      <c r="BF10" s="1292"/>
      <c r="BG10" s="1292"/>
      <c r="BH10" s="1292"/>
      <c r="BI10" s="1292"/>
      <c r="BJ10" s="1292"/>
      <c r="BK10" s="1292"/>
      <c r="BL10" s="1292"/>
      <c r="BM10" s="1292"/>
      <c r="BN10" s="1292"/>
      <c r="BO10" s="1292"/>
      <c r="BP10" s="1292"/>
      <c r="BQ10" s="1292"/>
      <c r="BR10" s="1293"/>
    </row>
    <row r="11" spans="1:71" ht="21" customHeight="1">
      <c r="B11" s="1106" t="s">
        <v>130</v>
      </c>
      <c r="C11" s="1106"/>
      <c r="D11" s="1106"/>
      <c r="E11" s="1106"/>
      <c r="F11" s="1106"/>
      <c r="G11" s="1106"/>
      <c r="H11" s="1106"/>
      <c r="I11" s="1106"/>
      <c r="J11" s="1353"/>
      <c r="K11" s="1353"/>
      <c r="L11" s="1353"/>
      <c r="M11" s="1353"/>
      <c r="N11" s="1353"/>
      <c r="O11" s="1353"/>
      <c r="P11" s="1353"/>
      <c r="Q11" s="1353"/>
      <c r="R11" s="1353"/>
      <c r="S11" s="1353"/>
      <c r="T11" s="1353"/>
      <c r="U11" s="1353"/>
      <c r="V11" s="1353"/>
      <c r="W11" s="1353"/>
      <c r="X11" s="1353"/>
      <c r="Y11" s="1353"/>
      <c r="Z11" s="1353"/>
      <c r="AA11" s="1353"/>
      <c r="AB11" s="1353"/>
      <c r="AC11" s="1353"/>
      <c r="AD11" s="1353"/>
      <c r="AE11" s="1353"/>
      <c r="AF11" s="1353"/>
      <c r="AI11" s="1396" t="str">
        <f>IF(J11&lt;&gt;"","OK","未入力")</f>
        <v>未入力</v>
      </c>
      <c r="AJ11" s="1300"/>
      <c r="AK11" s="1397"/>
      <c r="AL11" s="1336" t="s">
        <v>271</v>
      </c>
      <c r="AM11" s="1337"/>
      <c r="AN11" s="1337"/>
      <c r="AO11" s="1337"/>
      <c r="AP11" s="1337"/>
      <c r="AQ11" s="1337"/>
      <c r="AR11" s="1338"/>
      <c r="AS11" s="802"/>
      <c r="AT11" s="1289" t="s">
        <v>272</v>
      </c>
      <c r="AU11" s="1289"/>
      <c r="AV11" s="1289"/>
      <c r="AW11" s="1289"/>
      <c r="AX11" s="1289"/>
      <c r="AY11" s="1289"/>
      <c r="AZ11" s="1289"/>
      <c r="BA11" s="1289"/>
      <c r="BB11" s="1289"/>
      <c r="BC11" s="1289"/>
      <c r="BD11" s="1289"/>
      <c r="BE11" s="1289"/>
      <c r="BF11" s="1289"/>
      <c r="BG11" s="1289"/>
      <c r="BH11" s="1289"/>
      <c r="BI11" s="1289"/>
      <c r="BJ11" s="1289"/>
      <c r="BK11" s="1289"/>
      <c r="BL11" s="1289"/>
      <c r="BM11" s="1289"/>
      <c r="BN11" s="1289"/>
      <c r="BO11" s="1289"/>
      <c r="BP11" s="1289"/>
      <c r="BQ11" s="1289"/>
      <c r="BR11" s="1290"/>
    </row>
    <row r="12" spans="1:71" ht="21" customHeight="1">
      <c r="B12" s="1106"/>
      <c r="C12" s="1106"/>
      <c r="D12" s="1106"/>
      <c r="E12" s="1106"/>
      <c r="F12" s="1106"/>
      <c r="G12" s="1106"/>
      <c r="H12" s="1106"/>
      <c r="I12" s="1106"/>
      <c r="J12" s="1353"/>
      <c r="K12" s="1353"/>
      <c r="L12" s="1353"/>
      <c r="M12" s="1353"/>
      <c r="N12" s="1353"/>
      <c r="O12" s="1353"/>
      <c r="P12" s="1353"/>
      <c r="Q12" s="1353"/>
      <c r="R12" s="1353"/>
      <c r="S12" s="1353"/>
      <c r="T12" s="1353"/>
      <c r="U12" s="1353"/>
      <c r="V12" s="1353"/>
      <c r="W12" s="1353"/>
      <c r="X12" s="1353"/>
      <c r="Y12" s="1353"/>
      <c r="Z12" s="1353"/>
      <c r="AA12" s="1353"/>
      <c r="AB12" s="1353"/>
      <c r="AC12" s="1353"/>
      <c r="AD12" s="1353"/>
      <c r="AE12" s="1353"/>
      <c r="AF12" s="1353"/>
      <c r="AI12" s="1400"/>
      <c r="AJ12" s="1302"/>
      <c r="AK12" s="1401"/>
      <c r="AL12" s="1342"/>
      <c r="AM12" s="1343"/>
      <c r="AN12" s="1343"/>
      <c r="AO12" s="1343"/>
      <c r="AP12" s="1343"/>
      <c r="AQ12" s="1343"/>
      <c r="AR12" s="1344"/>
      <c r="AS12" s="1326"/>
      <c r="AT12" s="1292"/>
      <c r="AU12" s="1292"/>
      <c r="AV12" s="1292"/>
      <c r="AW12" s="1292"/>
      <c r="AX12" s="1292"/>
      <c r="AY12" s="1292"/>
      <c r="AZ12" s="1292"/>
      <c r="BA12" s="1292"/>
      <c r="BB12" s="1292"/>
      <c r="BC12" s="1292"/>
      <c r="BD12" s="1292"/>
      <c r="BE12" s="1292"/>
      <c r="BF12" s="1292"/>
      <c r="BG12" s="1292"/>
      <c r="BH12" s="1292"/>
      <c r="BI12" s="1292"/>
      <c r="BJ12" s="1292"/>
      <c r="BK12" s="1292"/>
      <c r="BL12" s="1292"/>
      <c r="BM12" s="1292"/>
      <c r="BN12" s="1292"/>
      <c r="BO12" s="1292"/>
      <c r="BP12" s="1292"/>
      <c r="BQ12" s="1292"/>
      <c r="BR12" s="1293"/>
    </row>
    <row r="13" spans="1:71" ht="21" customHeight="1">
      <c r="B13" s="1106" t="s">
        <v>3</v>
      </c>
      <c r="C13" s="1106"/>
      <c r="D13" s="1106"/>
      <c r="E13" s="1106"/>
      <c r="F13" s="1106"/>
      <c r="G13" s="1106"/>
      <c r="H13" s="1106"/>
      <c r="I13" s="1106"/>
      <c r="J13" s="1353"/>
      <c r="K13" s="1353"/>
      <c r="L13" s="1353"/>
      <c r="M13" s="1353"/>
      <c r="N13" s="1353"/>
      <c r="O13" s="1353"/>
      <c r="P13" s="1353"/>
      <c r="Q13" s="1353"/>
      <c r="R13" s="1353"/>
      <c r="S13" s="1353"/>
      <c r="T13" s="1353"/>
      <c r="U13" s="1353"/>
      <c r="V13" s="1353"/>
      <c r="W13" s="1353"/>
      <c r="X13" s="1353"/>
      <c r="Y13" s="1353"/>
      <c r="Z13" s="1353"/>
      <c r="AA13" s="1353"/>
      <c r="AB13" s="1353"/>
      <c r="AC13" s="1353"/>
      <c r="AD13" s="1353"/>
      <c r="AE13" s="1353"/>
      <c r="AF13" s="1353"/>
      <c r="AI13" s="1396" t="str">
        <f>IF(J13&lt;&gt;"","OK","未入力")</f>
        <v>未入力</v>
      </c>
      <c r="AJ13" s="1300"/>
      <c r="AK13" s="1397"/>
      <c r="AL13" s="1336" t="s">
        <v>3</v>
      </c>
      <c r="AM13" s="1337"/>
      <c r="AN13" s="1337"/>
      <c r="AO13" s="1337"/>
      <c r="AP13" s="1337"/>
      <c r="AQ13" s="1337"/>
      <c r="AR13" s="1338"/>
      <c r="AS13" s="802"/>
      <c r="AT13" s="1289" t="s">
        <v>273</v>
      </c>
      <c r="AU13" s="1289"/>
      <c r="AV13" s="1289"/>
      <c r="AW13" s="1289"/>
      <c r="AX13" s="1289"/>
      <c r="AY13" s="1289"/>
      <c r="AZ13" s="1289"/>
      <c r="BA13" s="1289"/>
      <c r="BB13" s="1289"/>
      <c r="BC13" s="1289"/>
      <c r="BD13" s="1289"/>
      <c r="BE13" s="1289"/>
      <c r="BF13" s="1289"/>
      <c r="BG13" s="1289"/>
      <c r="BH13" s="1289"/>
      <c r="BI13" s="1289"/>
      <c r="BJ13" s="1289"/>
      <c r="BK13" s="1289"/>
      <c r="BL13" s="1289"/>
      <c r="BM13" s="1289"/>
      <c r="BN13" s="1289"/>
      <c r="BO13" s="1289"/>
      <c r="BP13" s="1289"/>
      <c r="BQ13" s="1289"/>
      <c r="BR13" s="1290"/>
    </row>
    <row r="14" spans="1:71" ht="21" customHeight="1">
      <c r="B14" s="1106"/>
      <c r="C14" s="1106"/>
      <c r="D14" s="1106"/>
      <c r="E14" s="1106"/>
      <c r="F14" s="1106"/>
      <c r="G14" s="1106"/>
      <c r="H14" s="1106"/>
      <c r="I14" s="1106"/>
      <c r="J14" s="1353"/>
      <c r="K14" s="1353"/>
      <c r="L14" s="1353"/>
      <c r="M14" s="1353"/>
      <c r="N14" s="1353"/>
      <c r="O14" s="1353"/>
      <c r="P14" s="1353"/>
      <c r="Q14" s="1353"/>
      <c r="R14" s="1353"/>
      <c r="S14" s="1353"/>
      <c r="T14" s="1353"/>
      <c r="U14" s="1353"/>
      <c r="V14" s="1353"/>
      <c r="W14" s="1353"/>
      <c r="X14" s="1353"/>
      <c r="Y14" s="1353"/>
      <c r="Z14" s="1353"/>
      <c r="AA14" s="1353"/>
      <c r="AB14" s="1353"/>
      <c r="AC14" s="1353"/>
      <c r="AD14" s="1353"/>
      <c r="AE14" s="1353"/>
      <c r="AF14" s="1353"/>
      <c r="AI14" s="1400"/>
      <c r="AJ14" s="1302"/>
      <c r="AK14" s="1401"/>
      <c r="AL14" s="1342"/>
      <c r="AM14" s="1343"/>
      <c r="AN14" s="1343"/>
      <c r="AO14" s="1343"/>
      <c r="AP14" s="1343"/>
      <c r="AQ14" s="1343"/>
      <c r="AR14" s="1344"/>
      <c r="AS14" s="1326"/>
      <c r="AT14" s="1292"/>
      <c r="AU14" s="1292"/>
      <c r="AV14" s="1292"/>
      <c r="AW14" s="1292"/>
      <c r="AX14" s="1292"/>
      <c r="AY14" s="1292"/>
      <c r="AZ14" s="1292"/>
      <c r="BA14" s="1292"/>
      <c r="BB14" s="1292"/>
      <c r="BC14" s="1292"/>
      <c r="BD14" s="1292"/>
      <c r="BE14" s="1292"/>
      <c r="BF14" s="1292"/>
      <c r="BG14" s="1292"/>
      <c r="BH14" s="1292"/>
      <c r="BI14" s="1292"/>
      <c r="BJ14" s="1292"/>
      <c r="BK14" s="1292"/>
      <c r="BL14" s="1292"/>
      <c r="BM14" s="1292"/>
      <c r="BN14" s="1292"/>
      <c r="BO14" s="1292"/>
      <c r="BP14" s="1292"/>
      <c r="BQ14" s="1292"/>
      <c r="BR14" s="1293"/>
    </row>
    <row r="15" spans="1:71" ht="21" customHeight="1">
      <c r="B15" s="646" t="s">
        <v>274</v>
      </c>
      <c r="C15" s="646"/>
      <c r="D15" s="646"/>
      <c r="E15" s="646"/>
      <c r="F15" s="646"/>
      <c r="G15" s="646"/>
      <c r="H15" s="646"/>
      <c r="I15" s="646"/>
      <c r="J15" s="1353"/>
      <c r="K15" s="1353"/>
      <c r="L15" s="1353"/>
      <c r="M15" s="1353"/>
      <c r="N15" s="1353"/>
      <c r="O15" s="1353"/>
      <c r="P15" s="1353"/>
      <c r="Q15" s="1353"/>
      <c r="R15" s="1353"/>
      <c r="S15" s="1353"/>
      <c r="T15" s="1353"/>
      <c r="U15" s="1353"/>
      <c r="V15" s="1353"/>
      <c r="W15" s="1353"/>
      <c r="X15" s="1353"/>
      <c r="Y15" s="1353"/>
      <c r="Z15" s="1353"/>
      <c r="AA15" s="1353"/>
      <c r="AB15" s="1353"/>
      <c r="AC15" s="1353"/>
      <c r="AD15" s="1353"/>
      <c r="AE15" s="1353"/>
      <c r="AF15" s="1353"/>
      <c r="AI15" s="1396" t="str">
        <f>IF(J15&lt;&gt;"","OK","未入力")</f>
        <v>未入力</v>
      </c>
      <c r="AJ15" s="1300"/>
      <c r="AK15" s="1397"/>
      <c r="AL15" s="1336" t="s">
        <v>274</v>
      </c>
      <c r="AM15" s="1337"/>
      <c r="AN15" s="1337"/>
      <c r="AO15" s="1337"/>
      <c r="AP15" s="1337"/>
      <c r="AQ15" s="1337"/>
      <c r="AR15" s="1338"/>
      <c r="AS15" s="802"/>
      <c r="AT15" s="1289" t="s">
        <v>275</v>
      </c>
      <c r="AU15" s="1289"/>
      <c r="AV15" s="1289"/>
      <c r="AW15" s="1289"/>
      <c r="AX15" s="1289"/>
      <c r="AY15" s="1289"/>
      <c r="AZ15" s="1289"/>
      <c r="BA15" s="1289"/>
      <c r="BB15" s="1289"/>
      <c r="BC15" s="1289"/>
      <c r="BD15" s="1289"/>
      <c r="BE15" s="1289"/>
      <c r="BF15" s="1289"/>
      <c r="BG15" s="1289"/>
      <c r="BH15" s="1289"/>
      <c r="BI15" s="1289"/>
      <c r="BJ15" s="1289"/>
      <c r="BK15" s="1289"/>
      <c r="BL15" s="1289"/>
      <c r="BM15" s="1289"/>
      <c r="BN15" s="1289"/>
      <c r="BO15" s="1289"/>
      <c r="BP15" s="1289"/>
      <c r="BQ15" s="1289"/>
      <c r="BR15" s="1290"/>
    </row>
    <row r="16" spans="1:71" ht="21" customHeight="1">
      <c r="B16" s="646"/>
      <c r="C16" s="646"/>
      <c r="D16" s="646"/>
      <c r="E16" s="646"/>
      <c r="F16" s="646"/>
      <c r="G16" s="646"/>
      <c r="H16" s="646"/>
      <c r="I16" s="646"/>
      <c r="J16" s="1353"/>
      <c r="K16" s="1353"/>
      <c r="L16" s="1353"/>
      <c r="M16" s="1353"/>
      <c r="N16" s="1353"/>
      <c r="O16" s="1353"/>
      <c r="P16" s="1353"/>
      <c r="Q16" s="1353"/>
      <c r="R16" s="1353"/>
      <c r="S16" s="1353"/>
      <c r="T16" s="1353"/>
      <c r="U16" s="1353"/>
      <c r="V16" s="1353"/>
      <c r="W16" s="1353"/>
      <c r="X16" s="1353"/>
      <c r="Y16" s="1353"/>
      <c r="Z16" s="1353"/>
      <c r="AA16" s="1353"/>
      <c r="AB16" s="1353"/>
      <c r="AC16" s="1353"/>
      <c r="AD16" s="1353"/>
      <c r="AE16" s="1353"/>
      <c r="AF16" s="1353"/>
      <c r="AI16" s="1398"/>
      <c r="AJ16" s="1301"/>
      <c r="AK16" s="1399"/>
      <c r="AL16" s="1339"/>
      <c r="AM16" s="1340"/>
      <c r="AN16" s="1340"/>
      <c r="AO16" s="1340"/>
      <c r="AP16" s="1340"/>
      <c r="AQ16" s="1340"/>
      <c r="AR16" s="1341"/>
      <c r="AS16" s="1345"/>
      <c r="AT16" s="1346"/>
      <c r="AU16" s="1346"/>
      <c r="AV16" s="1346"/>
      <c r="AW16" s="1346"/>
      <c r="AX16" s="1346"/>
      <c r="AY16" s="1346"/>
      <c r="AZ16" s="1346"/>
      <c r="BA16" s="1346"/>
      <c r="BB16" s="1346"/>
      <c r="BC16" s="1346"/>
      <c r="BD16" s="1346"/>
      <c r="BE16" s="1346"/>
      <c r="BF16" s="1346"/>
      <c r="BG16" s="1346"/>
      <c r="BH16" s="1346"/>
      <c r="BI16" s="1346"/>
      <c r="BJ16" s="1346"/>
      <c r="BK16" s="1346"/>
      <c r="BL16" s="1346"/>
      <c r="BM16" s="1346"/>
      <c r="BN16" s="1346"/>
      <c r="BO16" s="1346"/>
      <c r="BP16" s="1346"/>
      <c r="BQ16" s="1346"/>
      <c r="BR16" s="1347"/>
    </row>
    <row r="17" spans="2:70" ht="21" customHeight="1">
      <c r="B17" s="646"/>
      <c r="C17" s="646"/>
      <c r="D17" s="646"/>
      <c r="E17" s="646"/>
      <c r="F17" s="646"/>
      <c r="G17" s="646"/>
      <c r="H17" s="646"/>
      <c r="I17" s="646"/>
      <c r="J17" s="1353"/>
      <c r="K17" s="1353"/>
      <c r="L17" s="1353"/>
      <c r="M17" s="1353"/>
      <c r="N17" s="1353"/>
      <c r="O17" s="1353"/>
      <c r="P17" s="1353"/>
      <c r="Q17" s="1353"/>
      <c r="R17" s="1353"/>
      <c r="S17" s="1353"/>
      <c r="T17" s="1353"/>
      <c r="U17" s="1353"/>
      <c r="V17" s="1353"/>
      <c r="W17" s="1353"/>
      <c r="X17" s="1353"/>
      <c r="Y17" s="1353"/>
      <c r="Z17" s="1353"/>
      <c r="AA17" s="1353"/>
      <c r="AB17" s="1353"/>
      <c r="AC17" s="1353"/>
      <c r="AD17" s="1353"/>
      <c r="AE17" s="1353"/>
      <c r="AF17" s="1353"/>
      <c r="AI17" s="1400"/>
      <c r="AJ17" s="1302"/>
      <c r="AK17" s="1401"/>
      <c r="AL17" s="1342"/>
      <c r="AM17" s="1343"/>
      <c r="AN17" s="1343"/>
      <c r="AO17" s="1343"/>
      <c r="AP17" s="1343"/>
      <c r="AQ17" s="1343"/>
      <c r="AR17" s="1344"/>
      <c r="AS17" s="1326"/>
      <c r="AT17" s="1292"/>
      <c r="AU17" s="1292"/>
      <c r="AV17" s="1292"/>
      <c r="AW17" s="1292"/>
      <c r="AX17" s="1292"/>
      <c r="AY17" s="1292"/>
      <c r="AZ17" s="1292"/>
      <c r="BA17" s="1292"/>
      <c r="BB17" s="1292"/>
      <c r="BC17" s="1292"/>
      <c r="BD17" s="1292"/>
      <c r="BE17" s="1292"/>
      <c r="BF17" s="1292"/>
      <c r="BG17" s="1292"/>
      <c r="BH17" s="1292"/>
      <c r="BI17" s="1292"/>
      <c r="BJ17" s="1292"/>
      <c r="BK17" s="1292"/>
      <c r="BL17" s="1292"/>
      <c r="BM17" s="1292"/>
      <c r="BN17" s="1292"/>
      <c r="BO17" s="1292"/>
      <c r="BP17" s="1292"/>
      <c r="BQ17" s="1292"/>
      <c r="BR17" s="1293"/>
    </row>
    <row r="18" spans="2:70" ht="21" customHeight="1">
      <c r="B18" s="21"/>
      <c r="C18" s="21"/>
      <c r="D18" s="21"/>
      <c r="E18" s="21"/>
      <c r="F18" s="21"/>
      <c r="G18" s="21"/>
      <c r="H18" s="21"/>
      <c r="I18" s="21"/>
      <c r="J18" s="45"/>
      <c r="K18" s="45"/>
      <c r="L18" s="45"/>
      <c r="M18" s="45"/>
      <c r="N18" s="45"/>
      <c r="O18" s="45"/>
      <c r="P18" s="45"/>
      <c r="Q18" s="45"/>
      <c r="R18" s="45"/>
      <c r="S18" s="45"/>
      <c r="T18" s="45"/>
      <c r="U18" s="45"/>
      <c r="V18" s="45"/>
      <c r="W18" s="45"/>
      <c r="X18" s="45"/>
      <c r="Y18" s="45"/>
      <c r="Z18" s="45"/>
      <c r="AA18" s="45"/>
      <c r="AB18" s="45"/>
      <c r="AC18" s="45"/>
      <c r="AD18" s="45"/>
      <c r="AE18" s="45"/>
      <c r="AF18" s="45"/>
    </row>
    <row r="19" spans="2:70" ht="21" customHeight="1">
      <c r="B19" s="308"/>
      <c r="C19" s="3"/>
      <c r="D19" s="3"/>
      <c r="E19" s="3"/>
      <c r="F19" s="3"/>
      <c r="G19" s="3"/>
      <c r="H19" s="3"/>
      <c r="I19" s="3"/>
      <c r="J19" s="3"/>
      <c r="K19" s="3"/>
      <c r="L19" s="3"/>
      <c r="M19" s="3"/>
      <c r="N19" s="3"/>
      <c r="O19" s="3"/>
    </row>
    <row r="20" spans="2:70" ht="21" customHeight="1">
      <c r="B20" s="695" t="s">
        <v>4</v>
      </c>
      <c r="C20" s="696"/>
      <c r="D20" s="696"/>
      <c r="E20" s="696"/>
      <c r="F20" s="696"/>
      <c r="G20" s="696"/>
      <c r="H20" s="696"/>
      <c r="I20" s="697"/>
      <c r="J20" s="695" t="s">
        <v>5</v>
      </c>
      <c r="K20" s="696"/>
      <c r="L20" s="696"/>
      <c r="M20" s="696"/>
      <c r="N20" s="696"/>
      <c r="O20" s="696"/>
      <c r="P20" s="696"/>
      <c r="Q20" s="696"/>
      <c r="R20" s="696"/>
      <c r="S20" s="696"/>
      <c r="T20" s="696"/>
      <c r="U20" s="696"/>
      <c r="V20" s="696"/>
      <c r="W20" s="696"/>
      <c r="X20" s="696"/>
      <c r="Y20" s="696"/>
      <c r="Z20" s="696"/>
      <c r="AA20" s="696"/>
      <c r="AB20" s="696"/>
      <c r="AC20" s="696"/>
      <c r="AD20" s="697"/>
      <c r="AE20" s="695" t="s">
        <v>6</v>
      </c>
      <c r="AF20" s="697"/>
    </row>
    <row r="21" spans="2:70" ht="21" customHeight="1">
      <c r="B21" s="1405" t="s">
        <v>8</v>
      </c>
      <c r="C21" s="1360"/>
      <c r="D21" s="1366"/>
      <c r="E21" s="1366"/>
      <c r="F21" s="1366"/>
      <c r="G21" s="1366"/>
      <c r="H21" s="1366"/>
      <c r="I21" s="1367"/>
      <c r="J21" s="1360"/>
      <c r="K21" s="1366"/>
      <c r="L21" s="1366"/>
      <c r="M21" s="1366"/>
      <c r="N21" s="1366"/>
      <c r="O21" s="1366"/>
      <c r="P21" s="1366"/>
      <c r="Q21" s="1366"/>
      <c r="R21" s="1366"/>
      <c r="S21" s="1366"/>
      <c r="T21" s="1366"/>
      <c r="U21" s="1366"/>
      <c r="V21" s="1366"/>
      <c r="W21" s="1366"/>
      <c r="X21" s="1366"/>
      <c r="Y21" s="1366"/>
      <c r="Z21" s="1366"/>
      <c r="AA21" s="1366"/>
      <c r="AB21" s="1366"/>
      <c r="AC21" s="1366"/>
      <c r="AD21" s="1367"/>
      <c r="AE21" s="1133"/>
      <c r="AF21" s="1135"/>
      <c r="AK21" s="799" t="s">
        <v>276</v>
      </c>
      <c r="AL21" s="800"/>
      <c r="AM21" s="800"/>
      <c r="AN21" s="800"/>
      <c r="AO21" s="800"/>
      <c r="AP21" s="800"/>
      <c r="AQ21" s="801"/>
      <c r="AR21" s="158"/>
      <c r="AS21" s="1319" t="s">
        <v>993</v>
      </c>
      <c r="AT21" s="1319"/>
      <c r="AU21" s="1319"/>
      <c r="AV21" s="1319"/>
      <c r="AW21" s="1319"/>
      <c r="AX21" s="1319"/>
      <c r="AY21" s="1319"/>
      <c r="AZ21" s="1319"/>
      <c r="BA21" s="1319"/>
      <c r="BB21" s="1319"/>
      <c r="BC21" s="1319"/>
      <c r="BD21" s="1319"/>
      <c r="BE21" s="1319"/>
      <c r="BF21" s="1319"/>
      <c r="BG21" s="1319"/>
      <c r="BH21" s="1319"/>
      <c r="BI21" s="1319"/>
      <c r="BJ21" s="1319"/>
      <c r="BK21" s="1319"/>
      <c r="BL21" s="1319"/>
      <c r="BM21" s="1319"/>
      <c r="BN21" s="1319"/>
      <c r="BO21" s="1319"/>
      <c r="BP21" s="1319"/>
      <c r="BQ21" s="1320"/>
    </row>
    <row r="22" spans="2:70" ht="21" customHeight="1">
      <c r="B22" s="1358"/>
      <c r="C22" s="1368"/>
      <c r="D22" s="1369"/>
      <c r="E22" s="1369"/>
      <c r="F22" s="1369"/>
      <c r="G22" s="1369"/>
      <c r="H22" s="1369"/>
      <c r="I22" s="1370"/>
      <c r="J22" s="1368"/>
      <c r="K22" s="1369"/>
      <c r="L22" s="1369"/>
      <c r="M22" s="1369"/>
      <c r="N22" s="1369"/>
      <c r="O22" s="1369"/>
      <c r="P22" s="1369"/>
      <c r="Q22" s="1369"/>
      <c r="R22" s="1369"/>
      <c r="S22" s="1369"/>
      <c r="T22" s="1369"/>
      <c r="U22" s="1369"/>
      <c r="V22" s="1369"/>
      <c r="W22" s="1369"/>
      <c r="X22" s="1369"/>
      <c r="Y22" s="1369"/>
      <c r="Z22" s="1369"/>
      <c r="AA22" s="1369"/>
      <c r="AB22" s="1369"/>
      <c r="AC22" s="1369"/>
      <c r="AD22" s="1370"/>
      <c r="AE22" s="1136"/>
      <c r="AF22" s="1138"/>
      <c r="AK22" s="779"/>
      <c r="AL22" s="780"/>
      <c r="AM22" s="780"/>
      <c r="AN22" s="780"/>
      <c r="AO22" s="780"/>
      <c r="AP22" s="780"/>
      <c r="AQ22" s="1325"/>
      <c r="AR22" s="86"/>
      <c r="AS22" s="1321"/>
      <c r="AT22" s="1321"/>
      <c r="AU22" s="1321"/>
      <c r="AV22" s="1321"/>
      <c r="AW22" s="1321"/>
      <c r="AX22" s="1321"/>
      <c r="AY22" s="1321"/>
      <c r="AZ22" s="1321"/>
      <c r="BA22" s="1321"/>
      <c r="BB22" s="1321"/>
      <c r="BC22" s="1321"/>
      <c r="BD22" s="1321"/>
      <c r="BE22" s="1321"/>
      <c r="BF22" s="1321"/>
      <c r="BG22" s="1321"/>
      <c r="BH22" s="1321"/>
      <c r="BI22" s="1321"/>
      <c r="BJ22" s="1321"/>
      <c r="BK22" s="1321"/>
      <c r="BL22" s="1321"/>
      <c r="BM22" s="1321"/>
      <c r="BN22" s="1321"/>
      <c r="BO22" s="1321"/>
      <c r="BP22" s="1321"/>
      <c r="BQ22" s="1322"/>
    </row>
    <row r="23" spans="2:70" ht="21" customHeight="1">
      <c r="B23" s="1358"/>
      <c r="C23" s="1360"/>
      <c r="D23" s="1366"/>
      <c r="E23" s="1366"/>
      <c r="F23" s="1366"/>
      <c r="G23" s="1366"/>
      <c r="H23" s="1366"/>
      <c r="I23" s="1367"/>
      <c r="J23" s="1360"/>
      <c r="K23" s="1366"/>
      <c r="L23" s="1366"/>
      <c r="M23" s="1366"/>
      <c r="N23" s="1366"/>
      <c r="O23" s="1366"/>
      <c r="P23" s="1366"/>
      <c r="Q23" s="1366"/>
      <c r="R23" s="1366"/>
      <c r="S23" s="1366"/>
      <c r="T23" s="1366"/>
      <c r="U23" s="1366"/>
      <c r="V23" s="1366"/>
      <c r="W23" s="1366"/>
      <c r="X23" s="1366"/>
      <c r="Y23" s="1366"/>
      <c r="Z23" s="1366"/>
      <c r="AA23" s="1366"/>
      <c r="AB23" s="1366"/>
      <c r="AC23" s="1366"/>
      <c r="AD23" s="1367"/>
      <c r="AE23" s="1133"/>
      <c r="AF23" s="1135"/>
      <c r="AK23" s="779"/>
      <c r="AL23" s="780"/>
      <c r="AM23" s="780"/>
      <c r="AN23" s="780"/>
      <c r="AO23" s="780"/>
      <c r="AP23" s="780"/>
      <c r="AQ23" s="1325"/>
      <c r="AR23" s="86"/>
      <c r="AS23" s="1321"/>
      <c r="AT23" s="1321"/>
      <c r="AU23" s="1321"/>
      <c r="AV23" s="1321"/>
      <c r="AW23" s="1321"/>
      <c r="AX23" s="1321"/>
      <c r="AY23" s="1321"/>
      <c r="AZ23" s="1321"/>
      <c r="BA23" s="1321"/>
      <c r="BB23" s="1321"/>
      <c r="BC23" s="1321"/>
      <c r="BD23" s="1321"/>
      <c r="BE23" s="1321"/>
      <c r="BF23" s="1321"/>
      <c r="BG23" s="1321"/>
      <c r="BH23" s="1321"/>
      <c r="BI23" s="1321"/>
      <c r="BJ23" s="1321"/>
      <c r="BK23" s="1321"/>
      <c r="BL23" s="1321"/>
      <c r="BM23" s="1321"/>
      <c r="BN23" s="1321"/>
      <c r="BO23" s="1321"/>
      <c r="BP23" s="1321"/>
      <c r="BQ23" s="1322"/>
    </row>
    <row r="24" spans="2:70" ht="21" customHeight="1">
      <c r="B24" s="1358"/>
      <c r="C24" s="1368"/>
      <c r="D24" s="1369"/>
      <c r="E24" s="1369"/>
      <c r="F24" s="1369"/>
      <c r="G24" s="1369"/>
      <c r="H24" s="1369"/>
      <c r="I24" s="1370"/>
      <c r="J24" s="1368"/>
      <c r="K24" s="1369"/>
      <c r="L24" s="1369"/>
      <c r="M24" s="1369"/>
      <c r="N24" s="1369"/>
      <c r="O24" s="1369"/>
      <c r="P24" s="1369"/>
      <c r="Q24" s="1369"/>
      <c r="R24" s="1369"/>
      <c r="S24" s="1369"/>
      <c r="T24" s="1369"/>
      <c r="U24" s="1369"/>
      <c r="V24" s="1369"/>
      <c r="W24" s="1369"/>
      <c r="X24" s="1369"/>
      <c r="Y24" s="1369"/>
      <c r="Z24" s="1369"/>
      <c r="AA24" s="1369"/>
      <c r="AB24" s="1369"/>
      <c r="AC24" s="1369"/>
      <c r="AD24" s="1370"/>
      <c r="AE24" s="1136"/>
      <c r="AF24" s="1138"/>
      <c r="AK24" s="779"/>
      <c r="AL24" s="780"/>
      <c r="AM24" s="780"/>
      <c r="AN24" s="780"/>
      <c r="AO24" s="780"/>
      <c r="AP24" s="780"/>
      <c r="AQ24" s="1325"/>
      <c r="AR24" s="86"/>
      <c r="AS24" s="1321"/>
      <c r="AT24" s="1321"/>
      <c r="AU24" s="1321"/>
      <c r="AV24" s="1321"/>
      <c r="AW24" s="1321"/>
      <c r="AX24" s="1321"/>
      <c r="AY24" s="1321"/>
      <c r="AZ24" s="1321"/>
      <c r="BA24" s="1321"/>
      <c r="BB24" s="1321"/>
      <c r="BC24" s="1321"/>
      <c r="BD24" s="1321"/>
      <c r="BE24" s="1321"/>
      <c r="BF24" s="1321"/>
      <c r="BG24" s="1321"/>
      <c r="BH24" s="1321"/>
      <c r="BI24" s="1321"/>
      <c r="BJ24" s="1321"/>
      <c r="BK24" s="1321"/>
      <c r="BL24" s="1321"/>
      <c r="BM24" s="1321"/>
      <c r="BN24" s="1321"/>
      <c r="BO24" s="1321"/>
      <c r="BP24" s="1321"/>
      <c r="BQ24" s="1322"/>
    </row>
    <row r="25" spans="2:70" ht="21" customHeight="1">
      <c r="B25" s="1358"/>
      <c r="C25" s="1360"/>
      <c r="D25" s="1366"/>
      <c r="E25" s="1366"/>
      <c r="F25" s="1366"/>
      <c r="G25" s="1366"/>
      <c r="H25" s="1366"/>
      <c r="I25" s="1367"/>
      <c r="J25" s="1360"/>
      <c r="K25" s="1366"/>
      <c r="L25" s="1366"/>
      <c r="M25" s="1366"/>
      <c r="N25" s="1366"/>
      <c r="O25" s="1366"/>
      <c r="P25" s="1366"/>
      <c r="Q25" s="1366"/>
      <c r="R25" s="1366"/>
      <c r="S25" s="1366"/>
      <c r="T25" s="1366"/>
      <c r="U25" s="1366"/>
      <c r="V25" s="1366"/>
      <c r="W25" s="1366"/>
      <c r="X25" s="1366"/>
      <c r="Y25" s="1366"/>
      <c r="Z25" s="1366"/>
      <c r="AA25" s="1366"/>
      <c r="AB25" s="1366"/>
      <c r="AC25" s="1366"/>
      <c r="AD25" s="1367"/>
      <c r="AE25" s="1133"/>
      <c r="AF25" s="1135"/>
      <c r="AK25" s="779"/>
      <c r="AL25" s="780"/>
      <c r="AM25" s="780"/>
      <c r="AN25" s="780"/>
      <c r="AO25" s="780"/>
      <c r="AP25" s="780"/>
      <c r="AQ25" s="1325"/>
      <c r="AR25" s="86"/>
      <c r="AS25" s="1321"/>
      <c r="AT25" s="1321"/>
      <c r="AU25" s="1321"/>
      <c r="AV25" s="1321"/>
      <c r="AW25" s="1321"/>
      <c r="AX25" s="1321"/>
      <c r="AY25" s="1321"/>
      <c r="AZ25" s="1321"/>
      <c r="BA25" s="1321"/>
      <c r="BB25" s="1321"/>
      <c r="BC25" s="1321"/>
      <c r="BD25" s="1321"/>
      <c r="BE25" s="1321"/>
      <c r="BF25" s="1321"/>
      <c r="BG25" s="1321"/>
      <c r="BH25" s="1321"/>
      <c r="BI25" s="1321"/>
      <c r="BJ25" s="1321"/>
      <c r="BK25" s="1321"/>
      <c r="BL25" s="1321"/>
      <c r="BM25" s="1321"/>
      <c r="BN25" s="1321"/>
      <c r="BO25" s="1321"/>
      <c r="BP25" s="1321"/>
      <c r="BQ25" s="1322"/>
    </row>
    <row r="26" spans="2:70" ht="21" customHeight="1">
      <c r="B26" s="1358"/>
      <c r="C26" s="1368"/>
      <c r="D26" s="1369"/>
      <c r="E26" s="1369"/>
      <c r="F26" s="1369"/>
      <c r="G26" s="1369"/>
      <c r="H26" s="1369"/>
      <c r="I26" s="1370"/>
      <c r="J26" s="1368"/>
      <c r="K26" s="1369"/>
      <c r="L26" s="1369"/>
      <c r="M26" s="1369"/>
      <c r="N26" s="1369"/>
      <c r="O26" s="1369"/>
      <c r="P26" s="1369"/>
      <c r="Q26" s="1369"/>
      <c r="R26" s="1369"/>
      <c r="S26" s="1369"/>
      <c r="T26" s="1369"/>
      <c r="U26" s="1369"/>
      <c r="V26" s="1369"/>
      <c r="W26" s="1369"/>
      <c r="X26" s="1369"/>
      <c r="Y26" s="1369"/>
      <c r="Z26" s="1369"/>
      <c r="AA26" s="1369"/>
      <c r="AB26" s="1369"/>
      <c r="AC26" s="1369"/>
      <c r="AD26" s="1370"/>
      <c r="AE26" s="1136"/>
      <c r="AF26" s="1138"/>
      <c r="AK26" s="779"/>
      <c r="AL26" s="780"/>
      <c r="AM26" s="780"/>
      <c r="AN26" s="780"/>
      <c r="AO26" s="780"/>
      <c r="AP26" s="780"/>
      <c r="AQ26" s="1325"/>
      <c r="AR26" s="86"/>
      <c r="AS26" s="1321"/>
      <c r="AT26" s="1321"/>
      <c r="AU26" s="1321"/>
      <c r="AV26" s="1321"/>
      <c r="AW26" s="1321"/>
      <c r="AX26" s="1321"/>
      <c r="AY26" s="1321"/>
      <c r="AZ26" s="1321"/>
      <c r="BA26" s="1321"/>
      <c r="BB26" s="1321"/>
      <c r="BC26" s="1321"/>
      <c r="BD26" s="1321"/>
      <c r="BE26" s="1321"/>
      <c r="BF26" s="1321"/>
      <c r="BG26" s="1321"/>
      <c r="BH26" s="1321"/>
      <c r="BI26" s="1321"/>
      <c r="BJ26" s="1321"/>
      <c r="BK26" s="1321"/>
      <c r="BL26" s="1321"/>
      <c r="BM26" s="1321"/>
      <c r="BN26" s="1321"/>
      <c r="BO26" s="1321"/>
      <c r="BP26" s="1321"/>
      <c r="BQ26" s="1322"/>
    </row>
    <row r="27" spans="2:70" ht="21" customHeight="1">
      <c r="B27" s="1358"/>
      <c r="C27" s="1360"/>
      <c r="D27" s="1366"/>
      <c r="E27" s="1366"/>
      <c r="F27" s="1366"/>
      <c r="G27" s="1366"/>
      <c r="H27" s="1366"/>
      <c r="I27" s="1367"/>
      <c r="J27" s="1360"/>
      <c r="K27" s="1366"/>
      <c r="L27" s="1366"/>
      <c r="M27" s="1366"/>
      <c r="N27" s="1366"/>
      <c r="O27" s="1366"/>
      <c r="P27" s="1366"/>
      <c r="Q27" s="1366"/>
      <c r="R27" s="1366"/>
      <c r="S27" s="1366"/>
      <c r="T27" s="1366"/>
      <c r="U27" s="1366"/>
      <c r="V27" s="1366"/>
      <c r="W27" s="1366"/>
      <c r="X27" s="1366"/>
      <c r="Y27" s="1366"/>
      <c r="Z27" s="1366"/>
      <c r="AA27" s="1366"/>
      <c r="AB27" s="1366"/>
      <c r="AC27" s="1366"/>
      <c r="AD27" s="1367"/>
      <c r="AE27" s="1133"/>
      <c r="AF27" s="1135"/>
      <c r="AK27" s="779"/>
      <c r="AL27" s="780"/>
      <c r="AM27" s="780"/>
      <c r="AN27" s="780"/>
      <c r="AO27" s="780"/>
      <c r="AP27" s="780"/>
      <c r="AQ27" s="1325"/>
      <c r="AR27" s="86"/>
      <c r="AS27" s="1321"/>
      <c r="AT27" s="1321"/>
      <c r="AU27" s="1321"/>
      <c r="AV27" s="1321"/>
      <c r="AW27" s="1321"/>
      <c r="AX27" s="1321"/>
      <c r="AY27" s="1321"/>
      <c r="AZ27" s="1321"/>
      <c r="BA27" s="1321"/>
      <c r="BB27" s="1321"/>
      <c r="BC27" s="1321"/>
      <c r="BD27" s="1321"/>
      <c r="BE27" s="1321"/>
      <c r="BF27" s="1321"/>
      <c r="BG27" s="1321"/>
      <c r="BH27" s="1321"/>
      <c r="BI27" s="1321"/>
      <c r="BJ27" s="1321"/>
      <c r="BK27" s="1321"/>
      <c r="BL27" s="1321"/>
      <c r="BM27" s="1321"/>
      <c r="BN27" s="1321"/>
      <c r="BO27" s="1321"/>
      <c r="BP27" s="1321"/>
      <c r="BQ27" s="1322"/>
    </row>
    <row r="28" spans="2:70" ht="21" customHeight="1">
      <c r="B28" s="1358"/>
      <c r="C28" s="1368"/>
      <c r="D28" s="1369"/>
      <c r="E28" s="1369"/>
      <c r="F28" s="1369"/>
      <c r="G28" s="1369"/>
      <c r="H28" s="1369"/>
      <c r="I28" s="1370"/>
      <c r="J28" s="1368"/>
      <c r="K28" s="1369"/>
      <c r="L28" s="1369"/>
      <c r="M28" s="1369"/>
      <c r="N28" s="1369"/>
      <c r="O28" s="1369"/>
      <c r="P28" s="1369"/>
      <c r="Q28" s="1369"/>
      <c r="R28" s="1369"/>
      <c r="S28" s="1369"/>
      <c r="T28" s="1369"/>
      <c r="U28" s="1369"/>
      <c r="V28" s="1369"/>
      <c r="W28" s="1369"/>
      <c r="X28" s="1369"/>
      <c r="Y28" s="1369"/>
      <c r="Z28" s="1369"/>
      <c r="AA28" s="1369"/>
      <c r="AB28" s="1369"/>
      <c r="AC28" s="1369"/>
      <c r="AD28" s="1370"/>
      <c r="AE28" s="1136"/>
      <c r="AF28" s="1138"/>
      <c r="AK28" s="779"/>
      <c r="AL28" s="780"/>
      <c r="AM28" s="780"/>
      <c r="AN28" s="780"/>
      <c r="AO28" s="780"/>
      <c r="AP28" s="780"/>
      <c r="AQ28" s="1325"/>
      <c r="AR28" s="86"/>
      <c r="AS28" s="1321"/>
      <c r="AT28" s="1321"/>
      <c r="AU28" s="1321"/>
      <c r="AV28" s="1321"/>
      <c r="AW28" s="1321"/>
      <c r="AX28" s="1321"/>
      <c r="AY28" s="1321"/>
      <c r="AZ28" s="1321"/>
      <c r="BA28" s="1321"/>
      <c r="BB28" s="1321"/>
      <c r="BC28" s="1321"/>
      <c r="BD28" s="1321"/>
      <c r="BE28" s="1321"/>
      <c r="BF28" s="1321"/>
      <c r="BG28" s="1321"/>
      <c r="BH28" s="1321"/>
      <c r="BI28" s="1321"/>
      <c r="BJ28" s="1321"/>
      <c r="BK28" s="1321"/>
      <c r="BL28" s="1321"/>
      <c r="BM28" s="1321"/>
      <c r="BN28" s="1321"/>
      <c r="BO28" s="1321"/>
      <c r="BP28" s="1321"/>
      <c r="BQ28" s="1322"/>
    </row>
    <row r="29" spans="2:70" ht="21" customHeight="1">
      <c r="B29" s="1358"/>
      <c r="C29" s="1360"/>
      <c r="D29" s="1366"/>
      <c r="E29" s="1366"/>
      <c r="F29" s="1366"/>
      <c r="G29" s="1366"/>
      <c r="H29" s="1366"/>
      <c r="I29" s="1367"/>
      <c r="J29" s="1360"/>
      <c r="K29" s="1366"/>
      <c r="L29" s="1366"/>
      <c r="M29" s="1366"/>
      <c r="N29" s="1366"/>
      <c r="O29" s="1366"/>
      <c r="P29" s="1366"/>
      <c r="Q29" s="1366"/>
      <c r="R29" s="1366"/>
      <c r="S29" s="1366"/>
      <c r="T29" s="1366"/>
      <c r="U29" s="1366"/>
      <c r="V29" s="1366"/>
      <c r="W29" s="1366"/>
      <c r="X29" s="1366"/>
      <c r="Y29" s="1366"/>
      <c r="Z29" s="1366"/>
      <c r="AA29" s="1366"/>
      <c r="AB29" s="1366"/>
      <c r="AC29" s="1366"/>
      <c r="AD29" s="1367"/>
      <c r="AE29" s="1133"/>
      <c r="AF29" s="1135"/>
      <c r="AK29" s="779"/>
      <c r="AL29" s="780"/>
      <c r="AM29" s="780"/>
      <c r="AN29" s="780"/>
      <c r="AO29" s="780"/>
      <c r="AP29" s="780"/>
      <c r="AQ29" s="1325"/>
      <c r="AR29" s="86"/>
      <c r="AS29" s="1321"/>
      <c r="AT29" s="1321"/>
      <c r="AU29" s="1321"/>
      <c r="AV29" s="1321"/>
      <c r="AW29" s="1321"/>
      <c r="AX29" s="1321"/>
      <c r="AY29" s="1321"/>
      <c r="AZ29" s="1321"/>
      <c r="BA29" s="1321"/>
      <c r="BB29" s="1321"/>
      <c r="BC29" s="1321"/>
      <c r="BD29" s="1321"/>
      <c r="BE29" s="1321"/>
      <c r="BF29" s="1321"/>
      <c r="BG29" s="1321"/>
      <c r="BH29" s="1321"/>
      <c r="BI29" s="1321"/>
      <c r="BJ29" s="1321"/>
      <c r="BK29" s="1321"/>
      <c r="BL29" s="1321"/>
      <c r="BM29" s="1321"/>
      <c r="BN29" s="1321"/>
      <c r="BO29" s="1321"/>
      <c r="BP29" s="1321"/>
      <c r="BQ29" s="1322"/>
    </row>
    <row r="30" spans="2:70" ht="21" customHeight="1">
      <c r="B30" s="1358"/>
      <c r="C30" s="1368"/>
      <c r="D30" s="1369"/>
      <c r="E30" s="1369"/>
      <c r="F30" s="1369"/>
      <c r="G30" s="1369"/>
      <c r="H30" s="1369"/>
      <c r="I30" s="1370"/>
      <c r="J30" s="1368"/>
      <c r="K30" s="1369"/>
      <c r="L30" s="1369"/>
      <c r="M30" s="1369"/>
      <c r="N30" s="1369"/>
      <c r="O30" s="1369"/>
      <c r="P30" s="1369"/>
      <c r="Q30" s="1369"/>
      <c r="R30" s="1369"/>
      <c r="S30" s="1369"/>
      <c r="T30" s="1369"/>
      <c r="U30" s="1369"/>
      <c r="V30" s="1369"/>
      <c r="W30" s="1369"/>
      <c r="X30" s="1369"/>
      <c r="Y30" s="1369"/>
      <c r="Z30" s="1369"/>
      <c r="AA30" s="1369"/>
      <c r="AB30" s="1369"/>
      <c r="AC30" s="1369"/>
      <c r="AD30" s="1370"/>
      <c r="AE30" s="1136"/>
      <c r="AF30" s="1138"/>
      <c r="AK30" s="779"/>
      <c r="AL30" s="780"/>
      <c r="AM30" s="780"/>
      <c r="AN30" s="780"/>
      <c r="AO30" s="780"/>
      <c r="AP30" s="780"/>
      <c r="AQ30" s="1325"/>
      <c r="AR30" s="86"/>
      <c r="AS30" s="1321"/>
      <c r="AT30" s="1321"/>
      <c r="AU30" s="1321"/>
      <c r="AV30" s="1321"/>
      <c r="AW30" s="1321"/>
      <c r="AX30" s="1321"/>
      <c r="AY30" s="1321"/>
      <c r="AZ30" s="1321"/>
      <c r="BA30" s="1321"/>
      <c r="BB30" s="1321"/>
      <c r="BC30" s="1321"/>
      <c r="BD30" s="1321"/>
      <c r="BE30" s="1321"/>
      <c r="BF30" s="1321"/>
      <c r="BG30" s="1321"/>
      <c r="BH30" s="1321"/>
      <c r="BI30" s="1321"/>
      <c r="BJ30" s="1321"/>
      <c r="BK30" s="1321"/>
      <c r="BL30" s="1321"/>
      <c r="BM30" s="1321"/>
      <c r="BN30" s="1321"/>
      <c r="BO30" s="1321"/>
      <c r="BP30" s="1321"/>
      <c r="BQ30" s="1322"/>
    </row>
    <row r="31" spans="2:70" ht="21" customHeight="1">
      <c r="B31" s="1358"/>
      <c r="C31" s="1392" t="s">
        <v>7</v>
      </c>
      <c r="D31" s="1393"/>
      <c r="E31" s="1393"/>
      <c r="F31" s="1393"/>
      <c r="G31" s="1393"/>
      <c r="H31" s="1393"/>
      <c r="I31" s="1393"/>
      <c r="J31" s="1393"/>
      <c r="K31" s="1393"/>
      <c r="L31" s="1393"/>
      <c r="M31" s="1393"/>
      <c r="N31" s="1393"/>
      <c r="O31" s="1393"/>
      <c r="P31" s="1393"/>
      <c r="Q31" s="1393"/>
      <c r="R31" s="1393"/>
      <c r="S31" s="1393"/>
      <c r="T31" s="1393"/>
      <c r="U31" s="1393"/>
      <c r="V31" s="1393"/>
      <c r="W31" s="1393"/>
      <c r="X31" s="1393"/>
      <c r="Y31" s="1393"/>
      <c r="Z31" s="1393"/>
      <c r="AA31" s="1393"/>
      <c r="AB31" s="1393"/>
      <c r="AC31" s="1393"/>
      <c r="AD31" s="1394"/>
      <c r="AE31" s="695">
        <f>SUM(AE21:AF30)</f>
        <v>0</v>
      </c>
      <c r="AF31" s="697"/>
      <c r="AK31" s="779"/>
      <c r="AL31" s="780"/>
      <c r="AM31" s="780"/>
      <c r="AN31" s="780"/>
      <c r="AO31" s="780"/>
      <c r="AP31" s="780"/>
      <c r="AQ31" s="1325"/>
      <c r="AR31" s="86"/>
      <c r="AS31" s="1321"/>
      <c r="AT31" s="1321"/>
      <c r="AU31" s="1321"/>
      <c r="AV31" s="1321"/>
      <c r="AW31" s="1321"/>
      <c r="AX31" s="1321"/>
      <c r="AY31" s="1321"/>
      <c r="AZ31" s="1321"/>
      <c r="BA31" s="1321"/>
      <c r="BB31" s="1321"/>
      <c r="BC31" s="1321"/>
      <c r="BD31" s="1321"/>
      <c r="BE31" s="1321"/>
      <c r="BF31" s="1321"/>
      <c r="BG31" s="1321"/>
      <c r="BH31" s="1321"/>
      <c r="BI31" s="1321"/>
      <c r="BJ31" s="1321"/>
      <c r="BK31" s="1321"/>
      <c r="BL31" s="1321"/>
      <c r="BM31" s="1321"/>
      <c r="BN31" s="1321"/>
      <c r="BO31" s="1321"/>
      <c r="BP31" s="1321"/>
      <c r="BQ31" s="1322"/>
    </row>
    <row r="32" spans="2:70" ht="21" customHeight="1">
      <c r="B32" s="1358" t="s">
        <v>9</v>
      </c>
      <c r="C32" s="1360"/>
      <c r="D32" s="1366"/>
      <c r="E32" s="1366"/>
      <c r="F32" s="1366"/>
      <c r="G32" s="1366"/>
      <c r="H32" s="1366"/>
      <c r="I32" s="1367"/>
      <c r="J32" s="1360"/>
      <c r="K32" s="1366"/>
      <c r="L32" s="1366"/>
      <c r="M32" s="1366"/>
      <c r="N32" s="1366"/>
      <c r="O32" s="1366"/>
      <c r="P32" s="1366"/>
      <c r="Q32" s="1366"/>
      <c r="R32" s="1366"/>
      <c r="S32" s="1366"/>
      <c r="T32" s="1366"/>
      <c r="U32" s="1366"/>
      <c r="V32" s="1366"/>
      <c r="W32" s="1366"/>
      <c r="X32" s="1366"/>
      <c r="Y32" s="1366"/>
      <c r="Z32" s="1366"/>
      <c r="AA32" s="1366"/>
      <c r="AB32" s="1366"/>
      <c r="AC32" s="1366"/>
      <c r="AD32" s="1367"/>
      <c r="AE32" s="1133"/>
      <c r="AF32" s="1135"/>
      <c r="AK32" s="779"/>
      <c r="AL32" s="780"/>
      <c r="AM32" s="780"/>
      <c r="AN32" s="780"/>
      <c r="AO32" s="780"/>
      <c r="AP32" s="780"/>
      <c r="AQ32" s="1325"/>
      <c r="AR32" s="168"/>
      <c r="AS32" s="1321"/>
      <c r="AT32" s="1321"/>
      <c r="AU32" s="1321"/>
      <c r="AV32" s="1321"/>
      <c r="AW32" s="1321"/>
      <c r="AX32" s="1321"/>
      <c r="AY32" s="1321"/>
      <c r="AZ32" s="1321"/>
      <c r="BA32" s="1321"/>
      <c r="BB32" s="1321"/>
      <c r="BC32" s="1321"/>
      <c r="BD32" s="1321"/>
      <c r="BE32" s="1321"/>
      <c r="BF32" s="1321"/>
      <c r="BG32" s="1321"/>
      <c r="BH32" s="1321"/>
      <c r="BI32" s="1321"/>
      <c r="BJ32" s="1321"/>
      <c r="BK32" s="1321"/>
      <c r="BL32" s="1321"/>
      <c r="BM32" s="1321"/>
      <c r="BN32" s="1321"/>
      <c r="BO32" s="1321"/>
      <c r="BP32" s="1321"/>
      <c r="BQ32" s="1322"/>
    </row>
    <row r="33" spans="2:69" ht="21" customHeight="1">
      <c r="B33" s="1358"/>
      <c r="C33" s="1368"/>
      <c r="D33" s="1369"/>
      <c r="E33" s="1369"/>
      <c r="F33" s="1369"/>
      <c r="G33" s="1369"/>
      <c r="H33" s="1369"/>
      <c r="I33" s="1370"/>
      <c r="J33" s="1368"/>
      <c r="K33" s="1369"/>
      <c r="L33" s="1369"/>
      <c r="M33" s="1369"/>
      <c r="N33" s="1369"/>
      <c r="O33" s="1369"/>
      <c r="P33" s="1369"/>
      <c r="Q33" s="1369"/>
      <c r="R33" s="1369"/>
      <c r="S33" s="1369"/>
      <c r="T33" s="1369"/>
      <c r="U33" s="1369"/>
      <c r="V33" s="1369"/>
      <c r="W33" s="1369"/>
      <c r="X33" s="1369"/>
      <c r="Y33" s="1369"/>
      <c r="Z33" s="1369"/>
      <c r="AA33" s="1369"/>
      <c r="AB33" s="1369"/>
      <c r="AC33" s="1369"/>
      <c r="AD33" s="1370"/>
      <c r="AE33" s="1136"/>
      <c r="AF33" s="1138"/>
      <c r="AK33" s="779"/>
      <c r="AL33" s="780"/>
      <c r="AM33" s="780"/>
      <c r="AN33" s="780"/>
      <c r="AO33" s="780"/>
      <c r="AP33" s="780"/>
      <c r="AQ33" s="1325"/>
      <c r="AR33" s="86"/>
      <c r="AS33" s="1321"/>
      <c r="AT33" s="1321"/>
      <c r="AU33" s="1321"/>
      <c r="AV33" s="1321"/>
      <c r="AW33" s="1321"/>
      <c r="AX33" s="1321"/>
      <c r="AY33" s="1321"/>
      <c r="AZ33" s="1321"/>
      <c r="BA33" s="1321"/>
      <c r="BB33" s="1321"/>
      <c r="BC33" s="1321"/>
      <c r="BD33" s="1321"/>
      <c r="BE33" s="1321"/>
      <c r="BF33" s="1321"/>
      <c r="BG33" s="1321"/>
      <c r="BH33" s="1321"/>
      <c r="BI33" s="1321"/>
      <c r="BJ33" s="1321"/>
      <c r="BK33" s="1321"/>
      <c r="BL33" s="1321"/>
      <c r="BM33" s="1321"/>
      <c r="BN33" s="1321"/>
      <c r="BO33" s="1321"/>
      <c r="BP33" s="1321"/>
      <c r="BQ33" s="1322"/>
    </row>
    <row r="34" spans="2:69" ht="21" customHeight="1">
      <c r="B34" s="1358"/>
      <c r="C34" s="1360"/>
      <c r="D34" s="1366"/>
      <c r="E34" s="1366"/>
      <c r="F34" s="1366"/>
      <c r="G34" s="1366"/>
      <c r="H34" s="1366"/>
      <c r="I34" s="1367"/>
      <c r="J34" s="1360"/>
      <c r="K34" s="1366"/>
      <c r="L34" s="1366"/>
      <c r="M34" s="1366"/>
      <c r="N34" s="1366"/>
      <c r="O34" s="1366"/>
      <c r="P34" s="1366"/>
      <c r="Q34" s="1366"/>
      <c r="R34" s="1366"/>
      <c r="S34" s="1366"/>
      <c r="T34" s="1366"/>
      <c r="U34" s="1366"/>
      <c r="V34" s="1366"/>
      <c r="W34" s="1366"/>
      <c r="X34" s="1366"/>
      <c r="Y34" s="1366"/>
      <c r="Z34" s="1366"/>
      <c r="AA34" s="1366"/>
      <c r="AB34" s="1366"/>
      <c r="AC34" s="1366"/>
      <c r="AD34" s="1367"/>
      <c r="AE34" s="1133"/>
      <c r="AF34" s="1135"/>
      <c r="AK34" s="779"/>
      <c r="AL34" s="780"/>
      <c r="AM34" s="780"/>
      <c r="AN34" s="780"/>
      <c r="AO34" s="780"/>
      <c r="AP34" s="780"/>
      <c r="AQ34" s="1325"/>
      <c r="AR34" s="86"/>
      <c r="AS34" s="1321"/>
      <c r="AT34" s="1321"/>
      <c r="AU34" s="1321"/>
      <c r="AV34" s="1321"/>
      <c r="AW34" s="1321"/>
      <c r="AX34" s="1321"/>
      <c r="AY34" s="1321"/>
      <c r="AZ34" s="1321"/>
      <c r="BA34" s="1321"/>
      <c r="BB34" s="1321"/>
      <c r="BC34" s="1321"/>
      <c r="BD34" s="1321"/>
      <c r="BE34" s="1321"/>
      <c r="BF34" s="1321"/>
      <c r="BG34" s="1321"/>
      <c r="BH34" s="1321"/>
      <c r="BI34" s="1321"/>
      <c r="BJ34" s="1321"/>
      <c r="BK34" s="1321"/>
      <c r="BL34" s="1321"/>
      <c r="BM34" s="1321"/>
      <c r="BN34" s="1321"/>
      <c r="BO34" s="1321"/>
      <c r="BP34" s="1321"/>
      <c r="BQ34" s="1322"/>
    </row>
    <row r="35" spans="2:69" ht="21" customHeight="1">
      <c r="B35" s="1358"/>
      <c r="C35" s="1368"/>
      <c r="D35" s="1369"/>
      <c r="E35" s="1369"/>
      <c r="F35" s="1369"/>
      <c r="G35" s="1369"/>
      <c r="H35" s="1369"/>
      <c r="I35" s="1370"/>
      <c r="J35" s="1368"/>
      <c r="K35" s="1369"/>
      <c r="L35" s="1369"/>
      <c r="M35" s="1369"/>
      <c r="N35" s="1369"/>
      <c r="O35" s="1369"/>
      <c r="P35" s="1369"/>
      <c r="Q35" s="1369"/>
      <c r="R35" s="1369"/>
      <c r="S35" s="1369"/>
      <c r="T35" s="1369"/>
      <c r="U35" s="1369"/>
      <c r="V35" s="1369"/>
      <c r="W35" s="1369"/>
      <c r="X35" s="1369"/>
      <c r="Y35" s="1369"/>
      <c r="Z35" s="1369"/>
      <c r="AA35" s="1369"/>
      <c r="AB35" s="1369"/>
      <c r="AC35" s="1369"/>
      <c r="AD35" s="1370"/>
      <c r="AE35" s="1136"/>
      <c r="AF35" s="1138"/>
      <c r="AK35" s="779"/>
      <c r="AL35" s="780"/>
      <c r="AM35" s="780"/>
      <c r="AN35" s="780"/>
      <c r="AO35" s="780"/>
      <c r="AP35" s="780"/>
      <c r="AQ35" s="1325"/>
      <c r="AR35" s="86"/>
      <c r="AS35" s="1321"/>
      <c r="AT35" s="1321"/>
      <c r="AU35" s="1321"/>
      <c r="AV35" s="1321"/>
      <c r="AW35" s="1321"/>
      <c r="AX35" s="1321"/>
      <c r="AY35" s="1321"/>
      <c r="AZ35" s="1321"/>
      <c r="BA35" s="1321"/>
      <c r="BB35" s="1321"/>
      <c r="BC35" s="1321"/>
      <c r="BD35" s="1321"/>
      <c r="BE35" s="1321"/>
      <c r="BF35" s="1321"/>
      <c r="BG35" s="1321"/>
      <c r="BH35" s="1321"/>
      <c r="BI35" s="1321"/>
      <c r="BJ35" s="1321"/>
      <c r="BK35" s="1321"/>
      <c r="BL35" s="1321"/>
      <c r="BM35" s="1321"/>
      <c r="BN35" s="1321"/>
      <c r="BO35" s="1321"/>
      <c r="BP35" s="1321"/>
      <c r="BQ35" s="1322"/>
    </row>
    <row r="36" spans="2:69" ht="21" customHeight="1">
      <c r="B36" s="1358"/>
      <c r="C36" s="1360"/>
      <c r="D36" s="1366"/>
      <c r="E36" s="1366"/>
      <c r="F36" s="1366"/>
      <c r="G36" s="1366"/>
      <c r="H36" s="1366"/>
      <c r="I36" s="1367"/>
      <c r="J36" s="1360"/>
      <c r="K36" s="1366"/>
      <c r="L36" s="1366"/>
      <c r="M36" s="1366"/>
      <c r="N36" s="1366"/>
      <c r="O36" s="1366"/>
      <c r="P36" s="1366"/>
      <c r="Q36" s="1366"/>
      <c r="R36" s="1366"/>
      <c r="S36" s="1366"/>
      <c r="T36" s="1366"/>
      <c r="U36" s="1366"/>
      <c r="V36" s="1366"/>
      <c r="W36" s="1366"/>
      <c r="X36" s="1366"/>
      <c r="Y36" s="1366"/>
      <c r="Z36" s="1366"/>
      <c r="AA36" s="1366"/>
      <c r="AB36" s="1366"/>
      <c r="AC36" s="1366"/>
      <c r="AD36" s="1367"/>
      <c r="AE36" s="1133"/>
      <c r="AF36" s="1135"/>
      <c r="AK36" s="779"/>
      <c r="AL36" s="780"/>
      <c r="AM36" s="780"/>
      <c r="AN36" s="780"/>
      <c r="AO36" s="780"/>
      <c r="AP36" s="780"/>
      <c r="AQ36" s="1325"/>
      <c r="AR36" s="86"/>
      <c r="AS36" s="1321"/>
      <c r="AT36" s="1321"/>
      <c r="AU36" s="1321"/>
      <c r="AV36" s="1321"/>
      <c r="AW36" s="1321"/>
      <c r="AX36" s="1321"/>
      <c r="AY36" s="1321"/>
      <c r="AZ36" s="1321"/>
      <c r="BA36" s="1321"/>
      <c r="BB36" s="1321"/>
      <c r="BC36" s="1321"/>
      <c r="BD36" s="1321"/>
      <c r="BE36" s="1321"/>
      <c r="BF36" s="1321"/>
      <c r="BG36" s="1321"/>
      <c r="BH36" s="1321"/>
      <c r="BI36" s="1321"/>
      <c r="BJ36" s="1321"/>
      <c r="BK36" s="1321"/>
      <c r="BL36" s="1321"/>
      <c r="BM36" s="1321"/>
      <c r="BN36" s="1321"/>
      <c r="BO36" s="1321"/>
      <c r="BP36" s="1321"/>
      <c r="BQ36" s="1322"/>
    </row>
    <row r="37" spans="2:69" ht="21" customHeight="1">
      <c r="B37" s="1358"/>
      <c r="C37" s="1368"/>
      <c r="D37" s="1369"/>
      <c r="E37" s="1369"/>
      <c r="F37" s="1369"/>
      <c r="G37" s="1369"/>
      <c r="H37" s="1369"/>
      <c r="I37" s="1370"/>
      <c r="J37" s="1368"/>
      <c r="K37" s="1369"/>
      <c r="L37" s="1369"/>
      <c r="M37" s="1369"/>
      <c r="N37" s="1369"/>
      <c r="O37" s="1369"/>
      <c r="P37" s="1369"/>
      <c r="Q37" s="1369"/>
      <c r="R37" s="1369"/>
      <c r="S37" s="1369"/>
      <c r="T37" s="1369"/>
      <c r="U37" s="1369"/>
      <c r="V37" s="1369"/>
      <c r="W37" s="1369"/>
      <c r="X37" s="1369"/>
      <c r="Y37" s="1369"/>
      <c r="Z37" s="1369"/>
      <c r="AA37" s="1369"/>
      <c r="AB37" s="1369"/>
      <c r="AC37" s="1369"/>
      <c r="AD37" s="1370"/>
      <c r="AE37" s="1136"/>
      <c r="AF37" s="1138"/>
      <c r="AK37" s="779"/>
      <c r="AL37" s="780"/>
      <c r="AM37" s="780"/>
      <c r="AN37" s="780"/>
      <c r="AO37" s="780"/>
      <c r="AP37" s="780"/>
      <c r="AQ37" s="1325"/>
      <c r="AR37" s="86"/>
      <c r="AS37" s="1321"/>
      <c r="AT37" s="1321"/>
      <c r="AU37" s="1321"/>
      <c r="AV37" s="1321"/>
      <c r="AW37" s="1321"/>
      <c r="AX37" s="1321"/>
      <c r="AY37" s="1321"/>
      <c r="AZ37" s="1321"/>
      <c r="BA37" s="1321"/>
      <c r="BB37" s="1321"/>
      <c r="BC37" s="1321"/>
      <c r="BD37" s="1321"/>
      <c r="BE37" s="1321"/>
      <c r="BF37" s="1321"/>
      <c r="BG37" s="1321"/>
      <c r="BH37" s="1321"/>
      <c r="BI37" s="1321"/>
      <c r="BJ37" s="1321"/>
      <c r="BK37" s="1321"/>
      <c r="BL37" s="1321"/>
      <c r="BM37" s="1321"/>
      <c r="BN37" s="1321"/>
      <c r="BO37" s="1321"/>
      <c r="BP37" s="1321"/>
      <c r="BQ37" s="1322"/>
    </row>
    <row r="38" spans="2:69" ht="21" customHeight="1">
      <c r="B38" s="1358"/>
      <c r="C38" s="1360"/>
      <c r="D38" s="1366"/>
      <c r="E38" s="1366"/>
      <c r="F38" s="1366"/>
      <c r="G38" s="1366"/>
      <c r="H38" s="1366"/>
      <c r="I38" s="1367"/>
      <c r="J38" s="1360"/>
      <c r="K38" s="1366"/>
      <c r="L38" s="1366"/>
      <c r="M38" s="1366"/>
      <c r="N38" s="1366"/>
      <c r="O38" s="1366"/>
      <c r="P38" s="1366"/>
      <c r="Q38" s="1366"/>
      <c r="R38" s="1366"/>
      <c r="S38" s="1366"/>
      <c r="T38" s="1366"/>
      <c r="U38" s="1366"/>
      <c r="V38" s="1366"/>
      <c r="W38" s="1366"/>
      <c r="X38" s="1366"/>
      <c r="Y38" s="1366"/>
      <c r="Z38" s="1366"/>
      <c r="AA38" s="1366"/>
      <c r="AB38" s="1366"/>
      <c r="AC38" s="1366"/>
      <c r="AD38" s="1367"/>
      <c r="AE38" s="1133"/>
      <c r="AF38" s="1135"/>
      <c r="AK38" s="779"/>
      <c r="AL38" s="780"/>
      <c r="AM38" s="780"/>
      <c r="AN38" s="780"/>
      <c r="AO38" s="780"/>
      <c r="AP38" s="780"/>
      <c r="AQ38" s="1325"/>
      <c r="AR38" s="86"/>
      <c r="AS38" s="1321"/>
      <c r="AT38" s="1321"/>
      <c r="AU38" s="1321"/>
      <c r="AV38" s="1321"/>
      <c r="AW38" s="1321"/>
      <c r="AX38" s="1321"/>
      <c r="AY38" s="1321"/>
      <c r="AZ38" s="1321"/>
      <c r="BA38" s="1321"/>
      <c r="BB38" s="1321"/>
      <c r="BC38" s="1321"/>
      <c r="BD38" s="1321"/>
      <c r="BE38" s="1321"/>
      <c r="BF38" s="1321"/>
      <c r="BG38" s="1321"/>
      <c r="BH38" s="1321"/>
      <c r="BI38" s="1321"/>
      <c r="BJ38" s="1321"/>
      <c r="BK38" s="1321"/>
      <c r="BL38" s="1321"/>
      <c r="BM38" s="1321"/>
      <c r="BN38" s="1321"/>
      <c r="BO38" s="1321"/>
      <c r="BP38" s="1321"/>
      <c r="BQ38" s="1322"/>
    </row>
    <row r="39" spans="2:69" ht="21" customHeight="1">
      <c r="B39" s="1358"/>
      <c r="C39" s="1368"/>
      <c r="D39" s="1369"/>
      <c r="E39" s="1369"/>
      <c r="F39" s="1369"/>
      <c r="G39" s="1369"/>
      <c r="H39" s="1369"/>
      <c r="I39" s="1370"/>
      <c r="J39" s="1368"/>
      <c r="K39" s="1369"/>
      <c r="L39" s="1369"/>
      <c r="M39" s="1369"/>
      <c r="N39" s="1369"/>
      <c r="O39" s="1369"/>
      <c r="P39" s="1369"/>
      <c r="Q39" s="1369"/>
      <c r="R39" s="1369"/>
      <c r="S39" s="1369"/>
      <c r="T39" s="1369"/>
      <c r="U39" s="1369"/>
      <c r="V39" s="1369"/>
      <c r="W39" s="1369"/>
      <c r="X39" s="1369"/>
      <c r="Y39" s="1369"/>
      <c r="Z39" s="1369"/>
      <c r="AA39" s="1369"/>
      <c r="AB39" s="1369"/>
      <c r="AC39" s="1369"/>
      <c r="AD39" s="1370"/>
      <c r="AE39" s="1136"/>
      <c r="AF39" s="1138"/>
      <c r="AK39" s="779"/>
      <c r="AL39" s="780"/>
      <c r="AM39" s="780"/>
      <c r="AN39" s="780"/>
      <c r="AO39" s="780"/>
      <c r="AP39" s="780"/>
      <c r="AQ39" s="1325"/>
      <c r="AR39" s="86"/>
      <c r="AS39" s="1321"/>
      <c r="AT39" s="1321"/>
      <c r="AU39" s="1321"/>
      <c r="AV39" s="1321"/>
      <c r="AW39" s="1321"/>
      <c r="AX39" s="1321"/>
      <c r="AY39" s="1321"/>
      <c r="AZ39" s="1321"/>
      <c r="BA39" s="1321"/>
      <c r="BB39" s="1321"/>
      <c r="BC39" s="1321"/>
      <c r="BD39" s="1321"/>
      <c r="BE39" s="1321"/>
      <c r="BF39" s="1321"/>
      <c r="BG39" s="1321"/>
      <c r="BH39" s="1321"/>
      <c r="BI39" s="1321"/>
      <c r="BJ39" s="1321"/>
      <c r="BK39" s="1321"/>
      <c r="BL39" s="1321"/>
      <c r="BM39" s="1321"/>
      <c r="BN39" s="1321"/>
      <c r="BO39" s="1321"/>
      <c r="BP39" s="1321"/>
      <c r="BQ39" s="1322"/>
    </row>
    <row r="40" spans="2:69" ht="21" customHeight="1">
      <c r="B40" s="1358"/>
      <c r="C40" s="1360"/>
      <c r="D40" s="1366"/>
      <c r="E40" s="1366"/>
      <c r="F40" s="1366"/>
      <c r="G40" s="1366"/>
      <c r="H40" s="1366"/>
      <c r="I40" s="1367"/>
      <c r="J40" s="1360"/>
      <c r="K40" s="1366"/>
      <c r="L40" s="1366"/>
      <c r="M40" s="1366"/>
      <c r="N40" s="1366"/>
      <c r="O40" s="1366"/>
      <c r="P40" s="1366"/>
      <c r="Q40" s="1366"/>
      <c r="R40" s="1366"/>
      <c r="S40" s="1366"/>
      <c r="T40" s="1366"/>
      <c r="U40" s="1366"/>
      <c r="V40" s="1366"/>
      <c r="W40" s="1366"/>
      <c r="X40" s="1366"/>
      <c r="Y40" s="1366"/>
      <c r="Z40" s="1366"/>
      <c r="AA40" s="1366"/>
      <c r="AB40" s="1366"/>
      <c r="AC40" s="1366"/>
      <c r="AD40" s="1367"/>
      <c r="AE40" s="1133"/>
      <c r="AF40" s="1135"/>
      <c r="AK40" s="779"/>
      <c r="AL40" s="780"/>
      <c r="AM40" s="780"/>
      <c r="AN40" s="780"/>
      <c r="AO40" s="780"/>
      <c r="AP40" s="780"/>
      <c r="AQ40" s="1325"/>
      <c r="AR40" s="86"/>
      <c r="AS40" s="1321"/>
      <c r="AT40" s="1321"/>
      <c r="AU40" s="1321"/>
      <c r="AV40" s="1321"/>
      <c r="AW40" s="1321"/>
      <c r="AX40" s="1321"/>
      <c r="AY40" s="1321"/>
      <c r="AZ40" s="1321"/>
      <c r="BA40" s="1321"/>
      <c r="BB40" s="1321"/>
      <c r="BC40" s="1321"/>
      <c r="BD40" s="1321"/>
      <c r="BE40" s="1321"/>
      <c r="BF40" s="1321"/>
      <c r="BG40" s="1321"/>
      <c r="BH40" s="1321"/>
      <c r="BI40" s="1321"/>
      <c r="BJ40" s="1321"/>
      <c r="BK40" s="1321"/>
      <c r="BL40" s="1321"/>
      <c r="BM40" s="1321"/>
      <c r="BN40" s="1321"/>
      <c r="BO40" s="1321"/>
      <c r="BP40" s="1321"/>
      <c r="BQ40" s="1322"/>
    </row>
    <row r="41" spans="2:69" ht="21" customHeight="1">
      <c r="B41" s="1358"/>
      <c r="C41" s="1368"/>
      <c r="D41" s="1369"/>
      <c r="E41" s="1369"/>
      <c r="F41" s="1369"/>
      <c r="G41" s="1369"/>
      <c r="H41" s="1369"/>
      <c r="I41" s="1370"/>
      <c r="J41" s="1368"/>
      <c r="K41" s="1369"/>
      <c r="L41" s="1369"/>
      <c r="M41" s="1369"/>
      <c r="N41" s="1369"/>
      <c r="O41" s="1369"/>
      <c r="P41" s="1369"/>
      <c r="Q41" s="1369"/>
      <c r="R41" s="1369"/>
      <c r="S41" s="1369"/>
      <c r="T41" s="1369"/>
      <c r="U41" s="1369"/>
      <c r="V41" s="1369"/>
      <c r="W41" s="1369"/>
      <c r="X41" s="1369"/>
      <c r="Y41" s="1369"/>
      <c r="Z41" s="1369"/>
      <c r="AA41" s="1369"/>
      <c r="AB41" s="1369"/>
      <c r="AC41" s="1369"/>
      <c r="AD41" s="1370"/>
      <c r="AE41" s="1136"/>
      <c r="AF41" s="1138"/>
      <c r="AK41" s="1231"/>
      <c r="AL41" s="1201"/>
      <c r="AM41" s="1201"/>
      <c r="AN41" s="1201"/>
      <c r="AO41" s="1201"/>
      <c r="AP41" s="1201"/>
      <c r="AQ41" s="1232"/>
      <c r="AR41" s="25"/>
      <c r="AS41" s="1323"/>
      <c r="AT41" s="1323"/>
      <c r="AU41" s="1323"/>
      <c r="AV41" s="1323"/>
      <c r="AW41" s="1323"/>
      <c r="AX41" s="1323"/>
      <c r="AY41" s="1323"/>
      <c r="AZ41" s="1323"/>
      <c r="BA41" s="1323"/>
      <c r="BB41" s="1323"/>
      <c r="BC41" s="1323"/>
      <c r="BD41" s="1323"/>
      <c r="BE41" s="1323"/>
      <c r="BF41" s="1323"/>
      <c r="BG41" s="1323"/>
      <c r="BH41" s="1323"/>
      <c r="BI41" s="1323"/>
      <c r="BJ41" s="1323"/>
      <c r="BK41" s="1323"/>
      <c r="BL41" s="1323"/>
      <c r="BM41" s="1323"/>
      <c r="BN41" s="1323"/>
      <c r="BO41" s="1323"/>
      <c r="BP41" s="1323"/>
      <c r="BQ41" s="1324"/>
    </row>
    <row r="42" spans="2:69" ht="21" customHeight="1">
      <c r="B42" s="1358"/>
      <c r="C42" s="1392" t="s">
        <v>7</v>
      </c>
      <c r="D42" s="1393"/>
      <c r="E42" s="1393"/>
      <c r="F42" s="1393"/>
      <c r="G42" s="1393"/>
      <c r="H42" s="1393"/>
      <c r="I42" s="1393"/>
      <c r="J42" s="1393"/>
      <c r="K42" s="1393"/>
      <c r="L42" s="1393"/>
      <c r="M42" s="1393"/>
      <c r="N42" s="1393"/>
      <c r="O42" s="1393"/>
      <c r="P42" s="1393"/>
      <c r="Q42" s="1393"/>
      <c r="R42" s="1393"/>
      <c r="S42" s="1393"/>
      <c r="T42" s="1393"/>
      <c r="U42" s="1393"/>
      <c r="V42" s="1393"/>
      <c r="W42" s="1393"/>
      <c r="X42" s="1393"/>
      <c r="Y42" s="1393"/>
      <c r="Z42" s="1393"/>
      <c r="AA42" s="1393"/>
      <c r="AB42" s="1393"/>
      <c r="AC42" s="1393"/>
      <c r="AD42" s="1394"/>
      <c r="AE42" s="695">
        <f>SUM(AE32:AF41)</f>
        <v>0</v>
      </c>
      <c r="AF42" s="697"/>
    </row>
    <row r="43" spans="2:69" ht="21" customHeight="1">
      <c r="B43" s="1358" t="s">
        <v>13</v>
      </c>
      <c r="C43" s="1360"/>
      <c r="D43" s="1366"/>
      <c r="E43" s="1366"/>
      <c r="F43" s="1366"/>
      <c r="G43" s="1366"/>
      <c r="H43" s="1366"/>
      <c r="I43" s="1367"/>
      <c r="J43" s="1360"/>
      <c r="K43" s="1366"/>
      <c r="L43" s="1366"/>
      <c r="M43" s="1366"/>
      <c r="N43" s="1366"/>
      <c r="O43" s="1366"/>
      <c r="P43" s="1366"/>
      <c r="Q43" s="1366"/>
      <c r="R43" s="1366"/>
      <c r="S43" s="1366"/>
      <c r="T43" s="1366"/>
      <c r="U43" s="1366"/>
      <c r="V43" s="1366"/>
      <c r="W43" s="1366"/>
      <c r="X43" s="1366"/>
      <c r="Y43" s="1366"/>
      <c r="Z43" s="1366"/>
      <c r="AA43" s="1366"/>
      <c r="AB43" s="1366"/>
      <c r="AC43" s="1366"/>
      <c r="AD43" s="1367"/>
      <c r="AE43" s="1133"/>
      <c r="AF43" s="1135"/>
      <c r="AK43" s="799" t="s">
        <v>277</v>
      </c>
      <c r="AL43" s="800"/>
      <c r="AM43" s="800"/>
      <c r="AN43" s="800"/>
      <c r="AO43" s="800"/>
      <c r="AP43" s="800"/>
      <c r="AQ43" s="801"/>
      <c r="AR43" s="309"/>
      <c r="AS43" s="966" t="s">
        <v>557</v>
      </c>
      <c r="AT43" s="966"/>
      <c r="AU43" s="966"/>
      <c r="AV43" s="966"/>
      <c r="AW43" s="966"/>
      <c r="AX43" s="966"/>
      <c r="AY43" s="966"/>
      <c r="AZ43" s="966"/>
      <c r="BA43" s="966"/>
      <c r="BB43" s="966"/>
      <c r="BC43" s="966"/>
      <c r="BD43" s="966"/>
      <c r="BE43" s="966"/>
      <c r="BF43" s="966"/>
      <c r="BG43" s="966"/>
      <c r="BH43" s="966"/>
      <c r="BI43" s="966"/>
      <c r="BJ43" s="966"/>
      <c r="BK43" s="966"/>
      <c r="BL43" s="966"/>
      <c r="BM43" s="966"/>
      <c r="BN43" s="966"/>
      <c r="BO43" s="966"/>
      <c r="BP43" s="966"/>
      <c r="BQ43" s="946"/>
    </row>
    <row r="44" spans="2:69" ht="21" customHeight="1">
      <c r="B44" s="1358"/>
      <c r="C44" s="1368"/>
      <c r="D44" s="1369"/>
      <c r="E44" s="1369"/>
      <c r="F44" s="1369"/>
      <c r="G44" s="1369"/>
      <c r="H44" s="1369"/>
      <c r="I44" s="1370"/>
      <c r="J44" s="1368"/>
      <c r="K44" s="1369"/>
      <c r="L44" s="1369"/>
      <c r="M44" s="1369"/>
      <c r="N44" s="1369"/>
      <c r="O44" s="1369"/>
      <c r="P44" s="1369"/>
      <c r="Q44" s="1369"/>
      <c r="R44" s="1369"/>
      <c r="S44" s="1369"/>
      <c r="T44" s="1369"/>
      <c r="U44" s="1369"/>
      <c r="V44" s="1369"/>
      <c r="W44" s="1369"/>
      <c r="X44" s="1369"/>
      <c r="Y44" s="1369"/>
      <c r="Z44" s="1369"/>
      <c r="AA44" s="1369"/>
      <c r="AB44" s="1369"/>
      <c r="AC44" s="1369"/>
      <c r="AD44" s="1370"/>
      <c r="AE44" s="1136"/>
      <c r="AF44" s="1138"/>
      <c r="AK44" s="779"/>
      <c r="AL44" s="780"/>
      <c r="AM44" s="780"/>
      <c r="AN44" s="780"/>
      <c r="AO44" s="780"/>
      <c r="AP44" s="780"/>
      <c r="AQ44" s="1325"/>
      <c r="AR44" s="310"/>
      <c r="AS44" s="979"/>
      <c r="AT44" s="979"/>
      <c r="AU44" s="979"/>
      <c r="AV44" s="979"/>
      <c r="AW44" s="979"/>
      <c r="AX44" s="979"/>
      <c r="AY44" s="979"/>
      <c r="AZ44" s="979"/>
      <c r="BA44" s="979"/>
      <c r="BB44" s="979"/>
      <c r="BC44" s="979"/>
      <c r="BD44" s="979"/>
      <c r="BE44" s="979"/>
      <c r="BF44" s="979"/>
      <c r="BG44" s="979"/>
      <c r="BH44" s="979"/>
      <c r="BI44" s="979"/>
      <c r="BJ44" s="979"/>
      <c r="BK44" s="979"/>
      <c r="BL44" s="979"/>
      <c r="BM44" s="979"/>
      <c r="BN44" s="979"/>
      <c r="BO44" s="979"/>
      <c r="BP44" s="979"/>
      <c r="BQ44" s="948"/>
    </row>
    <row r="45" spans="2:69" ht="21" customHeight="1">
      <c r="B45" s="1358"/>
      <c r="C45" s="1360"/>
      <c r="D45" s="1366"/>
      <c r="E45" s="1366"/>
      <c r="F45" s="1366"/>
      <c r="G45" s="1366"/>
      <c r="H45" s="1366"/>
      <c r="I45" s="1367"/>
      <c r="J45" s="1360"/>
      <c r="K45" s="1366"/>
      <c r="L45" s="1366"/>
      <c r="M45" s="1366"/>
      <c r="N45" s="1366"/>
      <c r="O45" s="1366"/>
      <c r="P45" s="1366"/>
      <c r="Q45" s="1366"/>
      <c r="R45" s="1366"/>
      <c r="S45" s="1366"/>
      <c r="T45" s="1366"/>
      <c r="U45" s="1366"/>
      <c r="V45" s="1366"/>
      <c r="W45" s="1366"/>
      <c r="X45" s="1366"/>
      <c r="Y45" s="1366"/>
      <c r="Z45" s="1366"/>
      <c r="AA45" s="1366"/>
      <c r="AB45" s="1366"/>
      <c r="AC45" s="1366"/>
      <c r="AD45" s="1367"/>
      <c r="AE45" s="1133"/>
      <c r="AF45" s="1135"/>
      <c r="AK45" s="779"/>
      <c r="AL45" s="780"/>
      <c r="AM45" s="780"/>
      <c r="AN45" s="780"/>
      <c r="AO45" s="780"/>
      <c r="AP45" s="780"/>
      <c r="AQ45" s="1325"/>
      <c r="AR45" s="310"/>
      <c r="AS45" s="979"/>
      <c r="AT45" s="979"/>
      <c r="AU45" s="979"/>
      <c r="AV45" s="979"/>
      <c r="AW45" s="979"/>
      <c r="AX45" s="979"/>
      <c r="AY45" s="979"/>
      <c r="AZ45" s="979"/>
      <c r="BA45" s="979"/>
      <c r="BB45" s="979"/>
      <c r="BC45" s="979"/>
      <c r="BD45" s="979"/>
      <c r="BE45" s="979"/>
      <c r="BF45" s="979"/>
      <c r="BG45" s="979"/>
      <c r="BH45" s="979"/>
      <c r="BI45" s="979"/>
      <c r="BJ45" s="979"/>
      <c r="BK45" s="979"/>
      <c r="BL45" s="979"/>
      <c r="BM45" s="979"/>
      <c r="BN45" s="979"/>
      <c r="BO45" s="979"/>
      <c r="BP45" s="979"/>
      <c r="BQ45" s="948"/>
    </row>
    <row r="46" spans="2:69" ht="21" customHeight="1">
      <c r="B46" s="1358"/>
      <c r="C46" s="1368"/>
      <c r="D46" s="1369"/>
      <c r="E46" s="1369"/>
      <c r="F46" s="1369"/>
      <c r="G46" s="1369"/>
      <c r="H46" s="1369"/>
      <c r="I46" s="1370"/>
      <c r="J46" s="1368"/>
      <c r="K46" s="1369"/>
      <c r="L46" s="1369"/>
      <c r="M46" s="1369"/>
      <c r="N46" s="1369"/>
      <c r="O46" s="1369"/>
      <c r="P46" s="1369"/>
      <c r="Q46" s="1369"/>
      <c r="R46" s="1369"/>
      <c r="S46" s="1369"/>
      <c r="T46" s="1369"/>
      <c r="U46" s="1369"/>
      <c r="V46" s="1369"/>
      <c r="W46" s="1369"/>
      <c r="X46" s="1369"/>
      <c r="Y46" s="1369"/>
      <c r="Z46" s="1369"/>
      <c r="AA46" s="1369"/>
      <c r="AB46" s="1369"/>
      <c r="AC46" s="1369"/>
      <c r="AD46" s="1370"/>
      <c r="AE46" s="1136"/>
      <c r="AF46" s="1138"/>
      <c r="AK46" s="779"/>
      <c r="AL46" s="780"/>
      <c r="AM46" s="780"/>
      <c r="AN46" s="780"/>
      <c r="AO46" s="780"/>
      <c r="AP46" s="780"/>
      <c r="AQ46" s="1325"/>
      <c r="AR46" s="310"/>
      <c r="AS46" s="979"/>
      <c r="AT46" s="979"/>
      <c r="AU46" s="979"/>
      <c r="AV46" s="979"/>
      <c r="AW46" s="979"/>
      <c r="AX46" s="979"/>
      <c r="AY46" s="979"/>
      <c r="AZ46" s="979"/>
      <c r="BA46" s="979"/>
      <c r="BB46" s="979"/>
      <c r="BC46" s="979"/>
      <c r="BD46" s="979"/>
      <c r="BE46" s="979"/>
      <c r="BF46" s="979"/>
      <c r="BG46" s="979"/>
      <c r="BH46" s="979"/>
      <c r="BI46" s="979"/>
      <c r="BJ46" s="979"/>
      <c r="BK46" s="979"/>
      <c r="BL46" s="979"/>
      <c r="BM46" s="979"/>
      <c r="BN46" s="979"/>
      <c r="BO46" s="979"/>
      <c r="BP46" s="979"/>
      <c r="BQ46" s="948"/>
    </row>
    <row r="47" spans="2:69" ht="21" customHeight="1">
      <c r="B47" s="1358"/>
      <c r="C47" s="1392" t="s">
        <v>7</v>
      </c>
      <c r="D47" s="1393"/>
      <c r="E47" s="1393"/>
      <c r="F47" s="1393"/>
      <c r="G47" s="1393"/>
      <c r="H47" s="1393"/>
      <c r="I47" s="1393"/>
      <c r="J47" s="1393"/>
      <c r="K47" s="1393"/>
      <c r="L47" s="1393"/>
      <c r="M47" s="1393"/>
      <c r="N47" s="1393"/>
      <c r="O47" s="1393"/>
      <c r="P47" s="1393"/>
      <c r="Q47" s="1393"/>
      <c r="R47" s="1393"/>
      <c r="S47" s="1393"/>
      <c r="T47" s="1393"/>
      <c r="U47" s="1393"/>
      <c r="V47" s="1393"/>
      <c r="W47" s="1393"/>
      <c r="X47" s="1393"/>
      <c r="Y47" s="1393"/>
      <c r="Z47" s="1393"/>
      <c r="AA47" s="1393"/>
      <c r="AB47" s="1393"/>
      <c r="AC47" s="1393"/>
      <c r="AD47" s="1394"/>
      <c r="AE47" s="695">
        <f>SUM(AE43:AF46)</f>
        <v>0</v>
      </c>
      <c r="AF47" s="697"/>
      <c r="AK47" s="1231"/>
      <c r="AL47" s="1201"/>
      <c r="AM47" s="1201"/>
      <c r="AN47" s="1201"/>
      <c r="AO47" s="1201"/>
      <c r="AP47" s="1201"/>
      <c r="AQ47" s="1232"/>
      <c r="AR47" s="311"/>
      <c r="AS47" s="1395"/>
      <c r="AT47" s="1395"/>
      <c r="AU47" s="1395"/>
      <c r="AV47" s="1395"/>
      <c r="AW47" s="1395"/>
      <c r="AX47" s="1395"/>
      <c r="AY47" s="1395"/>
      <c r="AZ47" s="1395"/>
      <c r="BA47" s="1395"/>
      <c r="BB47" s="1395"/>
      <c r="BC47" s="1395"/>
      <c r="BD47" s="1395"/>
      <c r="BE47" s="1395"/>
      <c r="BF47" s="1395"/>
      <c r="BG47" s="1395"/>
      <c r="BH47" s="1395"/>
      <c r="BI47" s="1395"/>
      <c r="BJ47" s="1395"/>
      <c r="BK47" s="1395"/>
      <c r="BL47" s="1395"/>
      <c r="BM47" s="1395"/>
      <c r="BN47" s="1395"/>
      <c r="BO47" s="1395"/>
      <c r="BP47" s="1395"/>
      <c r="BQ47" s="950"/>
    </row>
    <row r="48" spans="2:69" ht="21" customHeight="1">
      <c r="B48" s="1402" t="s">
        <v>10</v>
      </c>
      <c r="C48" s="1403"/>
      <c r="D48" s="1403"/>
      <c r="E48" s="1403"/>
      <c r="F48" s="1403"/>
      <c r="G48" s="1403"/>
      <c r="H48" s="1403"/>
      <c r="I48" s="1403"/>
      <c r="J48" s="1403"/>
      <c r="K48" s="1403"/>
      <c r="L48" s="1403"/>
      <c r="M48" s="1403"/>
      <c r="N48" s="1403"/>
      <c r="O48" s="1403"/>
      <c r="P48" s="1403"/>
      <c r="Q48" s="1403"/>
      <c r="R48" s="1403"/>
      <c r="S48" s="1403"/>
      <c r="T48" s="1403"/>
      <c r="U48" s="1403"/>
      <c r="V48" s="1403"/>
      <c r="W48" s="1403"/>
      <c r="X48" s="1403"/>
      <c r="Y48" s="1403"/>
      <c r="Z48" s="1403"/>
      <c r="AA48" s="1403"/>
      <c r="AB48" s="1403"/>
      <c r="AC48" s="1403"/>
      <c r="AD48" s="1404"/>
      <c r="AE48" s="695">
        <f>SUM(AE47,AE42,AE31)</f>
        <v>0</v>
      </c>
      <c r="AF48" s="697"/>
    </row>
    <row r="50" spans="2:32" ht="21" customHeight="1">
      <c r="B50" s="973" t="s">
        <v>552</v>
      </c>
      <c r="C50" s="973"/>
      <c r="D50" s="973"/>
      <c r="E50" s="973"/>
      <c r="F50" s="973"/>
      <c r="G50" s="973"/>
      <c r="H50" s="973"/>
      <c r="I50" s="973"/>
      <c r="J50" s="973"/>
      <c r="K50" s="973"/>
      <c r="L50" s="973"/>
      <c r="M50" s="973"/>
      <c r="N50" s="973"/>
      <c r="O50" s="973"/>
      <c r="P50" s="973"/>
      <c r="Q50" s="973"/>
      <c r="R50" s="973"/>
      <c r="S50" s="973"/>
      <c r="T50" s="973"/>
      <c r="U50" s="973"/>
      <c r="V50" s="973"/>
      <c r="W50" s="973"/>
      <c r="X50" s="973"/>
      <c r="Y50" s="973"/>
      <c r="Z50" s="973"/>
      <c r="AA50" s="973"/>
      <c r="AB50" s="973"/>
      <c r="AC50" s="973"/>
      <c r="AD50" s="973"/>
      <c r="AE50" s="973"/>
      <c r="AF50" s="973"/>
    </row>
    <row r="51" spans="2:32" ht="21" customHeight="1">
      <c r="B51" s="973" t="s">
        <v>121</v>
      </c>
      <c r="C51" s="973"/>
      <c r="D51" s="973"/>
      <c r="E51" s="973"/>
      <c r="F51" s="973"/>
      <c r="G51" s="973"/>
      <c r="H51" s="973"/>
      <c r="I51" s="973"/>
      <c r="J51" s="973"/>
      <c r="K51" s="973"/>
      <c r="L51" s="973"/>
      <c r="M51" s="973"/>
      <c r="N51" s="973"/>
      <c r="O51" s="973"/>
      <c r="P51" s="973"/>
      <c r="Q51" s="973"/>
      <c r="R51" s="973"/>
      <c r="S51" s="973"/>
      <c r="T51" s="973"/>
      <c r="U51" s="973"/>
      <c r="V51" s="973"/>
      <c r="W51" s="973"/>
      <c r="X51" s="973"/>
      <c r="Y51" s="973"/>
      <c r="Z51" s="973"/>
      <c r="AA51" s="973"/>
      <c r="AB51" s="973"/>
      <c r="AC51" s="973"/>
      <c r="AD51" s="973"/>
      <c r="AE51" s="973"/>
      <c r="AF51" s="973"/>
    </row>
  </sheetData>
  <mergeCells count="98">
    <mergeCell ref="AI13:AK14"/>
    <mergeCell ref="AL13:AR14"/>
    <mergeCell ref="AS13:AS14"/>
    <mergeCell ref="AT13:BR14"/>
    <mergeCell ref="AI15:AK17"/>
    <mergeCell ref="AL15:AR17"/>
    <mergeCell ref="AS15:AS17"/>
    <mergeCell ref="AT15:BR17"/>
    <mergeCell ref="AS9:AS10"/>
    <mergeCell ref="AT9:BR10"/>
    <mergeCell ref="AI11:AK12"/>
    <mergeCell ref="AL11:AR12"/>
    <mergeCell ref="AS11:AS12"/>
    <mergeCell ref="AT11:BR12"/>
    <mergeCell ref="A1:D1"/>
    <mergeCell ref="R3:U3"/>
    <mergeCell ref="V3:AF3"/>
    <mergeCell ref="R4:U4"/>
    <mergeCell ref="V4:AF4"/>
    <mergeCell ref="E1:Q1"/>
    <mergeCell ref="R1:AF1"/>
    <mergeCell ref="R2:U2"/>
    <mergeCell ref="V2:AF2"/>
    <mergeCell ref="B51:AF51"/>
    <mergeCell ref="B9:I10"/>
    <mergeCell ref="J9:AF10"/>
    <mergeCell ref="B11:I12"/>
    <mergeCell ref="J11:AF12"/>
    <mergeCell ref="AE48:AF48"/>
    <mergeCell ref="B48:AD48"/>
    <mergeCell ref="B21:B31"/>
    <mergeCell ref="B13:I14"/>
    <mergeCell ref="J13:AF14"/>
    <mergeCell ref="C45:I46"/>
    <mergeCell ref="J45:AD46"/>
    <mergeCell ref="AE21:AF22"/>
    <mergeCell ref="AE23:AF24"/>
    <mergeCell ref="AE25:AF26"/>
    <mergeCell ref="AE27:AF28"/>
    <mergeCell ref="AL3:AT4"/>
    <mergeCell ref="B15:I17"/>
    <mergeCell ref="J15:AF17"/>
    <mergeCell ref="B50:AF50"/>
    <mergeCell ref="B32:B42"/>
    <mergeCell ref="B43:B47"/>
    <mergeCell ref="J6:AF8"/>
    <mergeCell ref="B6:I8"/>
    <mergeCell ref="AK43:AQ47"/>
    <mergeCell ref="AI5:AK5"/>
    <mergeCell ref="AI6:AK8"/>
    <mergeCell ref="AL6:AR8"/>
    <mergeCell ref="AT6:BR8"/>
    <mergeCell ref="AS6:AS8"/>
    <mergeCell ref="AI9:AK10"/>
    <mergeCell ref="AL9:AR10"/>
    <mergeCell ref="AS43:BQ47"/>
    <mergeCell ref="J20:AD20"/>
    <mergeCell ref="AE20:AF20"/>
    <mergeCell ref="J21:AD22"/>
    <mergeCell ref="J23:AD24"/>
    <mergeCell ref="J25:AD26"/>
    <mergeCell ref="J27:AD28"/>
    <mergeCell ref="J29:AD30"/>
    <mergeCell ref="J32:AD33"/>
    <mergeCell ref="J34:AD35"/>
    <mergeCell ref="J36:AD37"/>
    <mergeCell ref="J38:AD39"/>
    <mergeCell ref="J40:AD41"/>
    <mergeCell ref="J43:AD44"/>
    <mergeCell ref="AK21:AQ41"/>
    <mergeCell ref="AS21:BQ41"/>
    <mergeCell ref="AE29:AF30"/>
    <mergeCell ref="AE32:AF33"/>
    <mergeCell ref="AE34:AF35"/>
    <mergeCell ref="AE36:AF37"/>
    <mergeCell ref="AE38:AF39"/>
    <mergeCell ref="AE43:AF44"/>
    <mergeCell ref="AE45:AF46"/>
    <mergeCell ref="AE31:AF31"/>
    <mergeCell ref="C31:AD31"/>
    <mergeCell ref="C42:AD42"/>
    <mergeCell ref="AE42:AF42"/>
    <mergeCell ref="AW3:BS4"/>
    <mergeCell ref="C47:AD47"/>
    <mergeCell ref="AE47:AF47"/>
    <mergeCell ref="B20:I20"/>
    <mergeCell ref="C21:I22"/>
    <mergeCell ref="C23:I24"/>
    <mergeCell ref="C25:I26"/>
    <mergeCell ref="C27:I28"/>
    <mergeCell ref="C29:I30"/>
    <mergeCell ref="C32:I33"/>
    <mergeCell ref="C34:I35"/>
    <mergeCell ref="C36:I37"/>
    <mergeCell ref="C38:I39"/>
    <mergeCell ref="C40:I41"/>
    <mergeCell ref="C43:I44"/>
    <mergeCell ref="AE40:AF41"/>
  </mergeCells>
  <phoneticPr fontId="5"/>
  <dataValidations count="1">
    <dataValidation imeMode="off" allowBlank="1" showInputMessage="1" showErrorMessage="1" sqref="AE21 AE23 AE25 AE27 AE29 AE45 AE34 AE36 AE38 AE40 AE31:AE32 AE42:AE43 AE47:AE48 V2:AF4" xr:uid="{00000000-0002-0000-0B00-000000000000}"/>
  </dataValidations>
  <pageMargins left="0.9055118110236221" right="0.70866141732283472" top="0.39370078740157483" bottom="0.35433070866141736" header="0.19685039370078741" footer="0.19685039370078741"/>
  <pageSetup paperSize="9" scale="80"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N48"/>
  <sheetViews>
    <sheetView view="pageBreakPreview" zoomScale="87" zoomScaleNormal="100" zoomScaleSheetLayoutView="87" workbookViewId="0">
      <selection activeCell="S2" sqref="S2:AG2"/>
    </sheetView>
  </sheetViews>
  <sheetFormatPr defaultColWidth="3.125" defaultRowHeight="24" customHeight="1"/>
  <cols>
    <col min="1" max="35" width="3.125" style="2"/>
    <col min="36" max="36" width="7.25" style="2" customWidth="1"/>
    <col min="37" max="37" width="5.875" style="2" customWidth="1"/>
    <col min="38" max="38" width="6.875" style="2" customWidth="1"/>
    <col min="39" max="16384" width="3.125" style="2"/>
  </cols>
  <sheetData>
    <row r="1" spans="1:66" s="1" customFormat="1" ht="24" customHeight="1">
      <c r="A1" s="285"/>
      <c r="B1" s="646" t="s">
        <v>76</v>
      </c>
      <c r="C1" s="646"/>
      <c r="D1" s="646"/>
      <c r="E1" s="646"/>
      <c r="F1" s="1076" t="s">
        <v>64</v>
      </c>
      <c r="G1" s="1077"/>
      <c r="H1" s="1077"/>
      <c r="I1" s="1077"/>
      <c r="J1" s="1077"/>
      <c r="K1" s="1077"/>
      <c r="L1" s="1077"/>
      <c r="M1" s="1077"/>
      <c r="N1" s="1077"/>
      <c r="O1" s="1077"/>
      <c r="P1" s="1077"/>
      <c r="Q1" s="82"/>
      <c r="R1" s="82"/>
      <c r="S1" s="804" t="str">
        <f>IF(COUNTIF(AL5:AL7,"ERROR")+COUNTIF(AJ9:AJ40,"未入力"),"未入力の項目があります","")</f>
        <v/>
      </c>
      <c r="T1" s="804"/>
      <c r="U1" s="804"/>
      <c r="V1" s="804"/>
      <c r="W1" s="804"/>
      <c r="X1" s="804"/>
      <c r="Y1" s="804"/>
      <c r="Z1" s="804"/>
      <c r="AA1" s="804"/>
      <c r="AB1" s="804"/>
      <c r="AC1" s="804"/>
      <c r="AD1" s="804"/>
      <c r="AE1" s="804"/>
      <c r="AF1" s="804"/>
      <c r="AG1" s="804"/>
      <c r="AI1" s="285" t="s">
        <v>457</v>
      </c>
    </row>
    <row r="2" spans="1:66" s="631" customFormat="1" ht="24" customHeight="1">
      <c r="B2" s="621"/>
      <c r="C2" s="621"/>
      <c r="D2" s="621"/>
      <c r="E2" s="621"/>
      <c r="F2" s="624"/>
      <c r="G2" s="624"/>
      <c r="H2" s="624"/>
      <c r="I2" s="624"/>
      <c r="J2" s="624"/>
      <c r="K2" s="624"/>
      <c r="L2" s="624"/>
      <c r="M2" s="624"/>
      <c r="N2" s="624"/>
      <c r="O2" s="624"/>
      <c r="P2" s="624"/>
      <c r="Q2" s="82"/>
      <c r="R2" s="82"/>
      <c r="S2" s="805" t="s">
        <v>1043</v>
      </c>
      <c r="T2" s="805"/>
      <c r="U2" s="805"/>
      <c r="V2" s="805"/>
      <c r="W2" s="807">
        <f>'１申請書'!$V$3</f>
        <v>0</v>
      </c>
      <c r="X2" s="806"/>
      <c r="Y2" s="806"/>
      <c r="Z2" s="806"/>
      <c r="AA2" s="806"/>
      <c r="AB2" s="806"/>
      <c r="AC2" s="806"/>
      <c r="AD2" s="806"/>
      <c r="AE2" s="806"/>
      <c r="AF2" s="806"/>
      <c r="AG2" s="806"/>
    </row>
    <row r="3" spans="1:66" s="1" customFormat="1" ht="24" customHeight="1">
      <c r="A3" s="285"/>
      <c r="S3" s="974" t="s">
        <v>772</v>
      </c>
      <c r="T3" s="974"/>
      <c r="U3" s="974"/>
      <c r="V3" s="974"/>
      <c r="W3" s="806">
        <f>'１申請書'!$K$14</f>
        <v>0</v>
      </c>
      <c r="X3" s="806"/>
      <c r="Y3" s="806"/>
      <c r="Z3" s="806"/>
      <c r="AA3" s="806"/>
      <c r="AB3" s="806"/>
      <c r="AC3" s="806"/>
      <c r="AD3" s="806"/>
      <c r="AE3" s="806"/>
      <c r="AF3" s="806"/>
      <c r="AG3" s="806"/>
    </row>
    <row r="4" spans="1:66" s="1" customFormat="1" ht="24" customHeight="1">
      <c r="A4" s="285"/>
      <c r="S4" s="975" t="s">
        <v>97</v>
      </c>
      <c r="T4" s="975"/>
      <c r="U4" s="975"/>
      <c r="V4" s="975"/>
      <c r="W4" s="806">
        <f>'１申請書'!$K$9</f>
        <v>0</v>
      </c>
      <c r="X4" s="806"/>
      <c r="Y4" s="806"/>
      <c r="Z4" s="806"/>
      <c r="AA4" s="806"/>
      <c r="AB4" s="806"/>
      <c r="AC4" s="806"/>
      <c r="AD4" s="806"/>
      <c r="AE4" s="806"/>
      <c r="AF4" s="806"/>
      <c r="AG4" s="806"/>
      <c r="AI4" s="2"/>
      <c r="AJ4" s="2"/>
      <c r="AK4" s="328" t="s">
        <v>448</v>
      </c>
      <c r="AL4" s="329" t="s">
        <v>451</v>
      </c>
      <c r="AM4" s="1437" t="s">
        <v>445</v>
      </c>
      <c r="AN4" s="1437"/>
      <c r="AO4" s="1437" t="s">
        <v>446</v>
      </c>
      <c r="AP4" s="1437"/>
      <c r="AQ4" s="1437" t="s">
        <v>447</v>
      </c>
      <c r="AR4" s="1437"/>
      <c r="AT4" s="1427" t="s">
        <v>455</v>
      </c>
      <c r="AU4" s="1428"/>
      <c r="AV4" s="1429"/>
    </row>
    <row r="5" spans="1:66" ht="24" customHeight="1">
      <c r="C5" s="3"/>
      <c r="D5" s="3"/>
      <c r="E5" s="3"/>
      <c r="F5" s="3"/>
      <c r="AI5" s="306"/>
      <c r="AJ5" s="65" t="s">
        <v>62</v>
      </c>
      <c r="AK5" s="54">
        <f>COUNTIF('７講師2'!AC9:AD40,"常勤")+COUNTIF(AC9:AD40,"常勤")</f>
        <v>0</v>
      </c>
      <c r="AL5" s="323" t="str">
        <f>IF(AK5='５施設'!S9,"OK","ERROR")</f>
        <v>OK</v>
      </c>
      <c r="AM5" s="1246">
        <f>COUNTIFS($N$9:$N$40,"学",$AC$9:$AC$40,"常勤")</f>
        <v>0</v>
      </c>
      <c r="AN5" s="1246"/>
      <c r="AO5" s="1246">
        <f>COUNTIFS($N$9:$N$40,"実",$AC$9:$AC$40,"常勤")</f>
        <v>0</v>
      </c>
      <c r="AP5" s="1246"/>
      <c r="AQ5" s="1246">
        <f>COUNTIFS($N$9:$N$40,"他",$AC$9:$AC$40,"常勤")</f>
        <v>0</v>
      </c>
      <c r="AR5" s="1246"/>
      <c r="AT5" s="671" t="e">
        <f>#REF!</f>
        <v>#REF!</v>
      </c>
      <c r="AU5" s="781"/>
      <c r="AV5" s="672"/>
    </row>
    <row r="6" spans="1:66" ht="24" customHeight="1">
      <c r="B6" s="1406" t="s">
        <v>462</v>
      </c>
      <c r="C6" s="646" t="s">
        <v>40</v>
      </c>
      <c r="D6" s="646"/>
      <c r="E6" s="646"/>
      <c r="F6" s="695"/>
      <c r="G6" s="1456" t="s">
        <v>65</v>
      </c>
      <c r="H6" s="1453" t="s">
        <v>71</v>
      </c>
      <c r="I6" s="1454"/>
      <c r="J6" s="1454"/>
      <c r="K6" s="1454"/>
      <c r="L6" s="1454"/>
      <c r="M6" s="1454"/>
      <c r="N6" s="1454"/>
      <c r="O6" s="1454"/>
      <c r="P6" s="1455"/>
      <c r="Q6" s="1048" t="s">
        <v>279</v>
      </c>
      <c r="R6" s="1049"/>
      <c r="S6" s="1049"/>
      <c r="T6" s="1049"/>
      <c r="U6" s="1049"/>
      <c r="V6" s="1049"/>
      <c r="W6" s="1049"/>
      <c r="X6" s="1049"/>
      <c r="Y6" s="1049"/>
      <c r="Z6" s="1049"/>
      <c r="AA6" s="1049"/>
      <c r="AB6" s="1050"/>
      <c r="AC6" s="1438" t="s">
        <v>66</v>
      </c>
      <c r="AD6" s="1438"/>
      <c r="AE6" s="1451" t="s">
        <v>280</v>
      </c>
      <c r="AF6" s="1452"/>
      <c r="AG6" s="1452"/>
      <c r="AI6" s="306"/>
      <c r="AJ6" s="65" t="s">
        <v>45</v>
      </c>
      <c r="AK6" s="54">
        <f>COUNTIF('７講師2'!AC9:AD40,"非常勤")+COUNTIF(AC9:AD40,"非常勤")</f>
        <v>0</v>
      </c>
      <c r="AL6" s="323" t="str">
        <f>IF(AK6='５施設'!S10,"OK","ERROR")</f>
        <v>OK</v>
      </c>
      <c r="AM6" s="1246">
        <f>COUNTIFS($N$9:$N$40,"学",$AC$9:$AC$40,"非常勤")</f>
        <v>0</v>
      </c>
      <c r="AN6" s="1246"/>
      <c r="AO6" s="1246">
        <f>COUNTIFS($N$9:$N$40,"実",$AC$9:$AC$40,"非常勤")</f>
        <v>0</v>
      </c>
      <c r="AP6" s="1246"/>
      <c r="AQ6" s="1246">
        <f>COUNTIFS($N$9:$N$40,"他",$AC$9:$AC$40,"非常勤")</f>
        <v>0</v>
      </c>
      <c r="AR6" s="1246"/>
      <c r="AT6" s="679" t="s">
        <v>456</v>
      </c>
      <c r="AU6" s="679"/>
      <c r="AV6" s="679"/>
      <c r="AW6" s="679"/>
      <c r="AX6" s="679"/>
      <c r="AY6" s="679"/>
      <c r="AZ6" s="679"/>
      <c r="BA6" s="679"/>
      <c r="BB6" s="679"/>
      <c r="BC6" s="679"/>
      <c r="BD6" s="679"/>
      <c r="BE6" s="679"/>
      <c r="BF6" s="679"/>
      <c r="BG6" s="679"/>
      <c r="BH6" s="679"/>
      <c r="BI6" s="679"/>
      <c r="BJ6" s="679"/>
      <c r="BK6" s="679"/>
    </row>
    <row r="7" spans="1:66" ht="24" customHeight="1">
      <c r="B7" s="1407"/>
      <c r="C7" s="646"/>
      <c r="D7" s="646"/>
      <c r="E7" s="646"/>
      <c r="F7" s="695"/>
      <c r="G7" s="1457"/>
      <c r="H7" s="662" t="s">
        <v>72</v>
      </c>
      <c r="I7" s="663"/>
      <c r="J7" s="663"/>
      <c r="K7" s="663"/>
      <c r="L7" s="663"/>
      <c r="M7" s="664"/>
      <c r="N7" s="1439" t="s">
        <v>449</v>
      </c>
      <c r="O7" s="1450" t="s">
        <v>70</v>
      </c>
      <c r="P7" s="1450"/>
      <c r="Q7" s="662" t="s">
        <v>69</v>
      </c>
      <c r="R7" s="663"/>
      <c r="S7" s="663"/>
      <c r="T7" s="663"/>
      <c r="U7" s="663"/>
      <c r="V7" s="663"/>
      <c r="W7" s="664"/>
      <c r="X7" s="1438" t="s">
        <v>68</v>
      </c>
      <c r="Y7" s="1048"/>
      <c r="Z7" s="1438"/>
      <c r="AA7" s="1438" t="s">
        <v>67</v>
      </c>
      <c r="AB7" s="1438"/>
      <c r="AC7" s="1438"/>
      <c r="AD7" s="1438"/>
      <c r="AE7" s="1451"/>
      <c r="AF7" s="1452"/>
      <c r="AG7" s="1452"/>
      <c r="AI7" s="77" t="s">
        <v>438</v>
      </c>
      <c r="AJ7" s="64"/>
      <c r="AK7" s="54">
        <f>AK5+AK6</f>
        <v>0</v>
      </c>
      <c r="AL7" s="323" t="str">
        <f>IF(AK7='５施設'!S11,"OK","ERROR")</f>
        <v>OK</v>
      </c>
      <c r="AM7" s="671">
        <f t="shared" ref="AM7:AQ7" si="0">AM5+AM6</f>
        <v>0</v>
      </c>
      <c r="AN7" s="672"/>
      <c r="AO7" s="671">
        <f t="shared" si="0"/>
        <v>0</v>
      </c>
      <c r="AP7" s="672"/>
      <c r="AQ7" s="671">
        <f t="shared" si="0"/>
        <v>0</v>
      </c>
      <c r="AR7" s="672"/>
      <c r="AT7" s="679"/>
      <c r="AU7" s="679"/>
      <c r="AV7" s="679"/>
      <c r="AW7" s="679"/>
      <c r="AX7" s="679"/>
      <c r="AY7" s="679"/>
      <c r="AZ7" s="679"/>
      <c r="BA7" s="679"/>
      <c r="BB7" s="679"/>
      <c r="BC7" s="679"/>
      <c r="BD7" s="679"/>
      <c r="BE7" s="679"/>
      <c r="BF7" s="679"/>
      <c r="BG7" s="679"/>
      <c r="BH7" s="679"/>
      <c r="BI7" s="679"/>
      <c r="BJ7" s="679"/>
      <c r="BK7" s="679"/>
    </row>
    <row r="8" spans="1:66" ht="24" customHeight="1">
      <c r="B8" s="1408"/>
      <c r="C8" s="646"/>
      <c r="D8" s="646"/>
      <c r="E8" s="646"/>
      <c r="F8" s="695"/>
      <c r="G8" s="1458"/>
      <c r="H8" s="668"/>
      <c r="I8" s="669"/>
      <c r="J8" s="669"/>
      <c r="K8" s="669"/>
      <c r="L8" s="669"/>
      <c r="M8" s="670"/>
      <c r="N8" s="1440"/>
      <c r="O8" s="1450"/>
      <c r="P8" s="1450"/>
      <c r="Q8" s="668"/>
      <c r="R8" s="669"/>
      <c r="S8" s="669"/>
      <c r="T8" s="669"/>
      <c r="U8" s="669"/>
      <c r="V8" s="669"/>
      <c r="W8" s="670"/>
      <c r="X8" s="1438"/>
      <c r="Y8" s="1048"/>
      <c r="Z8" s="1438"/>
      <c r="AA8" s="1438"/>
      <c r="AB8" s="1438"/>
      <c r="AC8" s="1438"/>
      <c r="AD8" s="1438"/>
      <c r="AE8" s="1452"/>
      <c r="AF8" s="1452"/>
      <c r="AG8" s="1452"/>
    </row>
    <row r="9" spans="1:66" ht="24" customHeight="1">
      <c r="B9" s="1406">
        <v>1</v>
      </c>
      <c r="C9" s="1128"/>
      <c r="D9" s="1128"/>
      <c r="E9" s="1128"/>
      <c r="F9" s="1409"/>
      <c r="G9" s="1410"/>
      <c r="H9" s="1130"/>
      <c r="I9" s="1131"/>
      <c r="J9" s="1131"/>
      <c r="K9" s="1131"/>
      <c r="L9" s="1131"/>
      <c r="M9" s="1132"/>
      <c r="N9" s="327"/>
      <c r="O9" s="290"/>
      <c r="P9" s="5" t="s">
        <v>61</v>
      </c>
      <c r="Q9" s="1360"/>
      <c r="R9" s="1366"/>
      <c r="S9" s="1366"/>
      <c r="T9" s="1366"/>
      <c r="U9" s="1366"/>
      <c r="V9" s="1366"/>
      <c r="W9" s="1367"/>
      <c r="X9" s="1447"/>
      <c r="Y9" s="1448"/>
      <c r="Z9" s="1449"/>
      <c r="AA9" s="291"/>
      <c r="AB9" s="6" t="s">
        <v>61</v>
      </c>
      <c r="AC9" s="1441"/>
      <c r="AD9" s="1442"/>
      <c r="AE9" s="1106"/>
      <c r="AF9" s="646"/>
      <c r="AG9" s="646"/>
      <c r="AJ9" s="1434" t="str">
        <f>IF(C9&lt;&gt;"",IF(OR(G9="",H9="",N9="",O9="",AC9=""),"未入力","OK"),"")</f>
        <v/>
      </c>
      <c r="AK9" s="332" t="s">
        <v>285</v>
      </c>
      <c r="AL9" s="330"/>
      <c r="AM9" s="324"/>
      <c r="AN9" s="23"/>
      <c r="AO9" s="23"/>
      <c r="AP9" s="307"/>
      <c r="AQ9" s="23"/>
      <c r="AR9" s="23"/>
      <c r="AS9" s="23"/>
      <c r="AT9" s="23"/>
      <c r="AU9" s="23"/>
      <c r="AV9" s="23"/>
      <c r="AW9" s="23"/>
      <c r="AX9" s="23"/>
      <c r="AY9" s="23"/>
      <c r="AZ9" s="23"/>
      <c r="BA9" s="23"/>
      <c r="BB9" s="23"/>
      <c r="BC9" s="23"/>
      <c r="BD9" s="23"/>
      <c r="BE9" s="23"/>
      <c r="BF9" s="23"/>
      <c r="BG9" s="23"/>
      <c r="BH9" s="23"/>
      <c r="BI9" s="23"/>
      <c r="BJ9" s="23"/>
      <c r="BK9" s="23"/>
      <c r="BL9" s="23"/>
      <c r="BM9" s="23"/>
      <c r="BN9" s="322"/>
    </row>
    <row r="10" spans="1:66" ht="24" customHeight="1">
      <c r="B10" s="1407"/>
      <c r="C10" s="1128"/>
      <c r="D10" s="1128"/>
      <c r="E10" s="1128"/>
      <c r="F10" s="1409"/>
      <c r="G10" s="1411"/>
      <c r="H10" s="1130"/>
      <c r="I10" s="1131"/>
      <c r="J10" s="1131"/>
      <c r="K10" s="1131"/>
      <c r="L10" s="1131"/>
      <c r="M10" s="1132"/>
      <c r="N10" s="327"/>
      <c r="O10" s="290"/>
      <c r="P10" s="5" t="s">
        <v>61</v>
      </c>
      <c r="Q10" s="1418"/>
      <c r="R10" s="1419"/>
      <c r="S10" s="1419"/>
      <c r="T10" s="1419"/>
      <c r="U10" s="1419"/>
      <c r="V10" s="1419"/>
      <c r="W10" s="1420"/>
      <c r="X10" s="1421"/>
      <c r="Y10" s="1422"/>
      <c r="Z10" s="1423"/>
      <c r="AA10" s="9"/>
      <c r="AB10" s="8"/>
      <c r="AC10" s="1443"/>
      <c r="AD10" s="1444"/>
      <c r="AE10" s="1106"/>
      <c r="AF10" s="646"/>
      <c r="AG10" s="646"/>
      <c r="AJ10" s="1435"/>
      <c r="AK10" s="331"/>
      <c r="AM10" s="325"/>
      <c r="AN10" s="325"/>
      <c r="AO10" s="325"/>
      <c r="AP10" s="325"/>
      <c r="AQ10" s="325"/>
      <c r="AR10" s="325"/>
      <c r="AS10" s="325"/>
      <c r="AT10" s="325"/>
      <c r="AU10" s="325"/>
      <c r="AV10" s="325"/>
      <c r="AW10" s="325"/>
      <c r="AX10" s="325"/>
      <c r="AY10" s="325"/>
      <c r="AZ10" s="325"/>
      <c r="BA10" s="325"/>
      <c r="BB10" s="325"/>
      <c r="BC10" s="325"/>
      <c r="BD10" s="325"/>
      <c r="BE10" s="325"/>
      <c r="BF10" s="325"/>
      <c r="BG10" s="325"/>
      <c r="BH10" s="325"/>
      <c r="BI10" s="325"/>
      <c r="BJ10" s="325"/>
      <c r="BK10" s="325"/>
      <c r="BL10" s="325"/>
      <c r="BM10" s="325"/>
      <c r="BN10" s="326"/>
    </row>
    <row r="11" spans="1:66" ht="24" customHeight="1">
      <c r="B11" s="1407"/>
      <c r="C11" s="1128"/>
      <c r="D11" s="1128"/>
      <c r="E11" s="1128"/>
      <c r="F11" s="1409"/>
      <c r="G11" s="1411"/>
      <c r="H11" s="1130"/>
      <c r="I11" s="1131"/>
      <c r="J11" s="1131"/>
      <c r="K11" s="1131"/>
      <c r="L11" s="1131"/>
      <c r="M11" s="1132"/>
      <c r="N11" s="327"/>
      <c r="O11" s="290"/>
      <c r="P11" s="5" t="s">
        <v>61</v>
      </c>
      <c r="Q11" s="1418"/>
      <c r="R11" s="1419"/>
      <c r="S11" s="1419"/>
      <c r="T11" s="1419"/>
      <c r="U11" s="1419"/>
      <c r="V11" s="1419"/>
      <c r="W11" s="1420"/>
      <c r="X11" s="1421"/>
      <c r="Y11" s="1422"/>
      <c r="Z11" s="1423"/>
      <c r="AA11" s="9"/>
      <c r="AB11" s="8"/>
      <c r="AC11" s="1443"/>
      <c r="AD11" s="1444"/>
      <c r="AE11" s="1106"/>
      <c r="AF11" s="646"/>
      <c r="AG11" s="646"/>
      <c r="AJ11" s="1435"/>
      <c r="AK11" s="331"/>
      <c r="AL11" s="1430" t="s">
        <v>1000</v>
      </c>
      <c r="AM11" s="1430"/>
      <c r="AN11" s="1430"/>
      <c r="AO11" s="1430"/>
      <c r="AP11" s="1430"/>
      <c r="AQ11" s="1430"/>
      <c r="AR11" s="1430"/>
      <c r="AS11" s="1430"/>
      <c r="AT11" s="1430"/>
      <c r="AU11" s="1430"/>
      <c r="AV11" s="1430"/>
      <c r="AW11" s="1430"/>
      <c r="AX11" s="1430"/>
      <c r="AY11" s="1430"/>
      <c r="AZ11" s="1430"/>
      <c r="BA11" s="1430"/>
      <c r="BB11" s="1430"/>
      <c r="BC11" s="1430"/>
      <c r="BD11" s="1430"/>
      <c r="BE11" s="1430"/>
      <c r="BF11" s="1430"/>
      <c r="BG11" s="1430"/>
      <c r="BH11" s="1430"/>
      <c r="BI11" s="1430"/>
      <c r="BJ11" s="1430"/>
      <c r="BK11" s="1430"/>
      <c r="BL11" s="1430"/>
      <c r="BM11" s="1430"/>
      <c r="BN11" s="1431"/>
    </row>
    <row r="12" spans="1:66" ht="24" customHeight="1">
      <c r="B12" s="1408"/>
      <c r="C12" s="1128"/>
      <c r="D12" s="1128"/>
      <c r="E12" s="1128"/>
      <c r="F12" s="1409"/>
      <c r="G12" s="1412"/>
      <c r="H12" s="1130"/>
      <c r="I12" s="1131"/>
      <c r="J12" s="1131"/>
      <c r="K12" s="1131"/>
      <c r="L12" s="1131"/>
      <c r="M12" s="1132"/>
      <c r="N12" s="327"/>
      <c r="O12" s="290"/>
      <c r="P12" s="5" t="s">
        <v>61</v>
      </c>
      <c r="Q12" s="1424"/>
      <c r="R12" s="1425"/>
      <c r="S12" s="1425"/>
      <c r="T12" s="1425"/>
      <c r="U12" s="1425"/>
      <c r="V12" s="1425"/>
      <c r="W12" s="1426"/>
      <c r="X12" s="1413"/>
      <c r="Y12" s="1414"/>
      <c r="Z12" s="1415"/>
      <c r="AA12" s="10"/>
      <c r="AB12" s="11"/>
      <c r="AC12" s="1445"/>
      <c r="AD12" s="1446"/>
      <c r="AE12" s="646"/>
      <c r="AF12" s="646"/>
      <c r="AG12" s="646"/>
      <c r="AJ12" s="1436"/>
      <c r="AK12" s="331"/>
      <c r="AL12" s="1430"/>
      <c r="AM12" s="1430"/>
      <c r="AN12" s="1430"/>
      <c r="AO12" s="1430"/>
      <c r="AP12" s="1430"/>
      <c r="AQ12" s="1430"/>
      <c r="AR12" s="1430"/>
      <c r="AS12" s="1430"/>
      <c r="AT12" s="1430"/>
      <c r="AU12" s="1430"/>
      <c r="AV12" s="1430"/>
      <c r="AW12" s="1430"/>
      <c r="AX12" s="1430"/>
      <c r="AY12" s="1430"/>
      <c r="AZ12" s="1430"/>
      <c r="BA12" s="1430"/>
      <c r="BB12" s="1430"/>
      <c r="BC12" s="1430"/>
      <c r="BD12" s="1430"/>
      <c r="BE12" s="1430"/>
      <c r="BF12" s="1430"/>
      <c r="BG12" s="1430"/>
      <c r="BH12" s="1430"/>
      <c r="BI12" s="1430"/>
      <c r="BJ12" s="1430"/>
      <c r="BK12" s="1430"/>
      <c r="BL12" s="1430"/>
      <c r="BM12" s="1430"/>
      <c r="BN12" s="1431"/>
    </row>
    <row r="13" spans="1:66" ht="24" customHeight="1">
      <c r="B13" s="1406">
        <v>2</v>
      </c>
      <c r="C13" s="1128"/>
      <c r="D13" s="1128"/>
      <c r="E13" s="1128"/>
      <c r="F13" s="1409"/>
      <c r="G13" s="1410"/>
      <c r="H13" s="1130"/>
      <c r="I13" s="1131"/>
      <c r="J13" s="1131"/>
      <c r="K13" s="1131"/>
      <c r="L13" s="1131"/>
      <c r="M13" s="1132"/>
      <c r="N13" s="327"/>
      <c r="O13" s="290"/>
      <c r="P13" s="5" t="s">
        <v>61</v>
      </c>
      <c r="Q13" s="1360"/>
      <c r="R13" s="1366"/>
      <c r="S13" s="1366"/>
      <c r="T13" s="1366"/>
      <c r="U13" s="1366"/>
      <c r="V13" s="1366"/>
      <c r="W13" s="1367"/>
      <c r="X13" s="1447"/>
      <c r="Y13" s="1448"/>
      <c r="Z13" s="1449"/>
      <c r="AA13" s="291"/>
      <c r="AB13" s="6" t="s">
        <v>61</v>
      </c>
      <c r="AC13" s="1416"/>
      <c r="AD13" s="1417"/>
      <c r="AE13" s="1106"/>
      <c r="AF13" s="646"/>
      <c r="AG13" s="646"/>
      <c r="AJ13" s="1434" t="str">
        <f>IF(C13&lt;&gt;"",IF(OR(G13="",H13="",N13="",O13="",AC13=""),"未入力","OK"),"")</f>
        <v/>
      </c>
      <c r="AK13" s="331"/>
      <c r="AL13" s="1430"/>
      <c r="AM13" s="1430"/>
      <c r="AN13" s="1430"/>
      <c r="AO13" s="1430"/>
      <c r="AP13" s="1430"/>
      <c r="AQ13" s="1430"/>
      <c r="AR13" s="1430"/>
      <c r="AS13" s="1430"/>
      <c r="AT13" s="1430"/>
      <c r="AU13" s="1430"/>
      <c r="AV13" s="1430"/>
      <c r="AW13" s="1430"/>
      <c r="AX13" s="1430"/>
      <c r="AY13" s="1430"/>
      <c r="AZ13" s="1430"/>
      <c r="BA13" s="1430"/>
      <c r="BB13" s="1430"/>
      <c r="BC13" s="1430"/>
      <c r="BD13" s="1430"/>
      <c r="BE13" s="1430"/>
      <c r="BF13" s="1430"/>
      <c r="BG13" s="1430"/>
      <c r="BH13" s="1430"/>
      <c r="BI13" s="1430"/>
      <c r="BJ13" s="1430"/>
      <c r="BK13" s="1430"/>
      <c r="BL13" s="1430"/>
      <c r="BM13" s="1430"/>
      <c r="BN13" s="1431"/>
    </row>
    <row r="14" spans="1:66" ht="24" customHeight="1">
      <c r="B14" s="1407"/>
      <c r="C14" s="1128"/>
      <c r="D14" s="1128"/>
      <c r="E14" s="1128"/>
      <c r="F14" s="1409"/>
      <c r="G14" s="1411"/>
      <c r="H14" s="1130"/>
      <c r="I14" s="1131"/>
      <c r="J14" s="1131"/>
      <c r="K14" s="1131"/>
      <c r="L14" s="1131"/>
      <c r="M14" s="1132"/>
      <c r="N14" s="327"/>
      <c r="O14" s="290"/>
      <c r="P14" s="5" t="s">
        <v>61</v>
      </c>
      <c r="Q14" s="1418"/>
      <c r="R14" s="1419"/>
      <c r="S14" s="1419"/>
      <c r="T14" s="1419"/>
      <c r="U14" s="1419"/>
      <c r="V14" s="1419"/>
      <c r="W14" s="1420"/>
      <c r="X14" s="1421"/>
      <c r="Y14" s="1422"/>
      <c r="Z14" s="1423"/>
      <c r="AA14" s="9"/>
      <c r="AB14" s="8"/>
      <c r="AC14" s="1416"/>
      <c r="AD14" s="1417"/>
      <c r="AE14" s="1106"/>
      <c r="AF14" s="646"/>
      <c r="AG14" s="646"/>
      <c r="AJ14" s="1435"/>
      <c r="AK14" s="331"/>
      <c r="AL14" s="1430"/>
      <c r="AM14" s="1430"/>
      <c r="AN14" s="1430"/>
      <c r="AO14" s="1430"/>
      <c r="AP14" s="1430"/>
      <c r="AQ14" s="1430"/>
      <c r="AR14" s="1430"/>
      <c r="AS14" s="1430"/>
      <c r="AT14" s="1430"/>
      <c r="AU14" s="1430"/>
      <c r="AV14" s="1430"/>
      <c r="AW14" s="1430"/>
      <c r="AX14" s="1430"/>
      <c r="AY14" s="1430"/>
      <c r="AZ14" s="1430"/>
      <c r="BA14" s="1430"/>
      <c r="BB14" s="1430"/>
      <c r="BC14" s="1430"/>
      <c r="BD14" s="1430"/>
      <c r="BE14" s="1430"/>
      <c r="BF14" s="1430"/>
      <c r="BG14" s="1430"/>
      <c r="BH14" s="1430"/>
      <c r="BI14" s="1430"/>
      <c r="BJ14" s="1430"/>
      <c r="BK14" s="1430"/>
      <c r="BL14" s="1430"/>
      <c r="BM14" s="1430"/>
      <c r="BN14" s="1431"/>
    </row>
    <row r="15" spans="1:66" ht="24" customHeight="1">
      <c r="B15" s="1407"/>
      <c r="C15" s="1128"/>
      <c r="D15" s="1128"/>
      <c r="E15" s="1128"/>
      <c r="F15" s="1409"/>
      <c r="G15" s="1411"/>
      <c r="H15" s="1130"/>
      <c r="I15" s="1131"/>
      <c r="J15" s="1131"/>
      <c r="K15" s="1131"/>
      <c r="L15" s="1131"/>
      <c r="M15" s="1132"/>
      <c r="N15" s="327"/>
      <c r="O15" s="290"/>
      <c r="P15" s="5" t="s">
        <v>61</v>
      </c>
      <c r="Q15" s="1418"/>
      <c r="R15" s="1419"/>
      <c r="S15" s="1419"/>
      <c r="T15" s="1419"/>
      <c r="U15" s="1419"/>
      <c r="V15" s="1419"/>
      <c r="W15" s="1420"/>
      <c r="X15" s="1421"/>
      <c r="Y15" s="1422"/>
      <c r="Z15" s="1423"/>
      <c r="AA15" s="9"/>
      <c r="AB15" s="8"/>
      <c r="AC15" s="1416"/>
      <c r="AD15" s="1417"/>
      <c r="AE15" s="1106"/>
      <c r="AF15" s="646"/>
      <c r="AG15" s="646"/>
      <c r="AJ15" s="1435"/>
      <c r="AK15" s="331"/>
      <c r="AL15" s="1430"/>
      <c r="AM15" s="1430"/>
      <c r="AN15" s="1430"/>
      <c r="AO15" s="1430"/>
      <c r="AP15" s="1430"/>
      <c r="AQ15" s="1430"/>
      <c r="AR15" s="1430"/>
      <c r="AS15" s="1430"/>
      <c r="AT15" s="1430"/>
      <c r="AU15" s="1430"/>
      <c r="AV15" s="1430"/>
      <c r="AW15" s="1430"/>
      <c r="AX15" s="1430"/>
      <c r="AY15" s="1430"/>
      <c r="AZ15" s="1430"/>
      <c r="BA15" s="1430"/>
      <c r="BB15" s="1430"/>
      <c r="BC15" s="1430"/>
      <c r="BD15" s="1430"/>
      <c r="BE15" s="1430"/>
      <c r="BF15" s="1430"/>
      <c r="BG15" s="1430"/>
      <c r="BH15" s="1430"/>
      <c r="BI15" s="1430"/>
      <c r="BJ15" s="1430"/>
      <c r="BK15" s="1430"/>
      <c r="BL15" s="1430"/>
      <c r="BM15" s="1430"/>
      <c r="BN15" s="1431"/>
    </row>
    <row r="16" spans="1:66" ht="24" customHeight="1">
      <c r="B16" s="1408"/>
      <c r="C16" s="1128"/>
      <c r="D16" s="1128"/>
      <c r="E16" s="1128"/>
      <c r="F16" s="1409"/>
      <c r="G16" s="1412"/>
      <c r="H16" s="1130"/>
      <c r="I16" s="1131"/>
      <c r="J16" s="1131"/>
      <c r="K16" s="1131"/>
      <c r="L16" s="1131"/>
      <c r="M16" s="1132"/>
      <c r="N16" s="327"/>
      <c r="O16" s="290"/>
      <c r="P16" s="5" t="s">
        <v>61</v>
      </c>
      <c r="Q16" s="1424"/>
      <c r="R16" s="1425"/>
      <c r="S16" s="1425"/>
      <c r="T16" s="1425"/>
      <c r="U16" s="1425"/>
      <c r="V16" s="1425"/>
      <c r="W16" s="1426"/>
      <c r="X16" s="1413"/>
      <c r="Y16" s="1414"/>
      <c r="Z16" s="1415"/>
      <c r="AA16" s="10"/>
      <c r="AB16" s="11"/>
      <c r="AC16" s="1416"/>
      <c r="AD16" s="1417"/>
      <c r="AE16" s="646"/>
      <c r="AF16" s="646"/>
      <c r="AG16" s="646"/>
      <c r="AJ16" s="1436"/>
      <c r="AK16" s="331"/>
      <c r="AL16" s="1430"/>
      <c r="AM16" s="1430"/>
      <c r="AN16" s="1430"/>
      <c r="AO16" s="1430"/>
      <c r="AP16" s="1430"/>
      <c r="AQ16" s="1430"/>
      <c r="AR16" s="1430"/>
      <c r="AS16" s="1430"/>
      <c r="AT16" s="1430"/>
      <c r="AU16" s="1430"/>
      <c r="AV16" s="1430"/>
      <c r="AW16" s="1430"/>
      <c r="AX16" s="1430"/>
      <c r="AY16" s="1430"/>
      <c r="AZ16" s="1430"/>
      <c r="BA16" s="1430"/>
      <c r="BB16" s="1430"/>
      <c r="BC16" s="1430"/>
      <c r="BD16" s="1430"/>
      <c r="BE16" s="1430"/>
      <c r="BF16" s="1430"/>
      <c r="BG16" s="1430"/>
      <c r="BH16" s="1430"/>
      <c r="BI16" s="1430"/>
      <c r="BJ16" s="1430"/>
      <c r="BK16" s="1430"/>
      <c r="BL16" s="1430"/>
      <c r="BM16" s="1430"/>
      <c r="BN16" s="1431"/>
    </row>
    <row r="17" spans="2:66" ht="24" customHeight="1">
      <c r="B17" s="1406">
        <v>3</v>
      </c>
      <c r="C17" s="1128"/>
      <c r="D17" s="1128"/>
      <c r="E17" s="1128"/>
      <c r="F17" s="1409"/>
      <c r="G17" s="1410"/>
      <c r="H17" s="1130"/>
      <c r="I17" s="1131"/>
      <c r="J17" s="1131"/>
      <c r="K17" s="1131"/>
      <c r="L17" s="1131"/>
      <c r="M17" s="1132"/>
      <c r="N17" s="327"/>
      <c r="O17" s="290"/>
      <c r="P17" s="5" t="s">
        <v>61</v>
      </c>
      <c r="Q17" s="1360"/>
      <c r="R17" s="1366"/>
      <c r="S17" s="1366"/>
      <c r="T17" s="1366"/>
      <c r="U17" s="1366"/>
      <c r="V17" s="1366"/>
      <c r="W17" s="1367"/>
      <c r="X17" s="1447"/>
      <c r="Y17" s="1448"/>
      <c r="Z17" s="1449"/>
      <c r="AA17" s="291"/>
      <c r="AB17" s="6" t="s">
        <v>61</v>
      </c>
      <c r="AC17" s="1416"/>
      <c r="AD17" s="1417"/>
      <c r="AE17" s="1106"/>
      <c r="AF17" s="646"/>
      <c r="AG17" s="646"/>
      <c r="AJ17" s="1434" t="str">
        <f>IF(C17&lt;&gt;"",IF(OR(G17="",H17="",N17="",O17="",AC17=""),"未入力","OK"),"")</f>
        <v/>
      </c>
      <c r="AK17" s="331"/>
      <c r="AL17" s="1430"/>
      <c r="AM17" s="1430"/>
      <c r="AN17" s="1430"/>
      <c r="AO17" s="1430"/>
      <c r="AP17" s="1430"/>
      <c r="AQ17" s="1430"/>
      <c r="AR17" s="1430"/>
      <c r="AS17" s="1430"/>
      <c r="AT17" s="1430"/>
      <c r="AU17" s="1430"/>
      <c r="AV17" s="1430"/>
      <c r="AW17" s="1430"/>
      <c r="AX17" s="1430"/>
      <c r="AY17" s="1430"/>
      <c r="AZ17" s="1430"/>
      <c r="BA17" s="1430"/>
      <c r="BB17" s="1430"/>
      <c r="BC17" s="1430"/>
      <c r="BD17" s="1430"/>
      <c r="BE17" s="1430"/>
      <c r="BF17" s="1430"/>
      <c r="BG17" s="1430"/>
      <c r="BH17" s="1430"/>
      <c r="BI17" s="1430"/>
      <c r="BJ17" s="1430"/>
      <c r="BK17" s="1430"/>
      <c r="BL17" s="1430"/>
      <c r="BM17" s="1430"/>
      <c r="BN17" s="1431"/>
    </row>
    <row r="18" spans="2:66" ht="24" customHeight="1">
      <c r="B18" s="1407"/>
      <c r="C18" s="1128"/>
      <c r="D18" s="1128"/>
      <c r="E18" s="1128"/>
      <c r="F18" s="1409"/>
      <c r="G18" s="1411"/>
      <c r="H18" s="1130"/>
      <c r="I18" s="1131"/>
      <c r="J18" s="1131"/>
      <c r="K18" s="1131"/>
      <c r="L18" s="1131"/>
      <c r="M18" s="1132"/>
      <c r="N18" s="327"/>
      <c r="O18" s="290"/>
      <c r="P18" s="5" t="s">
        <v>61</v>
      </c>
      <c r="Q18" s="1418"/>
      <c r="R18" s="1419"/>
      <c r="S18" s="1419"/>
      <c r="T18" s="1419"/>
      <c r="U18" s="1419"/>
      <c r="V18" s="1419"/>
      <c r="W18" s="1420"/>
      <c r="X18" s="1421"/>
      <c r="Y18" s="1422"/>
      <c r="Z18" s="1423"/>
      <c r="AA18" s="9"/>
      <c r="AB18" s="8"/>
      <c r="AC18" s="1416"/>
      <c r="AD18" s="1417"/>
      <c r="AE18" s="1106"/>
      <c r="AF18" s="646"/>
      <c r="AG18" s="646"/>
      <c r="AJ18" s="1435"/>
      <c r="AK18" s="331"/>
      <c r="AL18" s="1430"/>
      <c r="AM18" s="1430"/>
      <c r="AN18" s="1430"/>
      <c r="AO18" s="1430"/>
      <c r="AP18" s="1430"/>
      <c r="AQ18" s="1430"/>
      <c r="AR18" s="1430"/>
      <c r="AS18" s="1430"/>
      <c r="AT18" s="1430"/>
      <c r="AU18" s="1430"/>
      <c r="AV18" s="1430"/>
      <c r="AW18" s="1430"/>
      <c r="AX18" s="1430"/>
      <c r="AY18" s="1430"/>
      <c r="AZ18" s="1430"/>
      <c r="BA18" s="1430"/>
      <c r="BB18" s="1430"/>
      <c r="BC18" s="1430"/>
      <c r="BD18" s="1430"/>
      <c r="BE18" s="1430"/>
      <c r="BF18" s="1430"/>
      <c r="BG18" s="1430"/>
      <c r="BH18" s="1430"/>
      <c r="BI18" s="1430"/>
      <c r="BJ18" s="1430"/>
      <c r="BK18" s="1430"/>
      <c r="BL18" s="1430"/>
      <c r="BM18" s="1430"/>
      <c r="BN18" s="1431"/>
    </row>
    <row r="19" spans="2:66" ht="24" customHeight="1">
      <c r="B19" s="1407"/>
      <c r="C19" s="1128"/>
      <c r="D19" s="1128"/>
      <c r="E19" s="1128"/>
      <c r="F19" s="1409"/>
      <c r="G19" s="1411"/>
      <c r="H19" s="1130"/>
      <c r="I19" s="1131"/>
      <c r="J19" s="1131"/>
      <c r="K19" s="1131"/>
      <c r="L19" s="1131"/>
      <c r="M19" s="1132"/>
      <c r="N19" s="327"/>
      <c r="O19" s="290"/>
      <c r="P19" s="5" t="s">
        <v>61</v>
      </c>
      <c r="Q19" s="1418"/>
      <c r="R19" s="1419"/>
      <c r="S19" s="1419"/>
      <c r="T19" s="1419"/>
      <c r="U19" s="1419"/>
      <c r="V19" s="1419"/>
      <c r="W19" s="1420"/>
      <c r="X19" s="1421"/>
      <c r="Y19" s="1422"/>
      <c r="Z19" s="1423"/>
      <c r="AA19" s="9"/>
      <c r="AB19" s="8"/>
      <c r="AC19" s="1416"/>
      <c r="AD19" s="1417"/>
      <c r="AE19" s="1106"/>
      <c r="AF19" s="646"/>
      <c r="AG19" s="646"/>
      <c r="AJ19" s="1435"/>
      <c r="AK19" s="331"/>
      <c r="AL19" s="1430"/>
      <c r="AM19" s="1430"/>
      <c r="AN19" s="1430"/>
      <c r="AO19" s="1430"/>
      <c r="AP19" s="1430"/>
      <c r="AQ19" s="1430"/>
      <c r="AR19" s="1430"/>
      <c r="AS19" s="1430"/>
      <c r="AT19" s="1430"/>
      <c r="AU19" s="1430"/>
      <c r="AV19" s="1430"/>
      <c r="AW19" s="1430"/>
      <c r="AX19" s="1430"/>
      <c r="AY19" s="1430"/>
      <c r="AZ19" s="1430"/>
      <c r="BA19" s="1430"/>
      <c r="BB19" s="1430"/>
      <c r="BC19" s="1430"/>
      <c r="BD19" s="1430"/>
      <c r="BE19" s="1430"/>
      <c r="BF19" s="1430"/>
      <c r="BG19" s="1430"/>
      <c r="BH19" s="1430"/>
      <c r="BI19" s="1430"/>
      <c r="BJ19" s="1430"/>
      <c r="BK19" s="1430"/>
      <c r="BL19" s="1430"/>
      <c r="BM19" s="1430"/>
      <c r="BN19" s="1431"/>
    </row>
    <row r="20" spans="2:66" ht="24" customHeight="1">
      <c r="B20" s="1408"/>
      <c r="C20" s="1128"/>
      <c r="D20" s="1128"/>
      <c r="E20" s="1128"/>
      <c r="F20" s="1409"/>
      <c r="G20" s="1412"/>
      <c r="H20" s="1130"/>
      <c r="I20" s="1131"/>
      <c r="J20" s="1131"/>
      <c r="K20" s="1131"/>
      <c r="L20" s="1131"/>
      <c r="M20" s="1132"/>
      <c r="N20" s="327"/>
      <c r="O20" s="290"/>
      <c r="P20" s="5" t="s">
        <v>61</v>
      </c>
      <c r="Q20" s="1424"/>
      <c r="R20" s="1425"/>
      <c r="S20" s="1425"/>
      <c r="T20" s="1425"/>
      <c r="U20" s="1425"/>
      <c r="V20" s="1425"/>
      <c r="W20" s="1426"/>
      <c r="X20" s="1413"/>
      <c r="Y20" s="1414"/>
      <c r="Z20" s="1415"/>
      <c r="AA20" s="10"/>
      <c r="AB20" s="11"/>
      <c r="AC20" s="1416"/>
      <c r="AD20" s="1417"/>
      <c r="AE20" s="646"/>
      <c r="AF20" s="646"/>
      <c r="AG20" s="646"/>
      <c r="AJ20" s="1436"/>
      <c r="AK20" s="331"/>
      <c r="AL20" s="1430"/>
      <c r="AM20" s="1430"/>
      <c r="AN20" s="1430"/>
      <c r="AO20" s="1430"/>
      <c r="AP20" s="1430"/>
      <c r="AQ20" s="1430"/>
      <c r="AR20" s="1430"/>
      <c r="AS20" s="1430"/>
      <c r="AT20" s="1430"/>
      <c r="AU20" s="1430"/>
      <c r="AV20" s="1430"/>
      <c r="AW20" s="1430"/>
      <c r="AX20" s="1430"/>
      <c r="AY20" s="1430"/>
      <c r="AZ20" s="1430"/>
      <c r="BA20" s="1430"/>
      <c r="BB20" s="1430"/>
      <c r="BC20" s="1430"/>
      <c r="BD20" s="1430"/>
      <c r="BE20" s="1430"/>
      <c r="BF20" s="1430"/>
      <c r="BG20" s="1430"/>
      <c r="BH20" s="1430"/>
      <c r="BI20" s="1430"/>
      <c r="BJ20" s="1430"/>
      <c r="BK20" s="1430"/>
      <c r="BL20" s="1430"/>
      <c r="BM20" s="1430"/>
      <c r="BN20" s="1431"/>
    </row>
    <row r="21" spans="2:66" ht="24" customHeight="1">
      <c r="B21" s="1406">
        <v>4</v>
      </c>
      <c r="C21" s="1128"/>
      <c r="D21" s="1128"/>
      <c r="E21" s="1128"/>
      <c r="F21" s="1409"/>
      <c r="G21" s="1410"/>
      <c r="H21" s="1130"/>
      <c r="I21" s="1131"/>
      <c r="J21" s="1131"/>
      <c r="K21" s="1131"/>
      <c r="L21" s="1131"/>
      <c r="M21" s="1132"/>
      <c r="N21" s="327"/>
      <c r="O21" s="290"/>
      <c r="P21" s="5" t="s">
        <v>61</v>
      </c>
      <c r="Q21" s="1360"/>
      <c r="R21" s="1366"/>
      <c r="S21" s="1366"/>
      <c r="T21" s="1366"/>
      <c r="U21" s="1366"/>
      <c r="V21" s="1366"/>
      <c r="W21" s="1367"/>
      <c r="X21" s="1447"/>
      <c r="Y21" s="1448"/>
      <c r="Z21" s="1449"/>
      <c r="AA21" s="291"/>
      <c r="AB21" s="6" t="s">
        <v>61</v>
      </c>
      <c r="AC21" s="1416"/>
      <c r="AD21" s="1417"/>
      <c r="AE21" s="1106"/>
      <c r="AF21" s="646"/>
      <c r="AG21" s="646"/>
      <c r="AJ21" s="1434" t="str">
        <f>IF(C21&lt;&gt;"",IF(OR(G21="",H21="",N21="",O21="",AC21=""),"未入力","OK"),"")</f>
        <v/>
      </c>
      <c r="AK21" s="331"/>
      <c r="AL21" s="1430"/>
      <c r="AM21" s="1430"/>
      <c r="AN21" s="1430"/>
      <c r="AO21" s="1430"/>
      <c r="AP21" s="1430"/>
      <c r="AQ21" s="1430"/>
      <c r="AR21" s="1430"/>
      <c r="AS21" s="1430"/>
      <c r="AT21" s="1430"/>
      <c r="AU21" s="1430"/>
      <c r="AV21" s="1430"/>
      <c r="AW21" s="1430"/>
      <c r="AX21" s="1430"/>
      <c r="AY21" s="1430"/>
      <c r="AZ21" s="1430"/>
      <c r="BA21" s="1430"/>
      <c r="BB21" s="1430"/>
      <c r="BC21" s="1430"/>
      <c r="BD21" s="1430"/>
      <c r="BE21" s="1430"/>
      <c r="BF21" s="1430"/>
      <c r="BG21" s="1430"/>
      <c r="BH21" s="1430"/>
      <c r="BI21" s="1430"/>
      <c r="BJ21" s="1430"/>
      <c r="BK21" s="1430"/>
      <c r="BL21" s="1430"/>
      <c r="BM21" s="1430"/>
      <c r="BN21" s="1431"/>
    </row>
    <row r="22" spans="2:66" ht="24" customHeight="1">
      <c r="B22" s="1407"/>
      <c r="C22" s="1128"/>
      <c r="D22" s="1128"/>
      <c r="E22" s="1128"/>
      <c r="F22" s="1409"/>
      <c r="G22" s="1411"/>
      <c r="H22" s="1130"/>
      <c r="I22" s="1131"/>
      <c r="J22" s="1131"/>
      <c r="K22" s="1131"/>
      <c r="L22" s="1131"/>
      <c r="M22" s="1132"/>
      <c r="N22" s="327"/>
      <c r="O22" s="290"/>
      <c r="P22" s="5" t="s">
        <v>61</v>
      </c>
      <c r="Q22" s="1418"/>
      <c r="R22" s="1419"/>
      <c r="S22" s="1419"/>
      <c r="T22" s="1419"/>
      <c r="U22" s="1419"/>
      <c r="V22" s="1419"/>
      <c r="W22" s="1420"/>
      <c r="X22" s="1421"/>
      <c r="Y22" s="1422"/>
      <c r="Z22" s="1423"/>
      <c r="AA22" s="9"/>
      <c r="AB22" s="8"/>
      <c r="AC22" s="1416"/>
      <c r="AD22" s="1417"/>
      <c r="AE22" s="1106"/>
      <c r="AF22" s="646"/>
      <c r="AG22" s="646"/>
      <c r="AJ22" s="1435"/>
      <c r="AK22" s="331"/>
      <c r="AL22" s="1430"/>
      <c r="AM22" s="1430"/>
      <c r="AN22" s="1430"/>
      <c r="AO22" s="1430"/>
      <c r="AP22" s="1430"/>
      <c r="AQ22" s="1430"/>
      <c r="AR22" s="1430"/>
      <c r="AS22" s="1430"/>
      <c r="AT22" s="1430"/>
      <c r="AU22" s="1430"/>
      <c r="AV22" s="1430"/>
      <c r="AW22" s="1430"/>
      <c r="AX22" s="1430"/>
      <c r="AY22" s="1430"/>
      <c r="AZ22" s="1430"/>
      <c r="BA22" s="1430"/>
      <c r="BB22" s="1430"/>
      <c r="BC22" s="1430"/>
      <c r="BD22" s="1430"/>
      <c r="BE22" s="1430"/>
      <c r="BF22" s="1430"/>
      <c r="BG22" s="1430"/>
      <c r="BH22" s="1430"/>
      <c r="BI22" s="1430"/>
      <c r="BJ22" s="1430"/>
      <c r="BK22" s="1430"/>
      <c r="BL22" s="1430"/>
      <c r="BM22" s="1430"/>
      <c r="BN22" s="1431"/>
    </row>
    <row r="23" spans="2:66" ht="24" customHeight="1">
      <c r="B23" s="1407"/>
      <c r="C23" s="1128"/>
      <c r="D23" s="1128"/>
      <c r="E23" s="1128"/>
      <c r="F23" s="1409"/>
      <c r="G23" s="1411"/>
      <c r="H23" s="1130"/>
      <c r="I23" s="1131"/>
      <c r="J23" s="1131"/>
      <c r="K23" s="1131"/>
      <c r="L23" s="1131"/>
      <c r="M23" s="1132"/>
      <c r="N23" s="327"/>
      <c r="O23" s="290"/>
      <c r="P23" s="5" t="s">
        <v>61</v>
      </c>
      <c r="Q23" s="1418"/>
      <c r="R23" s="1419"/>
      <c r="S23" s="1419"/>
      <c r="T23" s="1419"/>
      <c r="U23" s="1419"/>
      <c r="V23" s="1419"/>
      <c r="W23" s="1420"/>
      <c r="X23" s="1421"/>
      <c r="Y23" s="1422"/>
      <c r="Z23" s="1423"/>
      <c r="AA23" s="9"/>
      <c r="AB23" s="8"/>
      <c r="AC23" s="1416"/>
      <c r="AD23" s="1417"/>
      <c r="AE23" s="1106"/>
      <c r="AF23" s="646"/>
      <c r="AG23" s="646"/>
      <c r="AJ23" s="1435"/>
      <c r="AK23" s="331"/>
      <c r="AL23" s="1430"/>
      <c r="AM23" s="1430"/>
      <c r="AN23" s="1430"/>
      <c r="AO23" s="1430"/>
      <c r="AP23" s="1430"/>
      <c r="AQ23" s="1430"/>
      <c r="AR23" s="1430"/>
      <c r="AS23" s="1430"/>
      <c r="AT23" s="1430"/>
      <c r="AU23" s="1430"/>
      <c r="AV23" s="1430"/>
      <c r="AW23" s="1430"/>
      <c r="AX23" s="1430"/>
      <c r="AY23" s="1430"/>
      <c r="AZ23" s="1430"/>
      <c r="BA23" s="1430"/>
      <c r="BB23" s="1430"/>
      <c r="BC23" s="1430"/>
      <c r="BD23" s="1430"/>
      <c r="BE23" s="1430"/>
      <c r="BF23" s="1430"/>
      <c r="BG23" s="1430"/>
      <c r="BH23" s="1430"/>
      <c r="BI23" s="1430"/>
      <c r="BJ23" s="1430"/>
      <c r="BK23" s="1430"/>
      <c r="BL23" s="1430"/>
      <c r="BM23" s="1430"/>
      <c r="BN23" s="1431"/>
    </row>
    <row r="24" spans="2:66" ht="24" customHeight="1">
      <c r="B24" s="1408"/>
      <c r="C24" s="1128"/>
      <c r="D24" s="1128"/>
      <c r="E24" s="1128"/>
      <c r="F24" s="1409"/>
      <c r="G24" s="1412"/>
      <c r="H24" s="1130"/>
      <c r="I24" s="1131"/>
      <c r="J24" s="1131"/>
      <c r="K24" s="1131"/>
      <c r="L24" s="1131"/>
      <c r="M24" s="1132"/>
      <c r="N24" s="327"/>
      <c r="O24" s="290"/>
      <c r="P24" s="5" t="s">
        <v>61</v>
      </c>
      <c r="Q24" s="1424"/>
      <c r="R24" s="1425"/>
      <c r="S24" s="1425"/>
      <c r="T24" s="1425"/>
      <c r="U24" s="1425"/>
      <c r="V24" s="1425"/>
      <c r="W24" s="1426"/>
      <c r="X24" s="1413"/>
      <c r="Y24" s="1414"/>
      <c r="Z24" s="1415"/>
      <c r="AA24" s="10"/>
      <c r="AB24" s="11"/>
      <c r="AC24" s="1416"/>
      <c r="AD24" s="1417"/>
      <c r="AE24" s="646"/>
      <c r="AF24" s="646"/>
      <c r="AG24" s="646"/>
      <c r="AJ24" s="1436"/>
      <c r="AK24" s="331"/>
      <c r="AL24" s="1430"/>
      <c r="AM24" s="1430"/>
      <c r="AN24" s="1430"/>
      <c r="AO24" s="1430"/>
      <c r="AP24" s="1430"/>
      <c r="AQ24" s="1430"/>
      <c r="AR24" s="1430"/>
      <c r="AS24" s="1430"/>
      <c r="AT24" s="1430"/>
      <c r="AU24" s="1430"/>
      <c r="AV24" s="1430"/>
      <c r="AW24" s="1430"/>
      <c r="AX24" s="1430"/>
      <c r="AY24" s="1430"/>
      <c r="AZ24" s="1430"/>
      <c r="BA24" s="1430"/>
      <c r="BB24" s="1430"/>
      <c r="BC24" s="1430"/>
      <c r="BD24" s="1430"/>
      <c r="BE24" s="1430"/>
      <c r="BF24" s="1430"/>
      <c r="BG24" s="1430"/>
      <c r="BH24" s="1430"/>
      <c r="BI24" s="1430"/>
      <c r="BJ24" s="1430"/>
      <c r="BK24" s="1430"/>
      <c r="BL24" s="1430"/>
      <c r="BM24" s="1430"/>
      <c r="BN24" s="1431"/>
    </row>
    <row r="25" spans="2:66" ht="24" customHeight="1">
      <c r="B25" s="1406">
        <v>5</v>
      </c>
      <c r="C25" s="1128"/>
      <c r="D25" s="1128"/>
      <c r="E25" s="1128"/>
      <c r="F25" s="1409"/>
      <c r="G25" s="1410"/>
      <c r="H25" s="1130"/>
      <c r="I25" s="1131"/>
      <c r="J25" s="1131"/>
      <c r="K25" s="1131"/>
      <c r="L25" s="1131"/>
      <c r="M25" s="1132"/>
      <c r="N25" s="327"/>
      <c r="O25" s="290"/>
      <c r="P25" s="5" t="s">
        <v>61</v>
      </c>
      <c r="Q25" s="1360"/>
      <c r="R25" s="1366"/>
      <c r="S25" s="1366"/>
      <c r="T25" s="1366"/>
      <c r="U25" s="1366"/>
      <c r="V25" s="1366"/>
      <c r="W25" s="1367"/>
      <c r="X25" s="1447"/>
      <c r="Y25" s="1448"/>
      <c r="Z25" s="1449"/>
      <c r="AA25" s="291"/>
      <c r="AB25" s="6" t="s">
        <v>61</v>
      </c>
      <c r="AC25" s="1416"/>
      <c r="AD25" s="1417"/>
      <c r="AE25" s="1106"/>
      <c r="AF25" s="646"/>
      <c r="AG25" s="646"/>
      <c r="AJ25" s="1434" t="str">
        <f>IF(C25&lt;&gt;"",IF(OR(G25="",H25="",N25="",O25="",AC25=""),"未入力","OK"),"")</f>
        <v/>
      </c>
      <c r="AK25" s="331"/>
      <c r="AL25" s="1430"/>
      <c r="AM25" s="1430"/>
      <c r="AN25" s="1430"/>
      <c r="AO25" s="1430"/>
      <c r="AP25" s="1430"/>
      <c r="AQ25" s="1430"/>
      <c r="AR25" s="1430"/>
      <c r="AS25" s="1430"/>
      <c r="AT25" s="1430"/>
      <c r="AU25" s="1430"/>
      <c r="AV25" s="1430"/>
      <c r="AW25" s="1430"/>
      <c r="AX25" s="1430"/>
      <c r="AY25" s="1430"/>
      <c r="AZ25" s="1430"/>
      <c r="BA25" s="1430"/>
      <c r="BB25" s="1430"/>
      <c r="BC25" s="1430"/>
      <c r="BD25" s="1430"/>
      <c r="BE25" s="1430"/>
      <c r="BF25" s="1430"/>
      <c r="BG25" s="1430"/>
      <c r="BH25" s="1430"/>
      <c r="BI25" s="1430"/>
      <c r="BJ25" s="1430"/>
      <c r="BK25" s="1430"/>
      <c r="BL25" s="1430"/>
      <c r="BM25" s="1430"/>
      <c r="BN25" s="1431"/>
    </row>
    <row r="26" spans="2:66" ht="24" customHeight="1">
      <c r="B26" s="1407"/>
      <c r="C26" s="1128"/>
      <c r="D26" s="1128"/>
      <c r="E26" s="1128"/>
      <c r="F26" s="1409"/>
      <c r="G26" s="1411"/>
      <c r="H26" s="1130"/>
      <c r="I26" s="1131"/>
      <c r="J26" s="1131"/>
      <c r="K26" s="1131"/>
      <c r="L26" s="1131"/>
      <c r="M26" s="1132"/>
      <c r="N26" s="327"/>
      <c r="O26" s="290"/>
      <c r="P26" s="5" t="s">
        <v>61</v>
      </c>
      <c r="Q26" s="1418"/>
      <c r="R26" s="1419"/>
      <c r="S26" s="1419"/>
      <c r="T26" s="1419"/>
      <c r="U26" s="1419"/>
      <c r="V26" s="1419"/>
      <c r="W26" s="1420"/>
      <c r="X26" s="1421"/>
      <c r="Y26" s="1422"/>
      <c r="Z26" s="1423"/>
      <c r="AA26" s="9"/>
      <c r="AB26" s="8"/>
      <c r="AC26" s="1416"/>
      <c r="AD26" s="1417"/>
      <c r="AE26" s="1106"/>
      <c r="AF26" s="646"/>
      <c r="AG26" s="646"/>
      <c r="AJ26" s="1435"/>
      <c r="AK26" s="331"/>
      <c r="AL26" s="1430"/>
      <c r="AM26" s="1430"/>
      <c r="AN26" s="1430"/>
      <c r="AO26" s="1430"/>
      <c r="AP26" s="1430"/>
      <c r="AQ26" s="1430"/>
      <c r="AR26" s="1430"/>
      <c r="AS26" s="1430"/>
      <c r="AT26" s="1430"/>
      <c r="AU26" s="1430"/>
      <c r="AV26" s="1430"/>
      <c r="AW26" s="1430"/>
      <c r="AX26" s="1430"/>
      <c r="AY26" s="1430"/>
      <c r="AZ26" s="1430"/>
      <c r="BA26" s="1430"/>
      <c r="BB26" s="1430"/>
      <c r="BC26" s="1430"/>
      <c r="BD26" s="1430"/>
      <c r="BE26" s="1430"/>
      <c r="BF26" s="1430"/>
      <c r="BG26" s="1430"/>
      <c r="BH26" s="1430"/>
      <c r="BI26" s="1430"/>
      <c r="BJ26" s="1430"/>
      <c r="BK26" s="1430"/>
      <c r="BL26" s="1430"/>
      <c r="BM26" s="1430"/>
      <c r="BN26" s="1431"/>
    </row>
    <row r="27" spans="2:66" ht="24" customHeight="1">
      <c r="B27" s="1407"/>
      <c r="C27" s="1128"/>
      <c r="D27" s="1128"/>
      <c r="E27" s="1128"/>
      <c r="F27" s="1409"/>
      <c r="G27" s="1411"/>
      <c r="H27" s="1130"/>
      <c r="I27" s="1131"/>
      <c r="J27" s="1131"/>
      <c r="K27" s="1131"/>
      <c r="L27" s="1131"/>
      <c r="M27" s="1132"/>
      <c r="N27" s="327"/>
      <c r="O27" s="290"/>
      <c r="P27" s="5" t="s">
        <v>61</v>
      </c>
      <c r="Q27" s="1418"/>
      <c r="R27" s="1419"/>
      <c r="S27" s="1419"/>
      <c r="T27" s="1419"/>
      <c r="U27" s="1419"/>
      <c r="V27" s="1419"/>
      <c r="W27" s="1420"/>
      <c r="X27" s="1421"/>
      <c r="Y27" s="1422"/>
      <c r="Z27" s="1423"/>
      <c r="AA27" s="9"/>
      <c r="AB27" s="8"/>
      <c r="AC27" s="1416"/>
      <c r="AD27" s="1417"/>
      <c r="AE27" s="1106"/>
      <c r="AF27" s="646"/>
      <c r="AG27" s="646"/>
      <c r="AJ27" s="1435"/>
      <c r="AK27" s="331"/>
      <c r="AL27" s="1430"/>
      <c r="AM27" s="1430"/>
      <c r="AN27" s="1430"/>
      <c r="AO27" s="1430"/>
      <c r="AP27" s="1430"/>
      <c r="AQ27" s="1430"/>
      <c r="AR27" s="1430"/>
      <c r="AS27" s="1430"/>
      <c r="AT27" s="1430"/>
      <c r="AU27" s="1430"/>
      <c r="AV27" s="1430"/>
      <c r="AW27" s="1430"/>
      <c r="AX27" s="1430"/>
      <c r="AY27" s="1430"/>
      <c r="AZ27" s="1430"/>
      <c r="BA27" s="1430"/>
      <c r="BB27" s="1430"/>
      <c r="BC27" s="1430"/>
      <c r="BD27" s="1430"/>
      <c r="BE27" s="1430"/>
      <c r="BF27" s="1430"/>
      <c r="BG27" s="1430"/>
      <c r="BH27" s="1430"/>
      <c r="BI27" s="1430"/>
      <c r="BJ27" s="1430"/>
      <c r="BK27" s="1430"/>
      <c r="BL27" s="1430"/>
      <c r="BM27" s="1430"/>
      <c r="BN27" s="1431"/>
    </row>
    <row r="28" spans="2:66" ht="24" customHeight="1">
      <c r="B28" s="1408"/>
      <c r="C28" s="1128"/>
      <c r="D28" s="1128"/>
      <c r="E28" s="1128"/>
      <c r="F28" s="1409"/>
      <c r="G28" s="1412"/>
      <c r="H28" s="1130"/>
      <c r="I28" s="1131"/>
      <c r="J28" s="1131"/>
      <c r="K28" s="1131"/>
      <c r="L28" s="1131"/>
      <c r="M28" s="1132"/>
      <c r="N28" s="327"/>
      <c r="O28" s="290"/>
      <c r="P28" s="5" t="s">
        <v>61</v>
      </c>
      <c r="Q28" s="1424"/>
      <c r="R28" s="1425"/>
      <c r="S28" s="1425"/>
      <c r="T28" s="1425"/>
      <c r="U28" s="1425"/>
      <c r="V28" s="1425"/>
      <c r="W28" s="1426"/>
      <c r="X28" s="1413"/>
      <c r="Y28" s="1414"/>
      <c r="Z28" s="1415"/>
      <c r="AA28" s="10"/>
      <c r="AB28" s="11"/>
      <c r="AC28" s="1416"/>
      <c r="AD28" s="1417"/>
      <c r="AE28" s="646"/>
      <c r="AF28" s="646"/>
      <c r="AG28" s="646"/>
      <c r="AJ28" s="1436"/>
      <c r="AK28" s="331"/>
      <c r="AL28" s="1430"/>
      <c r="AM28" s="1430"/>
      <c r="AN28" s="1430"/>
      <c r="AO28" s="1430"/>
      <c r="AP28" s="1430"/>
      <c r="AQ28" s="1430"/>
      <c r="AR28" s="1430"/>
      <c r="AS28" s="1430"/>
      <c r="AT28" s="1430"/>
      <c r="AU28" s="1430"/>
      <c r="AV28" s="1430"/>
      <c r="AW28" s="1430"/>
      <c r="AX28" s="1430"/>
      <c r="AY28" s="1430"/>
      <c r="AZ28" s="1430"/>
      <c r="BA28" s="1430"/>
      <c r="BB28" s="1430"/>
      <c r="BC28" s="1430"/>
      <c r="BD28" s="1430"/>
      <c r="BE28" s="1430"/>
      <c r="BF28" s="1430"/>
      <c r="BG28" s="1430"/>
      <c r="BH28" s="1430"/>
      <c r="BI28" s="1430"/>
      <c r="BJ28" s="1430"/>
      <c r="BK28" s="1430"/>
      <c r="BL28" s="1430"/>
      <c r="BM28" s="1430"/>
      <c r="BN28" s="1431"/>
    </row>
    <row r="29" spans="2:66" ht="24" customHeight="1">
      <c r="B29" s="1406">
        <v>6</v>
      </c>
      <c r="C29" s="1128"/>
      <c r="D29" s="1128"/>
      <c r="E29" s="1128"/>
      <c r="F29" s="1409"/>
      <c r="G29" s="1410"/>
      <c r="H29" s="1130"/>
      <c r="I29" s="1131"/>
      <c r="J29" s="1131"/>
      <c r="K29" s="1131"/>
      <c r="L29" s="1131"/>
      <c r="M29" s="1132"/>
      <c r="N29" s="327"/>
      <c r="O29" s="290"/>
      <c r="P29" s="5" t="s">
        <v>61</v>
      </c>
      <c r="Q29" s="1360"/>
      <c r="R29" s="1366"/>
      <c r="S29" s="1366"/>
      <c r="T29" s="1366"/>
      <c r="U29" s="1366"/>
      <c r="V29" s="1366"/>
      <c r="W29" s="1367"/>
      <c r="X29" s="1447"/>
      <c r="Y29" s="1448"/>
      <c r="Z29" s="1449"/>
      <c r="AA29" s="291"/>
      <c r="AB29" s="6" t="s">
        <v>61</v>
      </c>
      <c r="AC29" s="1416"/>
      <c r="AD29" s="1417"/>
      <c r="AE29" s="1106"/>
      <c r="AF29" s="646"/>
      <c r="AG29" s="646"/>
      <c r="AJ29" s="1434" t="str">
        <f>IF(C29&lt;&gt;"",IF(OR(G29="",H29="",N29="",O29="",AC29=""),"未入力","OK"),"")</f>
        <v/>
      </c>
      <c r="AK29" s="331"/>
      <c r="AL29" s="1430"/>
      <c r="AM29" s="1430"/>
      <c r="AN29" s="1430"/>
      <c r="AO29" s="1430"/>
      <c r="AP29" s="1430"/>
      <c r="AQ29" s="1430"/>
      <c r="AR29" s="1430"/>
      <c r="AS29" s="1430"/>
      <c r="AT29" s="1430"/>
      <c r="AU29" s="1430"/>
      <c r="AV29" s="1430"/>
      <c r="AW29" s="1430"/>
      <c r="AX29" s="1430"/>
      <c r="AY29" s="1430"/>
      <c r="AZ29" s="1430"/>
      <c r="BA29" s="1430"/>
      <c r="BB29" s="1430"/>
      <c r="BC29" s="1430"/>
      <c r="BD29" s="1430"/>
      <c r="BE29" s="1430"/>
      <c r="BF29" s="1430"/>
      <c r="BG29" s="1430"/>
      <c r="BH29" s="1430"/>
      <c r="BI29" s="1430"/>
      <c r="BJ29" s="1430"/>
      <c r="BK29" s="1430"/>
      <c r="BL29" s="1430"/>
      <c r="BM29" s="1430"/>
      <c r="BN29" s="1431"/>
    </row>
    <row r="30" spans="2:66" ht="24" customHeight="1">
      <c r="B30" s="1407"/>
      <c r="C30" s="1128"/>
      <c r="D30" s="1128"/>
      <c r="E30" s="1128"/>
      <c r="F30" s="1409"/>
      <c r="G30" s="1411"/>
      <c r="H30" s="1130"/>
      <c r="I30" s="1131"/>
      <c r="J30" s="1131"/>
      <c r="K30" s="1131"/>
      <c r="L30" s="1131"/>
      <c r="M30" s="1132"/>
      <c r="N30" s="327"/>
      <c r="O30" s="290"/>
      <c r="P30" s="5" t="s">
        <v>61</v>
      </c>
      <c r="Q30" s="1418"/>
      <c r="R30" s="1419"/>
      <c r="S30" s="1419"/>
      <c r="T30" s="1419"/>
      <c r="U30" s="1419"/>
      <c r="V30" s="1419"/>
      <c r="W30" s="1420"/>
      <c r="X30" s="1421"/>
      <c r="Y30" s="1422"/>
      <c r="Z30" s="1423"/>
      <c r="AA30" s="9"/>
      <c r="AB30" s="8"/>
      <c r="AC30" s="1416"/>
      <c r="AD30" s="1417"/>
      <c r="AE30" s="1106"/>
      <c r="AF30" s="646"/>
      <c r="AG30" s="646"/>
      <c r="AJ30" s="1435"/>
      <c r="AK30" s="331"/>
      <c r="AL30" s="1430"/>
      <c r="AM30" s="1430"/>
      <c r="AN30" s="1430"/>
      <c r="AO30" s="1430"/>
      <c r="AP30" s="1430"/>
      <c r="AQ30" s="1430"/>
      <c r="AR30" s="1430"/>
      <c r="AS30" s="1430"/>
      <c r="AT30" s="1430"/>
      <c r="AU30" s="1430"/>
      <c r="AV30" s="1430"/>
      <c r="AW30" s="1430"/>
      <c r="AX30" s="1430"/>
      <c r="AY30" s="1430"/>
      <c r="AZ30" s="1430"/>
      <c r="BA30" s="1430"/>
      <c r="BB30" s="1430"/>
      <c r="BC30" s="1430"/>
      <c r="BD30" s="1430"/>
      <c r="BE30" s="1430"/>
      <c r="BF30" s="1430"/>
      <c r="BG30" s="1430"/>
      <c r="BH30" s="1430"/>
      <c r="BI30" s="1430"/>
      <c r="BJ30" s="1430"/>
      <c r="BK30" s="1430"/>
      <c r="BL30" s="1430"/>
      <c r="BM30" s="1430"/>
      <c r="BN30" s="1431"/>
    </row>
    <row r="31" spans="2:66" ht="24" customHeight="1">
      <c r="B31" s="1407"/>
      <c r="C31" s="1128"/>
      <c r="D31" s="1128"/>
      <c r="E31" s="1128"/>
      <c r="F31" s="1409"/>
      <c r="G31" s="1411"/>
      <c r="H31" s="1130"/>
      <c r="I31" s="1131"/>
      <c r="J31" s="1131"/>
      <c r="K31" s="1131"/>
      <c r="L31" s="1131"/>
      <c r="M31" s="1132"/>
      <c r="N31" s="327"/>
      <c r="O31" s="290"/>
      <c r="P31" s="5" t="s">
        <v>61</v>
      </c>
      <c r="Q31" s="1418"/>
      <c r="R31" s="1419"/>
      <c r="S31" s="1419"/>
      <c r="T31" s="1419"/>
      <c r="U31" s="1419"/>
      <c r="V31" s="1419"/>
      <c r="W31" s="1420"/>
      <c r="X31" s="1421"/>
      <c r="Y31" s="1422"/>
      <c r="Z31" s="1423"/>
      <c r="AA31" s="9"/>
      <c r="AB31" s="8"/>
      <c r="AC31" s="1416"/>
      <c r="AD31" s="1417"/>
      <c r="AE31" s="1106"/>
      <c r="AF31" s="646"/>
      <c r="AG31" s="646"/>
      <c r="AJ31" s="1435"/>
      <c r="AK31" s="331"/>
      <c r="AL31" s="1430"/>
      <c r="AM31" s="1430"/>
      <c r="AN31" s="1430"/>
      <c r="AO31" s="1430"/>
      <c r="AP31" s="1430"/>
      <c r="AQ31" s="1430"/>
      <c r="AR31" s="1430"/>
      <c r="AS31" s="1430"/>
      <c r="AT31" s="1430"/>
      <c r="AU31" s="1430"/>
      <c r="AV31" s="1430"/>
      <c r="AW31" s="1430"/>
      <c r="AX31" s="1430"/>
      <c r="AY31" s="1430"/>
      <c r="AZ31" s="1430"/>
      <c r="BA31" s="1430"/>
      <c r="BB31" s="1430"/>
      <c r="BC31" s="1430"/>
      <c r="BD31" s="1430"/>
      <c r="BE31" s="1430"/>
      <c r="BF31" s="1430"/>
      <c r="BG31" s="1430"/>
      <c r="BH31" s="1430"/>
      <c r="BI31" s="1430"/>
      <c r="BJ31" s="1430"/>
      <c r="BK31" s="1430"/>
      <c r="BL31" s="1430"/>
      <c r="BM31" s="1430"/>
      <c r="BN31" s="1431"/>
    </row>
    <row r="32" spans="2:66" ht="24" customHeight="1">
      <c r="B32" s="1408"/>
      <c r="C32" s="1128"/>
      <c r="D32" s="1128"/>
      <c r="E32" s="1128"/>
      <c r="F32" s="1409"/>
      <c r="G32" s="1412"/>
      <c r="H32" s="1130"/>
      <c r="I32" s="1131"/>
      <c r="J32" s="1131"/>
      <c r="K32" s="1131"/>
      <c r="L32" s="1131"/>
      <c r="M32" s="1132"/>
      <c r="N32" s="327"/>
      <c r="O32" s="290"/>
      <c r="P32" s="5" t="s">
        <v>61</v>
      </c>
      <c r="Q32" s="1424"/>
      <c r="R32" s="1425"/>
      <c r="S32" s="1425"/>
      <c r="T32" s="1425"/>
      <c r="U32" s="1425"/>
      <c r="V32" s="1425"/>
      <c r="W32" s="1426"/>
      <c r="X32" s="1413"/>
      <c r="Y32" s="1414"/>
      <c r="Z32" s="1415"/>
      <c r="AA32" s="10"/>
      <c r="AB32" s="11"/>
      <c r="AC32" s="1416"/>
      <c r="AD32" s="1417"/>
      <c r="AE32" s="646"/>
      <c r="AF32" s="646"/>
      <c r="AG32" s="646"/>
      <c r="AJ32" s="1436"/>
      <c r="AK32" s="331"/>
      <c r="AL32" s="1430"/>
      <c r="AM32" s="1430"/>
      <c r="AN32" s="1430"/>
      <c r="AO32" s="1430"/>
      <c r="AP32" s="1430"/>
      <c r="AQ32" s="1430"/>
      <c r="AR32" s="1430"/>
      <c r="AS32" s="1430"/>
      <c r="AT32" s="1430"/>
      <c r="AU32" s="1430"/>
      <c r="AV32" s="1430"/>
      <c r="AW32" s="1430"/>
      <c r="AX32" s="1430"/>
      <c r="AY32" s="1430"/>
      <c r="AZ32" s="1430"/>
      <c r="BA32" s="1430"/>
      <c r="BB32" s="1430"/>
      <c r="BC32" s="1430"/>
      <c r="BD32" s="1430"/>
      <c r="BE32" s="1430"/>
      <c r="BF32" s="1430"/>
      <c r="BG32" s="1430"/>
      <c r="BH32" s="1430"/>
      <c r="BI32" s="1430"/>
      <c r="BJ32" s="1430"/>
      <c r="BK32" s="1430"/>
      <c r="BL32" s="1430"/>
      <c r="BM32" s="1430"/>
      <c r="BN32" s="1431"/>
    </row>
    <row r="33" spans="2:66" ht="24" customHeight="1">
      <c r="B33" s="1406">
        <v>7</v>
      </c>
      <c r="C33" s="1128"/>
      <c r="D33" s="1128"/>
      <c r="E33" s="1128"/>
      <c r="F33" s="1409"/>
      <c r="G33" s="1410"/>
      <c r="H33" s="1130"/>
      <c r="I33" s="1131"/>
      <c r="J33" s="1131"/>
      <c r="K33" s="1131"/>
      <c r="L33" s="1131"/>
      <c r="M33" s="1132"/>
      <c r="N33" s="327"/>
      <c r="O33" s="290"/>
      <c r="P33" s="5" t="s">
        <v>61</v>
      </c>
      <c r="Q33" s="1360"/>
      <c r="R33" s="1366"/>
      <c r="S33" s="1366"/>
      <c r="T33" s="1366"/>
      <c r="U33" s="1366"/>
      <c r="V33" s="1366"/>
      <c r="W33" s="1367"/>
      <c r="X33" s="1447"/>
      <c r="Y33" s="1448"/>
      <c r="Z33" s="1449"/>
      <c r="AA33" s="291"/>
      <c r="AB33" s="6" t="s">
        <v>61</v>
      </c>
      <c r="AC33" s="1416"/>
      <c r="AD33" s="1417"/>
      <c r="AE33" s="1106"/>
      <c r="AF33" s="646"/>
      <c r="AG33" s="646"/>
      <c r="AJ33" s="1434" t="str">
        <f>IF(C33&lt;&gt;"",IF(OR(G33="",H33="",N33="",O33="",AC33=""),"未入力","OK"),"")</f>
        <v/>
      </c>
      <c r="AK33" s="331"/>
      <c r="AL33" s="1430"/>
      <c r="AM33" s="1430"/>
      <c r="AN33" s="1430"/>
      <c r="AO33" s="1430"/>
      <c r="AP33" s="1430"/>
      <c r="AQ33" s="1430"/>
      <c r="AR33" s="1430"/>
      <c r="AS33" s="1430"/>
      <c r="AT33" s="1430"/>
      <c r="AU33" s="1430"/>
      <c r="AV33" s="1430"/>
      <c r="AW33" s="1430"/>
      <c r="AX33" s="1430"/>
      <c r="AY33" s="1430"/>
      <c r="AZ33" s="1430"/>
      <c r="BA33" s="1430"/>
      <c r="BB33" s="1430"/>
      <c r="BC33" s="1430"/>
      <c r="BD33" s="1430"/>
      <c r="BE33" s="1430"/>
      <c r="BF33" s="1430"/>
      <c r="BG33" s="1430"/>
      <c r="BH33" s="1430"/>
      <c r="BI33" s="1430"/>
      <c r="BJ33" s="1430"/>
      <c r="BK33" s="1430"/>
      <c r="BL33" s="1430"/>
      <c r="BM33" s="1430"/>
      <c r="BN33" s="1431"/>
    </row>
    <row r="34" spans="2:66" ht="24" customHeight="1">
      <c r="B34" s="1407"/>
      <c r="C34" s="1128"/>
      <c r="D34" s="1128"/>
      <c r="E34" s="1128"/>
      <c r="F34" s="1409"/>
      <c r="G34" s="1411"/>
      <c r="H34" s="1130"/>
      <c r="I34" s="1131"/>
      <c r="J34" s="1131"/>
      <c r="K34" s="1131"/>
      <c r="L34" s="1131"/>
      <c r="M34" s="1132"/>
      <c r="N34" s="327"/>
      <c r="O34" s="290"/>
      <c r="P34" s="5" t="s">
        <v>61</v>
      </c>
      <c r="Q34" s="1418"/>
      <c r="R34" s="1419"/>
      <c r="S34" s="1419"/>
      <c r="T34" s="1419"/>
      <c r="U34" s="1419"/>
      <c r="V34" s="1419"/>
      <c r="W34" s="1420"/>
      <c r="X34" s="1421"/>
      <c r="Y34" s="1422"/>
      <c r="Z34" s="1423"/>
      <c r="AA34" s="9"/>
      <c r="AB34" s="8"/>
      <c r="AC34" s="1416"/>
      <c r="AD34" s="1417"/>
      <c r="AE34" s="1106"/>
      <c r="AF34" s="646"/>
      <c r="AG34" s="646"/>
      <c r="AJ34" s="1435"/>
      <c r="AK34" s="331"/>
      <c r="AL34" s="1430"/>
      <c r="AM34" s="1430"/>
      <c r="AN34" s="1430"/>
      <c r="AO34" s="1430"/>
      <c r="AP34" s="1430"/>
      <c r="AQ34" s="1430"/>
      <c r="AR34" s="1430"/>
      <c r="AS34" s="1430"/>
      <c r="AT34" s="1430"/>
      <c r="AU34" s="1430"/>
      <c r="AV34" s="1430"/>
      <c r="AW34" s="1430"/>
      <c r="AX34" s="1430"/>
      <c r="AY34" s="1430"/>
      <c r="AZ34" s="1430"/>
      <c r="BA34" s="1430"/>
      <c r="BB34" s="1430"/>
      <c r="BC34" s="1430"/>
      <c r="BD34" s="1430"/>
      <c r="BE34" s="1430"/>
      <c r="BF34" s="1430"/>
      <c r="BG34" s="1430"/>
      <c r="BH34" s="1430"/>
      <c r="BI34" s="1430"/>
      <c r="BJ34" s="1430"/>
      <c r="BK34" s="1430"/>
      <c r="BL34" s="1430"/>
      <c r="BM34" s="1430"/>
      <c r="BN34" s="1431"/>
    </row>
    <row r="35" spans="2:66" ht="24" customHeight="1">
      <c r="B35" s="1407"/>
      <c r="C35" s="1128"/>
      <c r="D35" s="1128"/>
      <c r="E35" s="1128"/>
      <c r="F35" s="1409"/>
      <c r="G35" s="1411"/>
      <c r="H35" s="1130"/>
      <c r="I35" s="1131"/>
      <c r="J35" s="1131"/>
      <c r="K35" s="1131"/>
      <c r="L35" s="1131"/>
      <c r="M35" s="1132"/>
      <c r="N35" s="327"/>
      <c r="O35" s="290"/>
      <c r="P35" s="5" t="s">
        <v>61</v>
      </c>
      <c r="Q35" s="1418"/>
      <c r="R35" s="1419"/>
      <c r="S35" s="1419"/>
      <c r="T35" s="1419"/>
      <c r="U35" s="1419"/>
      <c r="V35" s="1419"/>
      <c r="W35" s="1420"/>
      <c r="X35" s="1421"/>
      <c r="Y35" s="1422"/>
      <c r="Z35" s="1423"/>
      <c r="AA35" s="9"/>
      <c r="AB35" s="8"/>
      <c r="AC35" s="1416"/>
      <c r="AD35" s="1417"/>
      <c r="AE35" s="1106"/>
      <c r="AF35" s="646"/>
      <c r="AG35" s="646"/>
      <c r="AJ35" s="1435"/>
      <c r="AK35" s="331"/>
      <c r="AL35" s="1430"/>
      <c r="AM35" s="1430"/>
      <c r="AN35" s="1430"/>
      <c r="AO35" s="1430"/>
      <c r="AP35" s="1430"/>
      <c r="AQ35" s="1430"/>
      <c r="AR35" s="1430"/>
      <c r="AS35" s="1430"/>
      <c r="AT35" s="1430"/>
      <c r="AU35" s="1430"/>
      <c r="AV35" s="1430"/>
      <c r="AW35" s="1430"/>
      <c r="AX35" s="1430"/>
      <c r="AY35" s="1430"/>
      <c r="AZ35" s="1430"/>
      <c r="BA35" s="1430"/>
      <c r="BB35" s="1430"/>
      <c r="BC35" s="1430"/>
      <c r="BD35" s="1430"/>
      <c r="BE35" s="1430"/>
      <c r="BF35" s="1430"/>
      <c r="BG35" s="1430"/>
      <c r="BH35" s="1430"/>
      <c r="BI35" s="1430"/>
      <c r="BJ35" s="1430"/>
      <c r="BK35" s="1430"/>
      <c r="BL35" s="1430"/>
      <c r="BM35" s="1430"/>
      <c r="BN35" s="1431"/>
    </row>
    <row r="36" spans="2:66" ht="24" customHeight="1">
      <c r="B36" s="1408"/>
      <c r="C36" s="1128"/>
      <c r="D36" s="1128"/>
      <c r="E36" s="1128"/>
      <c r="F36" s="1409"/>
      <c r="G36" s="1412"/>
      <c r="H36" s="1130"/>
      <c r="I36" s="1131"/>
      <c r="J36" s="1131"/>
      <c r="K36" s="1131"/>
      <c r="L36" s="1131"/>
      <c r="M36" s="1132"/>
      <c r="N36" s="327"/>
      <c r="O36" s="290"/>
      <c r="P36" s="5" t="s">
        <v>61</v>
      </c>
      <c r="Q36" s="1424"/>
      <c r="R36" s="1425"/>
      <c r="S36" s="1425"/>
      <c r="T36" s="1425"/>
      <c r="U36" s="1425"/>
      <c r="V36" s="1425"/>
      <c r="W36" s="1426"/>
      <c r="X36" s="1413"/>
      <c r="Y36" s="1414"/>
      <c r="Z36" s="1415"/>
      <c r="AA36" s="10"/>
      <c r="AB36" s="11"/>
      <c r="AC36" s="1416"/>
      <c r="AD36" s="1417"/>
      <c r="AE36" s="646"/>
      <c r="AF36" s="646"/>
      <c r="AG36" s="646"/>
      <c r="AJ36" s="1436"/>
      <c r="AK36" s="331"/>
      <c r="AL36" s="1430"/>
      <c r="AM36" s="1430"/>
      <c r="AN36" s="1430"/>
      <c r="AO36" s="1430"/>
      <c r="AP36" s="1430"/>
      <c r="AQ36" s="1430"/>
      <c r="AR36" s="1430"/>
      <c r="AS36" s="1430"/>
      <c r="AT36" s="1430"/>
      <c r="AU36" s="1430"/>
      <c r="AV36" s="1430"/>
      <c r="AW36" s="1430"/>
      <c r="AX36" s="1430"/>
      <c r="AY36" s="1430"/>
      <c r="AZ36" s="1430"/>
      <c r="BA36" s="1430"/>
      <c r="BB36" s="1430"/>
      <c r="BC36" s="1430"/>
      <c r="BD36" s="1430"/>
      <c r="BE36" s="1430"/>
      <c r="BF36" s="1430"/>
      <c r="BG36" s="1430"/>
      <c r="BH36" s="1430"/>
      <c r="BI36" s="1430"/>
      <c r="BJ36" s="1430"/>
      <c r="BK36" s="1430"/>
      <c r="BL36" s="1430"/>
      <c r="BM36" s="1430"/>
      <c r="BN36" s="1431"/>
    </row>
    <row r="37" spans="2:66" ht="24" customHeight="1">
      <c r="B37" s="1406">
        <v>8</v>
      </c>
      <c r="C37" s="1128"/>
      <c r="D37" s="1128"/>
      <c r="E37" s="1128"/>
      <c r="F37" s="1409"/>
      <c r="G37" s="1410"/>
      <c r="H37" s="1130"/>
      <c r="I37" s="1131"/>
      <c r="J37" s="1131"/>
      <c r="K37" s="1131"/>
      <c r="L37" s="1131"/>
      <c r="M37" s="1132"/>
      <c r="N37" s="327"/>
      <c r="O37" s="290"/>
      <c r="P37" s="5" t="s">
        <v>61</v>
      </c>
      <c r="Q37" s="1360"/>
      <c r="R37" s="1366"/>
      <c r="S37" s="1366"/>
      <c r="T37" s="1366"/>
      <c r="U37" s="1366"/>
      <c r="V37" s="1366"/>
      <c r="W37" s="1367"/>
      <c r="X37" s="1447"/>
      <c r="Y37" s="1448"/>
      <c r="Z37" s="1449"/>
      <c r="AA37" s="291"/>
      <c r="AB37" s="6" t="s">
        <v>61</v>
      </c>
      <c r="AC37" s="1416"/>
      <c r="AD37" s="1417"/>
      <c r="AE37" s="1106"/>
      <c r="AF37" s="646"/>
      <c r="AG37" s="646"/>
      <c r="AJ37" s="1434" t="str">
        <f>IF(C37&lt;&gt;"",IF(OR(G37="",H37="",N37="",O37="",AC37=""),"未入力","OK"),"")</f>
        <v/>
      </c>
      <c r="AK37" s="331"/>
      <c r="AL37" s="1430"/>
      <c r="AM37" s="1430"/>
      <c r="AN37" s="1430"/>
      <c r="AO37" s="1430"/>
      <c r="AP37" s="1430"/>
      <c r="AQ37" s="1430"/>
      <c r="AR37" s="1430"/>
      <c r="AS37" s="1430"/>
      <c r="AT37" s="1430"/>
      <c r="AU37" s="1430"/>
      <c r="AV37" s="1430"/>
      <c r="AW37" s="1430"/>
      <c r="AX37" s="1430"/>
      <c r="AY37" s="1430"/>
      <c r="AZ37" s="1430"/>
      <c r="BA37" s="1430"/>
      <c r="BB37" s="1430"/>
      <c r="BC37" s="1430"/>
      <c r="BD37" s="1430"/>
      <c r="BE37" s="1430"/>
      <c r="BF37" s="1430"/>
      <c r="BG37" s="1430"/>
      <c r="BH37" s="1430"/>
      <c r="BI37" s="1430"/>
      <c r="BJ37" s="1430"/>
      <c r="BK37" s="1430"/>
      <c r="BL37" s="1430"/>
      <c r="BM37" s="1430"/>
      <c r="BN37" s="1431"/>
    </row>
    <row r="38" spans="2:66" ht="24" customHeight="1">
      <c r="B38" s="1407"/>
      <c r="C38" s="1128"/>
      <c r="D38" s="1128"/>
      <c r="E38" s="1128"/>
      <c r="F38" s="1409"/>
      <c r="G38" s="1411"/>
      <c r="H38" s="1130"/>
      <c r="I38" s="1131"/>
      <c r="J38" s="1131"/>
      <c r="K38" s="1131"/>
      <c r="L38" s="1131"/>
      <c r="M38" s="1132"/>
      <c r="N38" s="327"/>
      <c r="O38" s="290"/>
      <c r="P38" s="5" t="s">
        <v>61</v>
      </c>
      <c r="Q38" s="1418"/>
      <c r="R38" s="1419"/>
      <c r="S38" s="1419"/>
      <c r="T38" s="1419"/>
      <c r="U38" s="1419"/>
      <c r="V38" s="1419"/>
      <c r="W38" s="1420"/>
      <c r="X38" s="1421"/>
      <c r="Y38" s="1422"/>
      <c r="Z38" s="1423"/>
      <c r="AA38" s="9"/>
      <c r="AB38" s="8"/>
      <c r="AC38" s="1416"/>
      <c r="AD38" s="1417"/>
      <c r="AE38" s="1106"/>
      <c r="AF38" s="646"/>
      <c r="AG38" s="646"/>
      <c r="AJ38" s="1435"/>
      <c r="AK38" s="331"/>
      <c r="AL38" s="1430"/>
      <c r="AM38" s="1430"/>
      <c r="AN38" s="1430"/>
      <c r="AO38" s="1430"/>
      <c r="AP38" s="1430"/>
      <c r="AQ38" s="1430"/>
      <c r="AR38" s="1430"/>
      <c r="AS38" s="1430"/>
      <c r="AT38" s="1430"/>
      <c r="AU38" s="1430"/>
      <c r="AV38" s="1430"/>
      <c r="AW38" s="1430"/>
      <c r="AX38" s="1430"/>
      <c r="AY38" s="1430"/>
      <c r="AZ38" s="1430"/>
      <c r="BA38" s="1430"/>
      <c r="BB38" s="1430"/>
      <c r="BC38" s="1430"/>
      <c r="BD38" s="1430"/>
      <c r="BE38" s="1430"/>
      <c r="BF38" s="1430"/>
      <c r="BG38" s="1430"/>
      <c r="BH38" s="1430"/>
      <c r="BI38" s="1430"/>
      <c r="BJ38" s="1430"/>
      <c r="BK38" s="1430"/>
      <c r="BL38" s="1430"/>
      <c r="BM38" s="1430"/>
      <c r="BN38" s="1431"/>
    </row>
    <row r="39" spans="2:66" ht="24" customHeight="1">
      <c r="B39" s="1407"/>
      <c r="C39" s="1128"/>
      <c r="D39" s="1128"/>
      <c r="E39" s="1128"/>
      <c r="F39" s="1409"/>
      <c r="G39" s="1411"/>
      <c r="H39" s="1130"/>
      <c r="I39" s="1131"/>
      <c r="J39" s="1131"/>
      <c r="K39" s="1131"/>
      <c r="L39" s="1131"/>
      <c r="M39" s="1132"/>
      <c r="N39" s="327"/>
      <c r="O39" s="290"/>
      <c r="P39" s="5" t="s">
        <v>61</v>
      </c>
      <c r="Q39" s="1418"/>
      <c r="R39" s="1419"/>
      <c r="S39" s="1419"/>
      <c r="T39" s="1419"/>
      <c r="U39" s="1419"/>
      <c r="V39" s="1419"/>
      <c r="W39" s="1420"/>
      <c r="X39" s="1421"/>
      <c r="Y39" s="1422"/>
      <c r="Z39" s="1423"/>
      <c r="AA39" s="9"/>
      <c r="AB39" s="8"/>
      <c r="AC39" s="1416"/>
      <c r="AD39" s="1417"/>
      <c r="AE39" s="1106"/>
      <c r="AF39" s="646"/>
      <c r="AG39" s="646"/>
      <c r="AJ39" s="1435"/>
      <c r="AK39" s="331"/>
      <c r="AL39" s="1430"/>
      <c r="AM39" s="1430"/>
      <c r="AN39" s="1430"/>
      <c r="AO39" s="1430"/>
      <c r="AP39" s="1430"/>
      <c r="AQ39" s="1430"/>
      <c r="AR39" s="1430"/>
      <c r="AS39" s="1430"/>
      <c r="AT39" s="1430"/>
      <c r="AU39" s="1430"/>
      <c r="AV39" s="1430"/>
      <c r="AW39" s="1430"/>
      <c r="AX39" s="1430"/>
      <c r="AY39" s="1430"/>
      <c r="AZ39" s="1430"/>
      <c r="BA39" s="1430"/>
      <c r="BB39" s="1430"/>
      <c r="BC39" s="1430"/>
      <c r="BD39" s="1430"/>
      <c r="BE39" s="1430"/>
      <c r="BF39" s="1430"/>
      <c r="BG39" s="1430"/>
      <c r="BH39" s="1430"/>
      <c r="BI39" s="1430"/>
      <c r="BJ39" s="1430"/>
      <c r="BK39" s="1430"/>
      <c r="BL39" s="1430"/>
      <c r="BM39" s="1430"/>
      <c r="BN39" s="1431"/>
    </row>
    <row r="40" spans="2:66" ht="24" customHeight="1">
      <c r="B40" s="1408"/>
      <c r="C40" s="1128"/>
      <c r="D40" s="1128"/>
      <c r="E40" s="1128"/>
      <c r="F40" s="1409"/>
      <c r="G40" s="1412"/>
      <c r="H40" s="1130"/>
      <c r="I40" s="1131"/>
      <c r="J40" s="1131"/>
      <c r="K40" s="1131"/>
      <c r="L40" s="1131"/>
      <c r="M40" s="1132"/>
      <c r="N40" s="327"/>
      <c r="O40" s="290"/>
      <c r="P40" s="5" t="s">
        <v>61</v>
      </c>
      <c r="Q40" s="1424"/>
      <c r="R40" s="1425"/>
      <c r="S40" s="1425"/>
      <c r="T40" s="1425"/>
      <c r="U40" s="1425"/>
      <c r="V40" s="1425"/>
      <c r="W40" s="1426"/>
      <c r="X40" s="1413"/>
      <c r="Y40" s="1414"/>
      <c r="Z40" s="1415"/>
      <c r="AA40" s="10"/>
      <c r="AB40" s="11"/>
      <c r="AC40" s="1416"/>
      <c r="AD40" s="1417"/>
      <c r="AE40" s="646"/>
      <c r="AF40" s="646"/>
      <c r="AG40" s="646"/>
      <c r="AJ40" s="1436"/>
      <c r="AK40" s="333"/>
      <c r="AL40" s="1432"/>
      <c r="AM40" s="1432"/>
      <c r="AN40" s="1432"/>
      <c r="AO40" s="1432"/>
      <c r="AP40" s="1432"/>
      <c r="AQ40" s="1432"/>
      <c r="AR40" s="1432"/>
      <c r="AS40" s="1432"/>
      <c r="AT40" s="1432"/>
      <c r="AU40" s="1432"/>
      <c r="AV40" s="1432"/>
      <c r="AW40" s="1432"/>
      <c r="AX40" s="1432"/>
      <c r="AY40" s="1432"/>
      <c r="AZ40" s="1432"/>
      <c r="BA40" s="1432"/>
      <c r="BB40" s="1432"/>
      <c r="BC40" s="1432"/>
      <c r="BD40" s="1432"/>
      <c r="BE40" s="1432"/>
      <c r="BF40" s="1432"/>
      <c r="BG40" s="1432"/>
      <c r="BH40" s="1432"/>
      <c r="BI40" s="1432"/>
      <c r="BJ40" s="1432"/>
      <c r="BK40" s="1432"/>
      <c r="BL40" s="1432"/>
      <c r="BM40" s="1432"/>
      <c r="BN40" s="1433"/>
    </row>
    <row r="41" spans="2:66" ht="24" customHeight="1">
      <c r="D41" s="16"/>
      <c r="E41" s="160"/>
      <c r="F41" s="160"/>
      <c r="G41" s="160"/>
      <c r="H41" s="23" t="s">
        <v>450</v>
      </c>
      <c r="I41" s="160"/>
      <c r="J41" s="160"/>
      <c r="K41" s="160"/>
      <c r="L41" s="160"/>
      <c r="M41" s="160"/>
      <c r="N41" s="160"/>
      <c r="O41" s="160"/>
      <c r="P41" s="160"/>
      <c r="Q41" s="160"/>
      <c r="R41" s="160"/>
      <c r="S41" s="160"/>
      <c r="T41" s="160"/>
      <c r="U41" s="160"/>
      <c r="V41" s="160"/>
      <c r="W41" s="160"/>
      <c r="X41" s="160"/>
      <c r="Y41" s="160"/>
      <c r="Z41" s="160"/>
      <c r="AA41" s="160"/>
      <c r="AB41" s="160"/>
    </row>
    <row r="42" spans="2:66" ht="24" customHeight="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row>
    <row r="43" spans="2:66" ht="24" customHeight="1">
      <c r="D43" s="13"/>
    </row>
    <row r="45" spans="2:66" ht="78" customHeight="1">
      <c r="O45" s="1048" t="s">
        <v>441</v>
      </c>
      <c r="P45" s="1050"/>
      <c r="AC45" s="1048" t="s">
        <v>278</v>
      </c>
      <c r="AD45" s="1050"/>
    </row>
    <row r="46" spans="2:66" ht="24" customHeight="1">
      <c r="O46" s="671" t="s">
        <v>442</v>
      </c>
      <c r="P46" s="672"/>
      <c r="AC46" s="671" t="s">
        <v>62</v>
      </c>
      <c r="AD46" s="672"/>
    </row>
    <row r="47" spans="2:66" ht="24" customHeight="1">
      <c r="O47" s="671" t="s">
        <v>443</v>
      </c>
      <c r="P47" s="672"/>
      <c r="AC47" s="671" t="s">
        <v>45</v>
      </c>
      <c r="AD47" s="672"/>
    </row>
    <row r="48" spans="2:66" ht="24" customHeight="1">
      <c r="O48" s="671" t="s">
        <v>444</v>
      </c>
      <c r="P48" s="672"/>
    </row>
  </sheetData>
  <mergeCells count="189">
    <mergeCell ref="AC29:AD32"/>
    <mergeCell ref="AE29:AG32"/>
    <mergeCell ref="C37:F40"/>
    <mergeCell ref="G37:G40"/>
    <mergeCell ref="Q37:W37"/>
    <mergeCell ref="X37:Z37"/>
    <mergeCell ref="AC37:AD40"/>
    <mergeCell ref="AE37:AG40"/>
    <mergeCell ref="Q38:W38"/>
    <mergeCell ref="X38:Z38"/>
    <mergeCell ref="Q39:W39"/>
    <mergeCell ref="X39:Z39"/>
    <mergeCell ref="Q40:W40"/>
    <mergeCell ref="X40:Z40"/>
    <mergeCell ref="AE33:AG36"/>
    <mergeCell ref="Q34:W34"/>
    <mergeCell ref="X34:Z34"/>
    <mergeCell ref="Q35:W35"/>
    <mergeCell ref="X35:Z35"/>
    <mergeCell ref="Q36:W36"/>
    <mergeCell ref="X36:Z36"/>
    <mergeCell ref="H35:M35"/>
    <mergeCell ref="H36:M36"/>
    <mergeCell ref="AC33:AD36"/>
    <mergeCell ref="C33:F36"/>
    <mergeCell ref="G33:G36"/>
    <mergeCell ref="Q33:W33"/>
    <mergeCell ref="X33:Z33"/>
    <mergeCell ref="Q31:W31"/>
    <mergeCell ref="X31:Z31"/>
    <mergeCell ref="Q32:W32"/>
    <mergeCell ref="X30:Z30"/>
    <mergeCell ref="Q30:W30"/>
    <mergeCell ref="H30:M30"/>
    <mergeCell ref="H31:M31"/>
    <mergeCell ref="H32:M32"/>
    <mergeCell ref="H33:M33"/>
    <mergeCell ref="H34:M34"/>
    <mergeCell ref="C21:F24"/>
    <mergeCell ref="G21:G24"/>
    <mergeCell ref="Q21:W21"/>
    <mergeCell ref="X21:Z21"/>
    <mergeCell ref="H25:M25"/>
    <mergeCell ref="H26:M26"/>
    <mergeCell ref="H27:M27"/>
    <mergeCell ref="H28:M28"/>
    <mergeCell ref="C29:F32"/>
    <mergeCell ref="G29:G32"/>
    <mergeCell ref="Q29:W29"/>
    <mergeCell ref="X29:Z29"/>
    <mergeCell ref="X32:Z32"/>
    <mergeCell ref="H29:M29"/>
    <mergeCell ref="Q25:W25"/>
    <mergeCell ref="X25:Z25"/>
    <mergeCell ref="X20:Z20"/>
    <mergeCell ref="Q17:W17"/>
    <mergeCell ref="X17:Z17"/>
    <mergeCell ref="AC17:AD20"/>
    <mergeCell ref="Q22:W22"/>
    <mergeCell ref="X22:Z22"/>
    <mergeCell ref="Q23:W23"/>
    <mergeCell ref="AC25:AD28"/>
    <mergeCell ref="AE25:AG28"/>
    <mergeCell ref="Q26:W26"/>
    <mergeCell ref="X26:Z26"/>
    <mergeCell ref="Q27:W27"/>
    <mergeCell ref="X27:Z27"/>
    <mergeCell ref="Q28:W28"/>
    <mergeCell ref="X28:Z28"/>
    <mergeCell ref="B1:E1"/>
    <mergeCell ref="Q6:AB6"/>
    <mergeCell ref="H6:P6"/>
    <mergeCell ref="G6:G8"/>
    <mergeCell ref="C25:F28"/>
    <mergeCell ref="G25:G28"/>
    <mergeCell ref="C6:F8"/>
    <mergeCell ref="X11:Z11"/>
    <mergeCell ref="Q12:W12"/>
    <mergeCell ref="X12:Z12"/>
    <mergeCell ref="C9:F12"/>
    <mergeCell ref="G9:G12"/>
    <mergeCell ref="Q9:W9"/>
    <mergeCell ref="X9:Z9"/>
    <mergeCell ref="C13:F16"/>
    <mergeCell ref="G13:G16"/>
    <mergeCell ref="Q13:W13"/>
    <mergeCell ref="Q10:W10"/>
    <mergeCell ref="X10:Z10"/>
    <mergeCell ref="Q11:W11"/>
    <mergeCell ref="Q14:W14"/>
    <mergeCell ref="X14:Z14"/>
    <mergeCell ref="Q15:W15"/>
    <mergeCell ref="X15:Z15"/>
    <mergeCell ref="F1:P1"/>
    <mergeCell ref="S1:AG1"/>
    <mergeCell ref="H7:M8"/>
    <mergeCell ref="N7:N8"/>
    <mergeCell ref="H9:M9"/>
    <mergeCell ref="H10:M10"/>
    <mergeCell ref="H11:M11"/>
    <mergeCell ref="H12:M12"/>
    <mergeCell ref="H13:M13"/>
    <mergeCell ref="AE9:AG12"/>
    <mergeCell ref="AE13:AG16"/>
    <mergeCell ref="Q16:W16"/>
    <mergeCell ref="X16:Z16"/>
    <mergeCell ref="AC9:AD12"/>
    <mergeCell ref="AC13:AD16"/>
    <mergeCell ref="X13:Z13"/>
    <mergeCell ref="S3:V3"/>
    <mergeCell ref="W3:AG3"/>
    <mergeCell ref="S4:V4"/>
    <mergeCell ref="W4:AG4"/>
    <mergeCell ref="AA7:AB8"/>
    <mergeCell ref="X7:Z8"/>
    <mergeCell ref="O7:P8"/>
    <mergeCell ref="AE6:AG8"/>
    <mergeCell ref="O45:P45"/>
    <mergeCell ref="O46:P46"/>
    <mergeCell ref="O47:P47"/>
    <mergeCell ref="O48:P48"/>
    <mergeCell ref="AM4:AN4"/>
    <mergeCell ref="AO4:AP4"/>
    <mergeCell ref="AQ4:AR4"/>
    <mergeCell ref="AM5:AN5"/>
    <mergeCell ref="AM6:AN6"/>
    <mergeCell ref="AM7:AN7"/>
    <mergeCell ref="AO5:AP5"/>
    <mergeCell ref="AQ5:AR5"/>
    <mergeCell ref="AQ6:AR6"/>
    <mergeCell ref="AQ7:AR7"/>
    <mergeCell ref="AO7:AP7"/>
    <mergeCell ref="AO6:AP6"/>
    <mergeCell ref="AC45:AD45"/>
    <mergeCell ref="AC46:AD46"/>
    <mergeCell ref="AC47:AD47"/>
    <mergeCell ref="Q7:W8"/>
    <mergeCell ref="AC6:AD8"/>
    <mergeCell ref="AE17:AG20"/>
    <mergeCell ref="AE21:AG24"/>
    <mergeCell ref="X23:Z23"/>
    <mergeCell ref="AT4:AV4"/>
    <mergeCell ref="AT5:AV5"/>
    <mergeCell ref="AT6:BK7"/>
    <mergeCell ref="AL11:BN40"/>
    <mergeCell ref="H37:M37"/>
    <mergeCell ref="H38:M38"/>
    <mergeCell ref="H39:M39"/>
    <mergeCell ref="H40:M40"/>
    <mergeCell ref="AJ9:AJ12"/>
    <mergeCell ref="AJ13:AJ16"/>
    <mergeCell ref="AJ17:AJ20"/>
    <mergeCell ref="AJ21:AJ24"/>
    <mergeCell ref="AJ25:AJ28"/>
    <mergeCell ref="AJ29:AJ32"/>
    <mergeCell ref="AJ33:AJ36"/>
    <mergeCell ref="AJ37:AJ40"/>
    <mergeCell ref="H14:M14"/>
    <mergeCell ref="H15:M15"/>
    <mergeCell ref="H16:M16"/>
    <mergeCell ref="H17:M17"/>
    <mergeCell ref="H18:M18"/>
    <mergeCell ref="H19:M19"/>
    <mergeCell ref="H20:M20"/>
    <mergeCell ref="Q24:W24"/>
    <mergeCell ref="S2:V2"/>
    <mergeCell ref="W2:AG2"/>
    <mergeCell ref="B29:B32"/>
    <mergeCell ref="B33:B36"/>
    <mergeCell ref="B37:B40"/>
    <mergeCell ref="B6:B8"/>
    <mergeCell ref="B9:B12"/>
    <mergeCell ref="B13:B16"/>
    <mergeCell ref="B17:B20"/>
    <mergeCell ref="B21:B24"/>
    <mergeCell ref="B25:B28"/>
    <mergeCell ref="C17:F20"/>
    <mergeCell ref="G17:G20"/>
    <mergeCell ref="X24:Z24"/>
    <mergeCell ref="AC21:AD24"/>
    <mergeCell ref="H21:M21"/>
    <mergeCell ref="H22:M22"/>
    <mergeCell ref="H23:M23"/>
    <mergeCell ref="H24:M24"/>
    <mergeCell ref="Q18:W18"/>
    <mergeCell ref="X18:Z18"/>
    <mergeCell ref="Q19:W19"/>
    <mergeCell ref="X19:Z19"/>
    <mergeCell ref="Q20:W20"/>
  </mergeCells>
  <phoneticPr fontId="5"/>
  <dataValidations count="3">
    <dataValidation imeMode="off" allowBlank="1" showInputMessage="1" showErrorMessage="1" sqref="O9:O40 G9 X9:AA40 G13 G17 G21 G25 G29 G33 G37 B9 B13 B17 B21 B25 B29 B33 B37 W2:AG4" xr:uid="{00000000-0002-0000-0C00-000000000000}"/>
    <dataValidation type="list" allowBlank="1" showInputMessage="1" showErrorMessage="1" sqref="AC9 AC13:AD40" xr:uid="{00000000-0002-0000-0C00-000001000000}">
      <formula1>$AC$46:$AC$47</formula1>
    </dataValidation>
    <dataValidation type="list" allowBlank="1" showInputMessage="1" showErrorMessage="1" sqref="N9:N40" xr:uid="{00000000-0002-0000-0C00-000002000000}">
      <formula1>$O$46:$O$48</formula1>
    </dataValidation>
  </dataValidations>
  <pageMargins left="0.9055118110236221" right="0.70866141732283472" top="0.39370078740157483" bottom="0.35433070866141736" header="0.19685039370078741" footer="0.19685039370078741"/>
  <pageSetup paperSize="9" scale="86" fitToHeight="0"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BN48"/>
  <sheetViews>
    <sheetView view="pageBreakPreview" zoomScale="95" zoomScaleNormal="100" zoomScaleSheetLayoutView="95" workbookViewId="0">
      <selection activeCell="S2" sqref="S2:AG2"/>
    </sheetView>
  </sheetViews>
  <sheetFormatPr defaultColWidth="3.125" defaultRowHeight="24" customHeight="1"/>
  <cols>
    <col min="1" max="35" width="3.125" style="2"/>
    <col min="36" max="36" width="7.25" style="2" customWidth="1"/>
    <col min="37" max="37" width="5.875" style="2" customWidth="1"/>
    <col min="38" max="38" width="6.875" style="2" customWidth="1"/>
    <col min="39" max="16384" width="3.125" style="2"/>
  </cols>
  <sheetData>
    <row r="1" spans="2:66" s="285" customFormat="1" ht="24" customHeight="1">
      <c r="B1" s="646" t="s">
        <v>76</v>
      </c>
      <c r="C1" s="646"/>
      <c r="D1" s="646"/>
      <c r="E1" s="646"/>
      <c r="F1" s="1076" t="s">
        <v>553</v>
      </c>
      <c r="G1" s="1077"/>
      <c r="H1" s="1077"/>
      <c r="I1" s="1077"/>
      <c r="J1" s="1077"/>
      <c r="K1" s="1077"/>
      <c r="L1" s="1077"/>
      <c r="M1" s="1077"/>
      <c r="N1" s="1077"/>
      <c r="O1" s="1077"/>
      <c r="P1" s="1077"/>
      <c r="Q1" s="82"/>
      <c r="R1" s="82"/>
      <c r="S1" s="804" t="str">
        <f>IF(COUNTIF(AL5:AL7,"ERROR")+COUNTIF(AJ9:AJ40,"未入力"),"未入力の項目があります","")</f>
        <v/>
      </c>
      <c r="T1" s="804"/>
      <c r="U1" s="804"/>
      <c r="V1" s="804"/>
      <c r="W1" s="804"/>
      <c r="X1" s="804"/>
      <c r="Y1" s="804"/>
      <c r="Z1" s="804"/>
      <c r="AA1" s="804"/>
      <c r="AB1" s="804"/>
      <c r="AC1" s="804"/>
      <c r="AD1" s="804"/>
      <c r="AE1" s="804"/>
      <c r="AF1" s="804"/>
      <c r="AG1" s="804"/>
      <c r="AI1" s="285" t="s">
        <v>457</v>
      </c>
    </row>
    <row r="2" spans="2:66" s="631" customFormat="1" ht="24" customHeight="1">
      <c r="B2" s="621"/>
      <c r="C2" s="621"/>
      <c r="D2" s="621"/>
      <c r="E2" s="621"/>
      <c r="F2" s="624"/>
      <c r="G2" s="624"/>
      <c r="H2" s="624"/>
      <c r="I2" s="624"/>
      <c r="J2" s="624"/>
      <c r="K2" s="624"/>
      <c r="L2" s="624"/>
      <c r="M2" s="624"/>
      <c r="N2" s="624"/>
      <c r="O2" s="624"/>
      <c r="P2" s="624"/>
      <c r="Q2" s="82"/>
      <c r="R2" s="82"/>
      <c r="S2" s="805" t="s">
        <v>1043</v>
      </c>
      <c r="T2" s="805"/>
      <c r="U2" s="805"/>
      <c r="V2" s="805"/>
      <c r="W2" s="807">
        <f>'１申請書'!$V$3</f>
        <v>0</v>
      </c>
      <c r="X2" s="806"/>
      <c r="Y2" s="806"/>
      <c r="Z2" s="806"/>
      <c r="AA2" s="806"/>
      <c r="AB2" s="806"/>
      <c r="AC2" s="806"/>
      <c r="AD2" s="806"/>
      <c r="AE2" s="806"/>
      <c r="AF2" s="806"/>
      <c r="AG2" s="806"/>
    </row>
    <row r="3" spans="2:66" s="285" customFormat="1" ht="24" customHeight="1">
      <c r="S3" s="974" t="s">
        <v>772</v>
      </c>
      <c r="T3" s="974"/>
      <c r="U3" s="974"/>
      <c r="V3" s="974"/>
      <c r="W3" s="806">
        <f>'１申請書'!$K$14</f>
        <v>0</v>
      </c>
      <c r="X3" s="806"/>
      <c r="Y3" s="806"/>
      <c r="Z3" s="806"/>
      <c r="AA3" s="806"/>
      <c r="AB3" s="806"/>
      <c r="AC3" s="806"/>
      <c r="AD3" s="806"/>
      <c r="AE3" s="806"/>
      <c r="AF3" s="806"/>
      <c r="AG3" s="806"/>
    </row>
    <row r="4" spans="2:66" s="285" customFormat="1" ht="24" customHeight="1">
      <c r="S4" s="975" t="s">
        <v>97</v>
      </c>
      <c r="T4" s="975"/>
      <c r="U4" s="975"/>
      <c r="V4" s="975"/>
      <c r="W4" s="806">
        <f>'１申請書'!$K$9</f>
        <v>0</v>
      </c>
      <c r="X4" s="806"/>
      <c r="Y4" s="806"/>
      <c r="Z4" s="806"/>
      <c r="AA4" s="806"/>
      <c r="AB4" s="806"/>
      <c r="AC4" s="806"/>
      <c r="AD4" s="806"/>
      <c r="AE4" s="806"/>
      <c r="AF4" s="806"/>
      <c r="AG4" s="806"/>
      <c r="AI4" s="2"/>
      <c r="AJ4" s="2"/>
      <c r="AK4" s="384" t="s">
        <v>448</v>
      </c>
      <c r="AL4" s="603" t="s">
        <v>451</v>
      </c>
      <c r="AM4" s="1437" t="s">
        <v>8</v>
      </c>
      <c r="AN4" s="1437"/>
      <c r="AO4" s="1437" t="s">
        <v>9</v>
      </c>
      <c r="AP4" s="1437"/>
      <c r="AQ4" s="1437" t="s">
        <v>13</v>
      </c>
      <c r="AR4" s="1437"/>
      <c r="AT4" s="1427" t="s">
        <v>455</v>
      </c>
      <c r="AU4" s="1428"/>
      <c r="AV4" s="1429"/>
    </row>
    <row r="5" spans="2:66" ht="24" customHeight="1">
      <c r="C5" s="387"/>
      <c r="D5" s="387"/>
      <c r="E5" s="387"/>
      <c r="F5" s="387"/>
      <c r="AI5" s="382"/>
      <c r="AJ5" s="65" t="s">
        <v>62</v>
      </c>
      <c r="AK5" s="54">
        <f>COUNTIF('７講師1'!AC9:AD40,"常勤")+COUNTIF(AC9:AD40,"常勤")</f>
        <v>0</v>
      </c>
      <c r="AL5" s="323" t="str">
        <f>IF(AK5='５施設'!S9,"OK","ERROR")</f>
        <v>OK</v>
      </c>
      <c r="AM5" s="1246">
        <f>COUNTIFS($N$9:$N$40,"学",$AC$9:$AC$40,"常勤")</f>
        <v>0</v>
      </c>
      <c r="AN5" s="1246"/>
      <c r="AO5" s="1246">
        <f>COUNTIFS($N$9:$N$40,"実",$AC$9:$AC$40,"常勤")</f>
        <v>0</v>
      </c>
      <c r="AP5" s="1246"/>
      <c r="AQ5" s="1246">
        <f>COUNTIFS($N$9:$N$40,"他",$AC$9:$AC$40,"常勤")</f>
        <v>0</v>
      </c>
      <c r="AR5" s="1246"/>
      <c r="AT5" s="671" t="e">
        <f>#REF!</f>
        <v>#REF!</v>
      </c>
      <c r="AU5" s="781"/>
      <c r="AV5" s="672"/>
    </row>
    <row r="6" spans="2:66" ht="24" customHeight="1">
      <c r="B6" s="1406" t="s">
        <v>462</v>
      </c>
      <c r="C6" s="646" t="s">
        <v>40</v>
      </c>
      <c r="D6" s="646"/>
      <c r="E6" s="646"/>
      <c r="F6" s="695"/>
      <c r="G6" s="1456" t="s">
        <v>65</v>
      </c>
      <c r="H6" s="1453" t="s">
        <v>71</v>
      </c>
      <c r="I6" s="1454"/>
      <c r="J6" s="1454"/>
      <c r="K6" s="1454"/>
      <c r="L6" s="1454"/>
      <c r="M6" s="1454"/>
      <c r="N6" s="1454"/>
      <c r="O6" s="1454"/>
      <c r="P6" s="1455"/>
      <c r="Q6" s="1048" t="s">
        <v>279</v>
      </c>
      <c r="R6" s="1049"/>
      <c r="S6" s="1049"/>
      <c r="T6" s="1049"/>
      <c r="U6" s="1049"/>
      <c r="V6" s="1049"/>
      <c r="W6" s="1049"/>
      <c r="X6" s="1049"/>
      <c r="Y6" s="1049"/>
      <c r="Z6" s="1049"/>
      <c r="AA6" s="1049"/>
      <c r="AB6" s="1050"/>
      <c r="AC6" s="1438" t="s">
        <v>66</v>
      </c>
      <c r="AD6" s="1438"/>
      <c r="AE6" s="1451" t="s">
        <v>280</v>
      </c>
      <c r="AF6" s="1452"/>
      <c r="AG6" s="1452"/>
      <c r="AI6" s="382"/>
      <c r="AJ6" s="65" t="s">
        <v>45</v>
      </c>
      <c r="AK6" s="54">
        <f>COUNTIF('７講師1'!AC9:AD40,"非常勤")+COUNTIF(AC9:AD40,"非常勤")</f>
        <v>0</v>
      </c>
      <c r="AL6" s="323" t="str">
        <f>IF(AK6='５施設'!S10,"OK","ERROR")</f>
        <v>OK</v>
      </c>
      <c r="AM6" s="1246">
        <f>COUNTIFS($N$9:$N$40,"学",$AC$9:$AC$40,"非常勤")</f>
        <v>0</v>
      </c>
      <c r="AN6" s="1246"/>
      <c r="AO6" s="1246">
        <f>COUNTIFS($N$9:$N$40,"実",$AC$9:$AC$40,"非常勤")</f>
        <v>0</v>
      </c>
      <c r="AP6" s="1246"/>
      <c r="AQ6" s="1246">
        <f>COUNTIFS($N$9:$N$40,"他",$AC$9:$AC$40,"非常勤")</f>
        <v>0</v>
      </c>
      <c r="AR6" s="1246"/>
      <c r="AT6" s="679" t="s">
        <v>456</v>
      </c>
      <c r="AU6" s="679"/>
      <c r="AV6" s="679"/>
      <c r="AW6" s="679"/>
      <c r="AX6" s="679"/>
      <c r="AY6" s="679"/>
      <c r="AZ6" s="679"/>
      <c r="BA6" s="679"/>
      <c r="BB6" s="679"/>
      <c r="BC6" s="679"/>
      <c r="BD6" s="679"/>
      <c r="BE6" s="679"/>
      <c r="BF6" s="679"/>
      <c r="BG6" s="679"/>
      <c r="BH6" s="679"/>
      <c r="BI6" s="679"/>
      <c r="BJ6" s="679"/>
      <c r="BK6" s="679"/>
    </row>
    <row r="7" spans="2:66" ht="24" customHeight="1">
      <c r="B7" s="1407"/>
      <c r="C7" s="646"/>
      <c r="D7" s="646"/>
      <c r="E7" s="646"/>
      <c r="F7" s="695"/>
      <c r="G7" s="1457"/>
      <c r="H7" s="662" t="s">
        <v>72</v>
      </c>
      <c r="I7" s="663"/>
      <c r="J7" s="663"/>
      <c r="K7" s="663"/>
      <c r="L7" s="663"/>
      <c r="M7" s="664"/>
      <c r="N7" s="1439" t="s">
        <v>449</v>
      </c>
      <c r="O7" s="1450" t="s">
        <v>70</v>
      </c>
      <c r="P7" s="1450"/>
      <c r="Q7" s="662" t="s">
        <v>69</v>
      </c>
      <c r="R7" s="663"/>
      <c r="S7" s="663"/>
      <c r="T7" s="663"/>
      <c r="U7" s="663"/>
      <c r="V7" s="663"/>
      <c r="W7" s="664"/>
      <c r="X7" s="1438" t="s">
        <v>68</v>
      </c>
      <c r="Y7" s="1048"/>
      <c r="Z7" s="1438"/>
      <c r="AA7" s="1438" t="s">
        <v>67</v>
      </c>
      <c r="AB7" s="1438"/>
      <c r="AC7" s="1438"/>
      <c r="AD7" s="1438"/>
      <c r="AE7" s="1451"/>
      <c r="AF7" s="1452"/>
      <c r="AG7" s="1452"/>
      <c r="AI7" s="77" t="s">
        <v>438</v>
      </c>
      <c r="AJ7" s="64"/>
      <c r="AK7" s="54">
        <f>AK5+AK6</f>
        <v>0</v>
      </c>
      <c r="AL7" s="323" t="str">
        <f>IF(AK7='５施設'!S11,"OK","ERROR")</f>
        <v>OK</v>
      </c>
      <c r="AM7" s="671">
        <f t="shared" ref="AM7:AQ7" si="0">AM5+AM6</f>
        <v>0</v>
      </c>
      <c r="AN7" s="672"/>
      <c r="AO7" s="671">
        <f t="shared" si="0"/>
        <v>0</v>
      </c>
      <c r="AP7" s="672"/>
      <c r="AQ7" s="671">
        <f t="shared" si="0"/>
        <v>0</v>
      </c>
      <c r="AR7" s="672"/>
      <c r="AT7" s="679"/>
      <c r="AU7" s="679"/>
      <c r="AV7" s="679"/>
      <c r="AW7" s="679"/>
      <c r="AX7" s="679"/>
      <c r="AY7" s="679"/>
      <c r="AZ7" s="679"/>
      <c r="BA7" s="679"/>
      <c r="BB7" s="679"/>
      <c r="BC7" s="679"/>
      <c r="BD7" s="679"/>
      <c r="BE7" s="679"/>
      <c r="BF7" s="679"/>
      <c r="BG7" s="679"/>
      <c r="BH7" s="679"/>
      <c r="BI7" s="679"/>
      <c r="BJ7" s="679"/>
      <c r="BK7" s="679"/>
    </row>
    <row r="8" spans="2:66" ht="24" customHeight="1">
      <c r="B8" s="1408"/>
      <c r="C8" s="646"/>
      <c r="D8" s="646"/>
      <c r="E8" s="646"/>
      <c r="F8" s="695"/>
      <c r="G8" s="1458"/>
      <c r="H8" s="668"/>
      <c r="I8" s="669"/>
      <c r="J8" s="669"/>
      <c r="K8" s="669"/>
      <c r="L8" s="669"/>
      <c r="M8" s="670"/>
      <c r="N8" s="1440"/>
      <c r="O8" s="1450"/>
      <c r="P8" s="1450"/>
      <c r="Q8" s="668"/>
      <c r="R8" s="669"/>
      <c r="S8" s="669"/>
      <c r="T8" s="669"/>
      <c r="U8" s="669"/>
      <c r="V8" s="669"/>
      <c r="W8" s="670"/>
      <c r="X8" s="1438"/>
      <c r="Y8" s="1048"/>
      <c r="Z8" s="1438"/>
      <c r="AA8" s="1438"/>
      <c r="AB8" s="1438"/>
      <c r="AC8" s="1438"/>
      <c r="AD8" s="1438"/>
      <c r="AE8" s="1452"/>
      <c r="AF8" s="1452"/>
      <c r="AG8" s="1452"/>
    </row>
    <row r="9" spans="2:66" ht="24" customHeight="1">
      <c r="B9" s="1406">
        <v>9</v>
      </c>
      <c r="C9" s="1128"/>
      <c r="D9" s="1128"/>
      <c r="E9" s="1128"/>
      <c r="F9" s="1409"/>
      <c r="G9" s="1410"/>
      <c r="H9" s="1130"/>
      <c r="I9" s="1131"/>
      <c r="J9" s="1131"/>
      <c r="K9" s="1131"/>
      <c r="L9" s="1131"/>
      <c r="M9" s="1132"/>
      <c r="N9" s="327"/>
      <c r="O9" s="290"/>
      <c r="P9" s="383" t="s">
        <v>61</v>
      </c>
      <c r="Q9" s="1360"/>
      <c r="R9" s="1366"/>
      <c r="S9" s="1366"/>
      <c r="T9" s="1366"/>
      <c r="U9" s="1366"/>
      <c r="V9" s="1366"/>
      <c r="W9" s="1367"/>
      <c r="X9" s="1447"/>
      <c r="Y9" s="1448"/>
      <c r="Z9" s="1449"/>
      <c r="AA9" s="291"/>
      <c r="AB9" s="6" t="s">
        <v>61</v>
      </c>
      <c r="AC9" s="1441"/>
      <c r="AD9" s="1442"/>
      <c r="AE9" s="1106"/>
      <c r="AF9" s="646"/>
      <c r="AG9" s="646"/>
      <c r="AJ9" s="1434" t="str">
        <f>IF(C9&lt;&gt;"",IF(OR(G9="",H9="",N9="",O9="",AC9=""),"未入力","OK"),"")</f>
        <v/>
      </c>
      <c r="AK9" s="332" t="s">
        <v>285</v>
      </c>
      <c r="AL9" s="330"/>
      <c r="AM9" s="324"/>
      <c r="AN9" s="23"/>
      <c r="AO9" s="23"/>
      <c r="AP9" s="385"/>
      <c r="AQ9" s="23"/>
      <c r="AR9" s="23"/>
      <c r="AS9" s="23"/>
      <c r="AT9" s="23"/>
      <c r="AU9" s="23"/>
      <c r="AV9" s="23"/>
      <c r="AW9" s="23"/>
      <c r="AX9" s="23"/>
      <c r="AY9" s="23"/>
      <c r="AZ9" s="23"/>
      <c r="BA9" s="23"/>
      <c r="BB9" s="23"/>
      <c r="BC9" s="23"/>
      <c r="BD9" s="23"/>
      <c r="BE9" s="23"/>
      <c r="BF9" s="23"/>
      <c r="BG9" s="23"/>
      <c r="BH9" s="23"/>
      <c r="BI9" s="23"/>
      <c r="BJ9" s="23"/>
      <c r="BK9" s="23"/>
      <c r="BL9" s="23"/>
      <c r="BM9" s="23"/>
      <c r="BN9" s="322"/>
    </row>
    <row r="10" spans="2:66" ht="24" customHeight="1">
      <c r="B10" s="1407"/>
      <c r="C10" s="1128"/>
      <c r="D10" s="1128"/>
      <c r="E10" s="1128"/>
      <c r="F10" s="1409"/>
      <c r="G10" s="1411"/>
      <c r="H10" s="1130"/>
      <c r="I10" s="1131"/>
      <c r="J10" s="1131"/>
      <c r="K10" s="1131"/>
      <c r="L10" s="1131"/>
      <c r="M10" s="1132"/>
      <c r="N10" s="327"/>
      <c r="O10" s="290"/>
      <c r="P10" s="383" t="s">
        <v>61</v>
      </c>
      <c r="Q10" s="1418"/>
      <c r="R10" s="1419"/>
      <c r="S10" s="1419"/>
      <c r="T10" s="1419"/>
      <c r="U10" s="1419"/>
      <c r="V10" s="1419"/>
      <c r="W10" s="1420"/>
      <c r="X10" s="1421"/>
      <c r="Y10" s="1422"/>
      <c r="Z10" s="1423"/>
      <c r="AA10" s="9"/>
      <c r="AB10" s="8"/>
      <c r="AC10" s="1443"/>
      <c r="AD10" s="1444"/>
      <c r="AE10" s="1106"/>
      <c r="AF10" s="646"/>
      <c r="AG10" s="646"/>
      <c r="AJ10" s="1435"/>
      <c r="AK10" s="331"/>
      <c r="AM10" s="325"/>
      <c r="AN10" s="325"/>
      <c r="AO10" s="325"/>
      <c r="AP10" s="325"/>
      <c r="AQ10" s="325"/>
      <c r="AR10" s="325"/>
      <c r="AS10" s="325"/>
      <c r="AT10" s="325"/>
      <c r="AU10" s="325"/>
      <c r="AV10" s="325"/>
      <c r="AW10" s="325"/>
      <c r="AX10" s="325"/>
      <c r="AY10" s="325"/>
      <c r="AZ10" s="325"/>
      <c r="BA10" s="325"/>
      <c r="BB10" s="325"/>
      <c r="BC10" s="325"/>
      <c r="BD10" s="325"/>
      <c r="BE10" s="325"/>
      <c r="BF10" s="325"/>
      <c r="BG10" s="325"/>
      <c r="BH10" s="325"/>
      <c r="BI10" s="325"/>
      <c r="BJ10" s="325"/>
      <c r="BK10" s="325"/>
      <c r="BL10" s="325"/>
      <c r="BM10" s="325"/>
      <c r="BN10" s="326"/>
    </row>
    <row r="11" spans="2:66" ht="24" customHeight="1">
      <c r="B11" s="1407"/>
      <c r="C11" s="1128"/>
      <c r="D11" s="1128"/>
      <c r="E11" s="1128"/>
      <c r="F11" s="1409"/>
      <c r="G11" s="1411"/>
      <c r="H11" s="1130"/>
      <c r="I11" s="1131"/>
      <c r="J11" s="1131"/>
      <c r="K11" s="1131"/>
      <c r="L11" s="1131"/>
      <c r="M11" s="1132"/>
      <c r="N11" s="327"/>
      <c r="O11" s="290"/>
      <c r="P11" s="383" t="s">
        <v>61</v>
      </c>
      <c r="Q11" s="1418"/>
      <c r="R11" s="1419"/>
      <c r="S11" s="1419"/>
      <c r="T11" s="1419"/>
      <c r="U11" s="1419"/>
      <c r="V11" s="1419"/>
      <c r="W11" s="1420"/>
      <c r="X11" s="1421"/>
      <c r="Y11" s="1422"/>
      <c r="Z11" s="1423"/>
      <c r="AA11" s="9"/>
      <c r="AB11" s="8"/>
      <c r="AC11" s="1443"/>
      <c r="AD11" s="1444"/>
      <c r="AE11" s="1106"/>
      <c r="AF11" s="646"/>
      <c r="AG11" s="646"/>
      <c r="AJ11" s="1435"/>
      <c r="AK11" s="331"/>
      <c r="AL11" s="1459" t="s">
        <v>537</v>
      </c>
      <c r="AM11" s="1459"/>
      <c r="AN11" s="1459"/>
      <c r="AO11" s="1459"/>
      <c r="AP11" s="1459"/>
      <c r="AQ11" s="1459"/>
      <c r="AR11" s="1459"/>
      <c r="AS11" s="1459"/>
      <c r="AT11" s="1459"/>
      <c r="AU11" s="1459"/>
      <c r="AV11" s="1459"/>
      <c r="AW11" s="1459"/>
      <c r="AX11" s="1459"/>
      <c r="AY11" s="1459"/>
      <c r="AZ11" s="1459"/>
      <c r="BA11" s="1459"/>
      <c r="BB11" s="1459"/>
      <c r="BC11" s="1459"/>
      <c r="BD11" s="1459"/>
      <c r="BE11" s="1459"/>
      <c r="BF11" s="1459"/>
      <c r="BG11" s="1459"/>
      <c r="BH11" s="1459"/>
      <c r="BI11" s="1459"/>
      <c r="BJ11" s="1459"/>
      <c r="BK11" s="1459"/>
      <c r="BL11" s="1459"/>
      <c r="BM11" s="1459"/>
      <c r="BN11" s="1460"/>
    </row>
    <row r="12" spans="2:66" ht="24" customHeight="1">
      <c r="B12" s="1408"/>
      <c r="C12" s="1128"/>
      <c r="D12" s="1128"/>
      <c r="E12" s="1128"/>
      <c r="F12" s="1409"/>
      <c r="G12" s="1412"/>
      <c r="H12" s="1130"/>
      <c r="I12" s="1131"/>
      <c r="J12" s="1131"/>
      <c r="K12" s="1131"/>
      <c r="L12" s="1131"/>
      <c r="M12" s="1132"/>
      <c r="N12" s="327"/>
      <c r="O12" s="290"/>
      <c r="P12" s="383" t="s">
        <v>61</v>
      </c>
      <c r="Q12" s="1424"/>
      <c r="R12" s="1425"/>
      <c r="S12" s="1425"/>
      <c r="T12" s="1425"/>
      <c r="U12" s="1425"/>
      <c r="V12" s="1425"/>
      <c r="W12" s="1426"/>
      <c r="X12" s="1413"/>
      <c r="Y12" s="1414"/>
      <c r="Z12" s="1415"/>
      <c r="AA12" s="10"/>
      <c r="AB12" s="11"/>
      <c r="AC12" s="1445"/>
      <c r="AD12" s="1446"/>
      <c r="AE12" s="646"/>
      <c r="AF12" s="646"/>
      <c r="AG12" s="646"/>
      <c r="AJ12" s="1436"/>
      <c r="AK12" s="331"/>
      <c r="AL12" s="1459"/>
      <c r="AM12" s="1459"/>
      <c r="AN12" s="1459"/>
      <c r="AO12" s="1459"/>
      <c r="AP12" s="1459"/>
      <c r="AQ12" s="1459"/>
      <c r="AR12" s="1459"/>
      <c r="AS12" s="1459"/>
      <c r="AT12" s="1459"/>
      <c r="AU12" s="1459"/>
      <c r="AV12" s="1459"/>
      <c r="AW12" s="1459"/>
      <c r="AX12" s="1459"/>
      <c r="AY12" s="1459"/>
      <c r="AZ12" s="1459"/>
      <c r="BA12" s="1459"/>
      <c r="BB12" s="1459"/>
      <c r="BC12" s="1459"/>
      <c r="BD12" s="1459"/>
      <c r="BE12" s="1459"/>
      <c r="BF12" s="1459"/>
      <c r="BG12" s="1459"/>
      <c r="BH12" s="1459"/>
      <c r="BI12" s="1459"/>
      <c r="BJ12" s="1459"/>
      <c r="BK12" s="1459"/>
      <c r="BL12" s="1459"/>
      <c r="BM12" s="1459"/>
      <c r="BN12" s="1460"/>
    </row>
    <row r="13" spans="2:66" ht="24" customHeight="1">
      <c r="B13" s="1406">
        <v>10</v>
      </c>
      <c r="C13" s="1128"/>
      <c r="D13" s="1128"/>
      <c r="E13" s="1128"/>
      <c r="F13" s="1409"/>
      <c r="G13" s="1410"/>
      <c r="H13" s="1130"/>
      <c r="I13" s="1131"/>
      <c r="J13" s="1131"/>
      <c r="K13" s="1131"/>
      <c r="L13" s="1131"/>
      <c r="M13" s="1132"/>
      <c r="N13" s="327"/>
      <c r="O13" s="290"/>
      <c r="P13" s="383" t="s">
        <v>61</v>
      </c>
      <c r="Q13" s="1360"/>
      <c r="R13" s="1366"/>
      <c r="S13" s="1366"/>
      <c r="T13" s="1366"/>
      <c r="U13" s="1366"/>
      <c r="V13" s="1366"/>
      <c r="W13" s="1367"/>
      <c r="X13" s="1447"/>
      <c r="Y13" s="1448"/>
      <c r="Z13" s="1449"/>
      <c r="AA13" s="291"/>
      <c r="AB13" s="6" t="s">
        <v>61</v>
      </c>
      <c r="AC13" s="1416"/>
      <c r="AD13" s="1417"/>
      <c r="AE13" s="1106"/>
      <c r="AF13" s="646"/>
      <c r="AG13" s="646"/>
      <c r="AJ13" s="1434" t="str">
        <f>IF(C13&lt;&gt;"",IF(OR(G13="",H13="",N13="",O13="",AC13=""),"未入力","OK"),"")</f>
        <v/>
      </c>
      <c r="AK13" s="331"/>
      <c r="AL13" s="1459"/>
      <c r="AM13" s="1459"/>
      <c r="AN13" s="1459"/>
      <c r="AO13" s="1459"/>
      <c r="AP13" s="1459"/>
      <c r="AQ13" s="1459"/>
      <c r="AR13" s="1459"/>
      <c r="AS13" s="1459"/>
      <c r="AT13" s="1459"/>
      <c r="AU13" s="1459"/>
      <c r="AV13" s="1459"/>
      <c r="AW13" s="1459"/>
      <c r="AX13" s="1459"/>
      <c r="AY13" s="1459"/>
      <c r="AZ13" s="1459"/>
      <c r="BA13" s="1459"/>
      <c r="BB13" s="1459"/>
      <c r="BC13" s="1459"/>
      <c r="BD13" s="1459"/>
      <c r="BE13" s="1459"/>
      <c r="BF13" s="1459"/>
      <c r="BG13" s="1459"/>
      <c r="BH13" s="1459"/>
      <c r="BI13" s="1459"/>
      <c r="BJ13" s="1459"/>
      <c r="BK13" s="1459"/>
      <c r="BL13" s="1459"/>
      <c r="BM13" s="1459"/>
      <c r="BN13" s="1460"/>
    </row>
    <row r="14" spans="2:66" ht="24" customHeight="1">
      <c r="B14" s="1407"/>
      <c r="C14" s="1128"/>
      <c r="D14" s="1128"/>
      <c r="E14" s="1128"/>
      <c r="F14" s="1409"/>
      <c r="G14" s="1411"/>
      <c r="H14" s="1130"/>
      <c r="I14" s="1131"/>
      <c r="J14" s="1131"/>
      <c r="K14" s="1131"/>
      <c r="L14" s="1131"/>
      <c r="M14" s="1132"/>
      <c r="N14" s="327"/>
      <c r="O14" s="290"/>
      <c r="P14" s="383" t="s">
        <v>61</v>
      </c>
      <c r="Q14" s="1418"/>
      <c r="R14" s="1419"/>
      <c r="S14" s="1419"/>
      <c r="T14" s="1419"/>
      <c r="U14" s="1419"/>
      <c r="V14" s="1419"/>
      <c r="W14" s="1420"/>
      <c r="X14" s="1421"/>
      <c r="Y14" s="1422"/>
      <c r="Z14" s="1423"/>
      <c r="AA14" s="9"/>
      <c r="AB14" s="8"/>
      <c r="AC14" s="1416"/>
      <c r="AD14" s="1417"/>
      <c r="AE14" s="1106"/>
      <c r="AF14" s="646"/>
      <c r="AG14" s="646"/>
      <c r="AJ14" s="1435"/>
      <c r="AK14" s="331"/>
      <c r="AL14" s="1459"/>
      <c r="AM14" s="1459"/>
      <c r="AN14" s="1459"/>
      <c r="AO14" s="1459"/>
      <c r="AP14" s="1459"/>
      <c r="AQ14" s="1459"/>
      <c r="AR14" s="1459"/>
      <c r="AS14" s="1459"/>
      <c r="AT14" s="1459"/>
      <c r="AU14" s="1459"/>
      <c r="AV14" s="1459"/>
      <c r="AW14" s="1459"/>
      <c r="AX14" s="1459"/>
      <c r="AY14" s="1459"/>
      <c r="AZ14" s="1459"/>
      <c r="BA14" s="1459"/>
      <c r="BB14" s="1459"/>
      <c r="BC14" s="1459"/>
      <c r="BD14" s="1459"/>
      <c r="BE14" s="1459"/>
      <c r="BF14" s="1459"/>
      <c r="BG14" s="1459"/>
      <c r="BH14" s="1459"/>
      <c r="BI14" s="1459"/>
      <c r="BJ14" s="1459"/>
      <c r="BK14" s="1459"/>
      <c r="BL14" s="1459"/>
      <c r="BM14" s="1459"/>
      <c r="BN14" s="1460"/>
    </row>
    <row r="15" spans="2:66" ht="24" customHeight="1">
      <c r="B15" s="1407"/>
      <c r="C15" s="1128"/>
      <c r="D15" s="1128"/>
      <c r="E15" s="1128"/>
      <c r="F15" s="1409"/>
      <c r="G15" s="1411"/>
      <c r="H15" s="1130"/>
      <c r="I15" s="1131"/>
      <c r="J15" s="1131"/>
      <c r="K15" s="1131"/>
      <c r="L15" s="1131"/>
      <c r="M15" s="1132"/>
      <c r="N15" s="327"/>
      <c r="O15" s="290"/>
      <c r="P15" s="383" t="s">
        <v>61</v>
      </c>
      <c r="Q15" s="1418"/>
      <c r="R15" s="1419"/>
      <c r="S15" s="1419"/>
      <c r="T15" s="1419"/>
      <c r="U15" s="1419"/>
      <c r="V15" s="1419"/>
      <c r="W15" s="1420"/>
      <c r="X15" s="1421"/>
      <c r="Y15" s="1422"/>
      <c r="Z15" s="1423"/>
      <c r="AA15" s="9"/>
      <c r="AB15" s="8"/>
      <c r="AC15" s="1416"/>
      <c r="AD15" s="1417"/>
      <c r="AE15" s="1106"/>
      <c r="AF15" s="646"/>
      <c r="AG15" s="646"/>
      <c r="AJ15" s="1435"/>
      <c r="AK15" s="331"/>
      <c r="AL15" s="1459"/>
      <c r="AM15" s="1459"/>
      <c r="AN15" s="1459"/>
      <c r="AO15" s="1459"/>
      <c r="AP15" s="1459"/>
      <c r="AQ15" s="1459"/>
      <c r="AR15" s="1459"/>
      <c r="AS15" s="1459"/>
      <c r="AT15" s="1459"/>
      <c r="AU15" s="1459"/>
      <c r="AV15" s="1459"/>
      <c r="AW15" s="1459"/>
      <c r="AX15" s="1459"/>
      <c r="AY15" s="1459"/>
      <c r="AZ15" s="1459"/>
      <c r="BA15" s="1459"/>
      <c r="BB15" s="1459"/>
      <c r="BC15" s="1459"/>
      <c r="BD15" s="1459"/>
      <c r="BE15" s="1459"/>
      <c r="BF15" s="1459"/>
      <c r="BG15" s="1459"/>
      <c r="BH15" s="1459"/>
      <c r="BI15" s="1459"/>
      <c r="BJ15" s="1459"/>
      <c r="BK15" s="1459"/>
      <c r="BL15" s="1459"/>
      <c r="BM15" s="1459"/>
      <c r="BN15" s="1460"/>
    </row>
    <row r="16" spans="2:66" ht="24" customHeight="1">
      <c r="B16" s="1408"/>
      <c r="C16" s="1128"/>
      <c r="D16" s="1128"/>
      <c r="E16" s="1128"/>
      <c r="F16" s="1409"/>
      <c r="G16" s="1412"/>
      <c r="H16" s="1130"/>
      <c r="I16" s="1131"/>
      <c r="J16" s="1131"/>
      <c r="K16" s="1131"/>
      <c r="L16" s="1131"/>
      <c r="M16" s="1132"/>
      <c r="N16" s="327"/>
      <c r="O16" s="290"/>
      <c r="P16" s="383" t="s">
        <v>61</v>
      </c>
      <c r="Q16" s="1424"/>
      <c r="R16" s="1425"/>
      <c r="S16" s="1425"/>
      <c r="T16" s="1425"/>
      <c r="U16" s="1425"/>
      <c r="V16" s="1425"/>
      <c r="W16" s="1426"/>
      <c r="X16" s="1413"/>
      <c r="Y16" s="1414"/>
      <c r="Z16" s="1415"/>
      <c r="AA16" s="10"/>
      <c r="AB16" s="11"/>
      <c r="AC16" s="1416"/>
      <c r="AD16" s="1417"/>
      <c r="AE16" s="646"/>
      <c r="AF16" s="646"/>
      <c r="AG16" s="646"/>
      <c r="AJ16" s="1436"/>
      <c r="AK16" s="331"/>
      <c r="AL16" s="1459"/>
      <c r="AM16" s="1459"/>
      <c r="AN16" s="1459"/>
      <c r="AO16" s="1459"/>
      <c r="AP16" s="1459"/>
      <c r="AQ16" s="1459"/>
      <c r="AR16" s="1459"/>
      <c r="AS16" s="1459"/>
      <c r="AT16" s="1459"/>
      <c r="AU16" s="1459"/>
      <c r="AV16" s="1459"/>
      <c r="AW16" s="1459"/>
      <c r="AX16" s="1459"/>
      <c r="AY16" s="1459"/>
      <c r="AZ16" s="1459"/>
      <c r="BA16" s="1459"/>
      <c r="BB16" s="1459"/>
      <c r="BC16" s="1459"/>
      <c r="BD16" s="1459"/>
      <c r="BE16" s="1459"/>
      <c r="BF16" s="1459"/>
      <c r="BG16" s="1459"/>
      <c r="BH16" s="1459"/>
      <c r="BI16" s="1459"/>
      <c r="BJ16" s="1459"/>
      <c r="BK16" s="1459"/>
      <c r="BL16" s="1459"/>
      <c r="BM16" s="1459"/>
      <c r="BN16" s="1460"/>
    </row>
    <row r="17" spans="2:66" ht="24" customHeight="1">
      <c r="B17" s="1406">
        <v>11</v>
      </c>
      <c r="C17" s="1128"/>
      <c r="D17" s="1128"/>
      <c r="E17" s="1128"/>
      <c r="F17" s="1409"/>
      <c r="G17" s="1410"/>
      <c r="H17" s="1130"/>
      <c r="I17" s="1131"/>
      <c r="J17" s="1131"/>
      <c r="K17" s="1131"/>
      <c r="L17" s="1131"/>
      <c r="M17" s="1132"/>
      <c r="N17" s="327"/>
      <c r="O17" s="290"/>
      <c r="P17" s="383" t="s">
        <v>61</v>
      </c>
      <c r="Q17" s="1360"/>
      <c r="R17" s="1366"/>
      <c r="S17" s="1366"/>
      <c r="T17" s="1366"/>
      <c r="U17" s="1366"/>
      <c r="V17" s="1366"/>
      <c r="W17" s="1367"/>
      <c r="X17" s="1447"/>
      <c r="Y17" s="1448"/>
      <c r="Z17" s="1449"/>
      <c r="AA17" s="291"/>
      <c r="AB17" s="6" t="s">
        <v>61</v>
      </c>
      <c r="AC17" s="1416"/>
      <c r="AD17" s="1417"/>
      <c r="AE17" s="1106"/>
      <c r="AF17" s="646"/>
      <c r="AG17" s="646"/>
      <c r="AJ17" s="1434" t="str">
        <f>IF(C17&lt;&gt;"",IF(OR(G17="",H17="",N17="",O17="",AC17=""),"未入力","OK"),"")</f>
        <v/>
      </c>
      <c r="AK17" s="331"/>
      <c r="AL17" s="1459"/>
      <c r="AM17" s="1459"/>
      <c r="AN17" s="1459"/>
      <c r="AO17" s="1459"/>
      <c r="AP17" s="1459"/>
      <c r="AQ17" s="1459"/>
      <c r="AR17" s="1459"/>
      <c r="AS17" s="1459"/>
      <c r="AT17" s="1459"/>
      <c r="AU17" s="1459"/>
      <c r="AV17" s="1459"/>
      <c r="AW17" s="1459"/>
      <c r="AX17" s="1459"/>
      <c r="AY17" s="1459"/>
      <c r="AZ17" s="1459"/>
      <c r="BA17" s="1459"/>
      <c r="BB17" s="1459"/>
      <c r="BC17" s="1459"/>
      <c r="BD17" s="1459"/>
      <c r="BE17" s="1459"/>
      <c r="BF17" s="1459"/>
      <c r="BG17" s="1459"/>
      <c r="BH17" s="1459"/>
      <c r="BI17" s="1459"/>
      <c r="BJ17" s="1459"/>
      <c r="BK17" s="1459"/>
      <c r="BL17" s="1459"/>
      <c r="BM17" s="1459"/>
      <c r="BN17" s="1460"/>
    </row>
    <row r="18" spans="2:66" ht="24" customHeight="1">
      <c r="B18" s="1407"/>
      <c r="C18" s="1128"/>
      <c r="D18" s="1128"/>
      <c r="E18" s="1128"/>
      <c r="F18" s="1409"/>
      <c r="G18" s="1411"/>
      <c r="H18" s="1130"/>
      <c r="I18" s="1131"/>
      <c r="J18" s="1131"/>
      <c r="K18" s="1131"/>
      <c r="L18" s="1131"/>
      <c r="M18" s="1132"/>
      <c r="N18" s="327"/>
      <c r="O18" s="290"/>
      <c r="P18" s="383" t="s">
        <v>61</v>
      </c>
      <c r="Q18" s="1418"/>
      <c r="R18" s="1419"/>
      <c r="S18" s="1419"/>
      <c r="T18" s="1419"/>
      <c r="U18" s="1419"/>
      <c r="V18" s="1419"/>
      <c r="W18" s="1420"/>
      <c r="X18" s="1421"/>
      <c r="Y18" s="1422"/>
      <c r="Z18" s="1423"/>
      <c r="AA18" s="9"/>
      <c r="AB18" s="8"/>
      <c r="AC18" s="1416"/>
      <c r="AD18" s="1417"/>
      <c r="AE18" s="1106"/>
      <c r="AF18" s="646"/>
      <c r="AG18" s="646"/>
      <c r="AJ18" s="1435"/>
      <c r="AK18" s="331"/>
      <c r="AL18" s="1459"/>
      <c r="AM18" s="1459"/>
      <c r="AN18" s="1459"/>
      <c r="AO18" s="1459"/>
      <c r="AP18" s="1459"/>
      <c r="AQ18" s="1459"/>
      <c r="AR18" s="1459"/>
      <c r="AS18" s="1459"/>
      <c r="AT18" s="1459"/>
      <c r="AU18" s="1459"/>
      <c r="AV18" s="1459"/>
      <c r="AW18" s="1459"/>
      <c r="AX18" s="1459"/>
      <c r="AY18" s="1459"/>
      <c r="AZ18" s="1459"/>
      <c r="BA18" s="1459"/>
      <c r="BB18" s="1459"/>
      <c r="BC18" s="1459"/>
      <c r="BD18" s="1459"/>
      <c r="BE18" s="1459"/>
      <c r="BF18" s="1459"/>
      <c r="BG18" s="1459"/>
      <c r="BH18" s="1459"/>
      <c r="BI18" s="1459"/>
      <c r="BJ18" s="1459"/>
      <c r="BK18" s="1459"/>
      <c r="BL18" s="1459"/>
      <c r="BM18" s="1459"/>
      <c r="BN18" s="1460"/>
    </row>
    <row r="19" spans="2:66" ht="24" customHeight="1">
      <c r="B19" s="1407"/>
      <c r="C19" s="1128"/>
      <c r="D19" s="1128"/>
      <c r="E19" s="1128"/>
      <c r="F19" s="1409"/>
      <c r="G19" s="1411"/>
      <c r="H19" s="1130"/>
      <c r="I19" s="1131"/>
      <c r="J19" s="1131"/>
      <c r="K19" s="1131"/>
      <c r="L19" s="1131"/>
      <c r="M19" s="1132"/>
      <c r="N19" s="327"/>
      <c r="O19" s="290"/>
      <c r="P19" s="383" t="s">
        <v>61</v>
      </c>
      <c r="Q19" s="1418"/>
      <c r="R19" s="1419"/>
      <c r="S19" s="1419"/>
      <c r="T19" s="1419"/>
      <c r="U19" s="1419"/>
      <c r="V19" s="1419"/>
      <c r="W19" s="1420"/>
      <c r="X19" s="1421"/>
      <c r="Y19" s="1422"/>
      <c r="Z19" s="1423"/>
      <c r="AA19" s="9"/>
      <c r="AB19" s="8"/>
      <c r="AC19" s="1416"/>
      <c r="AD19" s="1417"/>
      <c r="AE19" s="1106"/>
      <c r="AF19" s="646"/>
      <c r="AG19" s="646"/>
      <c r="AJ19" s="1435"/>
      <c r="AK19" s="331"/>
      <c r="AL19" s="1459"/>
      <c r="AM19" s="1459"/>
      <c r="AN19" s="1459"/>
      <c r="AO19" s="1459"/>
      <c r="AP19" s="1459"/>
      <c r="AQ19" s="1459"/>
      <c r="AR19" s="1459"/>
      <c r="AS19" s="1459"/>
      <c r="AT19" s="1459"/>
      <c r="AU19" s="1459"/>
      <c r="AV19" s="1459"/>
      <c r="AW19" s="1459"/>
      <c r="AX19" s="1459"/>
      <c r="AY19" s="1459"/>
      <c r="AZ19" s="1459"/>
      <c r="BA19" s="1459"/>
      <c r="BB19" s="1459"/>
      <c r="BC19" s="1459"/>
      <c r="BD19" s="1459"/>
      <c r="BE19" s="1459"/>
      <c r="BF19" s="1459"/>
      <c r="BG19" s="1459"/>
      <c r="BH19" s="1459"/>
      <c r="BI19" s="1459"/>
      <c r="BJ19" s="1459"/>
      <c r="BK19" s="1459"/>
      <c r="BL19" s="1459"/>
      <c r="BM19" s="1459"/>
      <c r="BN19" s="1460"/>
    </row>
    <row r="20" spans="2:66" ht="24" customHeight="1">
      <c r="B20" s="1408"/>
      <c r="C20" s="1128"/>
      <c r="D20" s="1128"/>
      <c r="E20" s="1128"/>
      <c r="F20" s="1409"/>
      <c r="G20" s="1412"/>
      <c r="H20" s="1130"/>
      <c r="I20" s="1131"/>
      <c r="J20" s="1131"/>
      <c r="K20" s="1131"/>
      <c r="L20" s="1131"/>
      <c r="M20" s="1132"/>
      <c r="N20" s="327"/>
      <c r="O20" s="290"/>
      <c r="P20" s="383" t="s">
        <v>61</v>
      </c>
      <c r="Q20" s="1424"/>
      <c r="R20" s="1425"/>
      <c r="S20" s="1425"/>
      <c r="T20" s="1425"/>
      <c r="U20" s="1425"/>
      <c r="V20" s="1425"/>
      <c r="W20" s="1426"/>
      <c r="X20" s="1413"/>
      <c r="Y20" s="1414"/>
      <c r="Z20" s="1415"/>
      <c r="AA20" s="10"/>
      <c r="AB20" s="11"/>
      <c r="AC20" s="1416"/>
      <c r="AD20" s="1417"/>
      <c r="AE20" s="646"/>
      <c r="AF20" s="646"/>
      <c r="AG20" s="646"/>
      <c r="AJ20" s="1436"/>
      <c r="AK20" s="331"/>
      <c r="AL20" s="1459"/>
      <c r="AM20" s="1459"/>
      <c r="AN20" s="1459"/>
      <c r="AO20" s="1459"/>
      <c r="AP20" s="1459"/>
      <c r="AQ20" s="1459"/>
      <c r="AR20" s="1459"/>
      <c r="AS20" s="1459"/>
      <c r="AT20" s="1459"/>
      <c r="AU20" s="1459"/>
      <c r="AV20" s="1459"/>
      <c r="AW20" s="1459"/>
      <c r="AX20" s="1459"/>
      <c r="AY20" s="1459"/>
      <c r="AZ20" s="1459"/>
      <c r="BA20" s="1459"/>
      <c r="BB20" s="1459"/>
      <c r="BC20" s="1459"/>
      <c r="BD20" s="1459"/>
      <c r="BE20" s="1459"/>
      <c r="BF20" s="1459"/>
      <c r="BG20" s="1459"/>
      <c r="BH20" s="1459"/>
      <c r="BI20" s="1459"/>
      <c r="BJ20" s="1459"/>
      <c r="BK20" s="1459"/>
      <c r="BL20" s="1459"/>
      <c r="BM20" s="1459"/>
      <c r="BN20" s="1460"/>
    </row>
    <row r="21" spans="2:66" ht="24" customHeight="1">
      <c r="B21" s="1406">
        <v>12</v>
      </c>
      <c r="C21" s="1128"/>
      <c r="D21" s="1128"/>
      <c r="E21" s="1128"/>
      <c r="F21" s="1409"/>
      <c r="G21" s="1410"/>
      <c r="H21" s="1130"/>
      <c r="I21" s="1131"/>
      <c r="J21" s="1131"/>
      <c r="K21" s="1131"/>
      <c r="L21" s="1131"/>
      <c r="M21" s="1132"/>
      <c r="N21" s="327"/>
      <c r="O21" s="290"/>
      <c r="P21" s="383" t="s">
        <v>61</v>
      </c>
      <c r="Q21" s="1360"/>
      <c r="R21" s="1366"/>
      <c r="S21" s="1366"/>
      <c r="T21" s="1366"/>
      <c r="U21" s="1366"/>
      <c r="V21" s="1366"/>
      <c r="W21" s="1367"/>
      <c r="X21" s="1447"/>
      <c r="Y21" s="1448"/>
      <c r="Z21" s="1449"/>
      <c r="AA21" s="291"/>
      <c r="AB21" s="6" t="s">
        <v>61</v>
      </c>
      <c r="AC21" s="1416"/>
      <c r="AD21" s="1417"/>
      <c r="AE21" s="1106"/>
      <c r="AF21" s="646"/>
      <c r="AG21" s="646"/>
      <c r="AJ21" s="1434" t="str">
        <f>IF(C21&lt;&gt;"",IF(OR(G21="",H21="",N21="",O21="",AC21=""),"未入力","OK"),"")</f>
        <v/>
      </c>
      <c r="AK21" s="331"/>
      <c r="AL21" s="1459"/>
      <c r="AM21" s="1459"/>
      <c r="AN21" s="1459"/>
      <c r="AO21" s="1459"/>
      <c r="AP21" s="1459"/>
      <c r="AQ21" s="1459"/>
      <c r="AR21" s="1459"/>
      <c r="AS21" s="1459"/>
      <c r="AT21" s="1459"/>
      <c r="AU21" s="1459"/>
      <c r="AV21" s="1459"/>
      <c r="AW21" s="1459"/>
      <c r="AX21" s="1459"/>
      <c r="AY21" s="1459"/>
      <c r="AZ21" s="1459"/>
      <c r="BA21" s="1459"/>
      <c r="BB21" s="1459"/>
      <c r="BC21" s="1459"/>
      <c r="BD21" s="1459"/>
      <c r="BE21" s="1459"/>
      <c r="BF21" s="1459"/>
      <c r="BG21" s="1459"/>
      <c r="BH21" s="1459"/>
      <c r="BI21" s="1459"/>
      <c r="BJ21" s="1459"/>
      <c r="BK21" s="1459"/>
      <c r="BL21" s="1459"/>
      <c r="BM21" s="1459"/>
      <c r="BN21" s="1460"/>
    </row>
    <row r="22" spans="2:66" ht="24" customHeight="1">
      <c r="B22" s="1407"/>
      <c r="C22" s="1128"/>
      <c r="D22" s="1128"/>
      <c r="E22" s="1128"/>
      <c r="F22" s="1409"/>
      <c r="G22" s="1411"/>
      <c r="H22" s="1130"/>
      <c r="I22" s="1131"/>
      <c r="J22" s="1131"/>
      <c r="K22" s="1131"/>
      <c r="L22" s="1131"/>
      <c r="M22" s="1132"/>
      <c r="N22" s="327"/>
      <c r="O22" s="290"/>
      <c r="P22" s="383" t="s">
        <v>61</v>
      </c>
      <c r="Q22" s="1418"/>
      <c r="R22" s="1419"/>
      <c r="S22" s="1419"/>
      <c r="T22" s="1419"/>
      <c r="U22" s="1419"/>
      <c r="V22" s="1419"/>
      <c r="W22" s="1420"/>
      <c r="X22" s="1421"/>
      <c r="Y22" s="1422"/>
      <c r="Z22" s="1423"/>
      <c r="AA22" s="9"/>
      <c r="AB22" s="8"/>
      <c r="AC22" s="1416"/>
      <c r="AD22" s="1417"/>
      <c r="AE22" s="1106"/>
      <c r="AF22" s="646"/>
      <c r="AG22" s="646"/>
      <c r="AJ22" s="1435"/>
      <c r="AK22" s="331"/>
      <c r="AL22" s="1459"/>
      <c r="AM22" s="1459"/>
      <c r="AN22" s="1459"/>
      <c r="AO22" s="1459"/>
      <c r="AP22" s="1459"/>
      <c r="AQ22" s="1459"/>
      <c r="AR22" s="1459"/>
      <c r="AS22" s="1459"/>
      <c r="AT22" s="1459"/>
      <c r="AU22" s="1459"/>
      <c r="AV22" s="1459"/>
      <c r="AW22" s="1459"/>
      <c r="AX22" s="1459"/>
      <c r="AY22" s="1459"/>
      <c r="AZ22" s="1459"/>
      <c r="BA22" s="1459"/>
      <c r="BB22" s="1459"/>
      <c r="BC22" s="1459"/>
      <c r="BD22" s="1459"/>
      <c r="BE22" s="1459"/>
      <c r="BF22" s="1459"/>
      <c r="BG22" s="1459"/>
      <c r="BH22" s="1459"/>
      <c r="BI22" s="1459"/>
      <c r="BJ22" s="1459"/>
      <c r="BK22" s="1459"/>
      <c r="BL22" s="1459"/>
      <c r="BM22" s="1459"/>
      <c r="BN22" s="1460"/>
    </row>
    <row r="23" spans="2:66" ht="24" customHeight="1">
      <c r="B23" s="1407"/>
      <c r="C23" s="1128"/>
      <c r="D23" s="1128"/>
      <c r="E23" s="1128"/>
      <c r="F23" s="1409"/>
      <c r="G23" s="1411"/>
      <c r="H23" s="1130"/>
      <c r="I23" s="1131"/>
      <c r="J23" s="1131"/>
      <c r="K23" s="1131"/>
      <c r="L23" s="1131"/>
      <c r="M23" s="1132"/>
      <c r="N23" s="327"/>
      <c r="O23" s="290"/>
      <c r="P23" s="383" t="s">
        <v>61</v>
      </c>
      <c r="Q23" s="1418"/>
      <c r="R23" s="1419"/>
      <c r="S23" s="1419"/>
      <c r="T23" s="1419"/>
      <c r="U23" s="1419"/>
      <c r="V23" s="1419"/>
      <c r="W23" s="1420"/>
      <c r="X23" s="1421"/>
      <c r="Y23" s="1422"/>
      <c r="Z23" s="1423"/>
      <c r="AA23" s="9"/>
      <c r="AB23" s="8"/>
      <c r="AC23" s="1416"/>
      <c r="AD23" s="1417"/>
      <c r="AE23" s="1106"/>
      <c r="AF23" s="646"/>
      <c r="AG23" s="646"/>
      <c r="AJ23" s="1435"/>
      <c r="AK23" s="331"/>
      <c r="AL23" s="1459"/>
      <c r="AM23" s="1459"/>
      <c r="AN23" s="1459"/>
      <c r="AO23" s="1459"/>
      <c r="AP23" s="1459"/>
      <c r="AQ23" s="1459"/>
      <c r="AR23" s="1459"/>
      <c r="AS23" s="1459"/>
      <c r="AT23" s="1459"/>
      <c r="AU23" s="1459"/>
      <c r="AV23" s="1459"/>
      <c r="AW23" s="1459"/>
      <c r="AX23" s="1459"/>
      <c r="AY23" s="1459"/>
      <c r="AZ23" s="1459"/>
      <c r="BA23" s="1459"/>
      <c r="BB23" s="1459"/>
      <c r="BC23" s="1459"/>
      <c r="BD23" s="1459"/>
      <c r="BE23" s="1459"/>
      <c r="BF23" s="1459"/>
      <c r="BG23" s="1459"/>
      <c r="BH23" s="1459"/>
      <c r="BI23" s="1459"/>
      <c r="BJ23" s="1459"/>
      <c r="BK23" s="1459"/>
      <c r="BL23" s="1459"/>
      <c r="BM23" s="1459"/>
      <c r="BN23" s="1460"/>
    </row>
    <row r="24" spans="2:66" ht="24" customHeight="1">
      <c r="B24" s="1408"/>
      <c r="C24" s="1128"/>
      <c r="D24" s="1128"/>
      <c r="E24" s="1128"/>
      <c r="F24" s="1409"/>
      <c r="G24" s="1412"/>
      <c r="H24" s="1130"/>
      <c r="I24" s="1131"/>
      <c r="J24" s="1131"/>
      <c r="K24" s="1131"/>
      <c r="L24" s="1131"/>
      <c r="M24" s="1132"/>
      <c r="N24" s="327"/>
      <c r="O24" s="290"/>
      <c r="P24" s="383" t="s">
        <v>61</v>
      </c>
      <c r="Q24" s="1424"/>
      <c r="R24" s="1425"/>
      <c r="S24" s="1425"/>
      <c r="T24" s="1425"/>
      <c r="U24" s="1425"/>
      <c r="V24" s="1425"/>
      <c r="W24" s="1426"/>
      <c r="X24" s="1413"/>
      <c r="Y24" s="1414"/>
      <c r="Z24" s="1415"/>
      <c r="AA24" s="10"/>
      <c r="AB24" s="11"/>
      <c r="AC24" s="1416"/>
      <c r="AD24" s="1417"/>
      <c r="AE24" s="646"/>
      <c r="AF24" s="646"/>
      <c r="AG24" s="646"/>
      <c r="AJ24" s="1436"/>
      <c r="AK24" s="331"/>
      <c r="AL24" s="1459"/>
      <c r="AM24" s="1459"/>
      <c r="AN24" s="1459"/>
      <c r="AO24" s="1459"/>
      <c r="AP24" s="1459"/>
      <c r="AQ24" s="1459"/>
      <c r="AR24" s="1459"/>
      <c r="AS24" s="1459"/>
      <c r="AT24" s="1459"/>
      <c r="AU24" s="1459"/>
      <c r="AV24" s="1459"/>
      <c r="AW24" s="1459"/>
      <c r="AX24" s="1459"/>
      <c r="AY24" s="1459"/>
      <c r="AZ24" s="1459"/>
      <c r="BA24" s="1459"/>
      <c r="BB24" s="1459"/>
      <c r="BC24" s="1459"/>
      <c r="BD24" s="1459"/>
      <c r="BE24" s="1459"/>
      <c r="BF24" s="1459"/>
      <c r="BG24" s="1459"/>
      <c r="BH24" s="1459"/>
      <c r="BI24" s="1459"/>
      <c r="BJ24" s="1459"/>
      <c r="BK24" s="1459"/>
      <c r="BL24" s="1459"/>
      <c r="BM24" s="1459"/>
      <c r="BN24" s="1460"/>
    </row>
    <row r="25" spans="2:66" ht="24" customHeight="1">
      <c r="B25" s="1406">
        <v>13</v>
      </c>
      <c r="C25" s="1128"/>
      <c r="D25" s="1128"/>
      <c r="E25" s="1128"/>
      <c r="F25" s="1409"/>
      <c r="G25" s="1410"/>
      <c r="H25" s="1130"/>
      <c r="I25" s="1131"/>
      <c r="J25" s="1131"/>
      <c r="K25" s="1131"/>
      <c r="L25" s="1131"/>
      <c r="M25" s="1132"/>
      <c r="N25" s="327"/>
      <c r="O25" s="290"/>
      <c r="P25" s="383" t="s">
        <v>61</v>
      </c>
      <c r="Q25" s="1360"/>
      <c r="R25" s="1366"/>
      <c r="S25" s="1366"/>
      <c r="T25" s="1366"/>
      <c r="U25" s="1366"/>
      <c r="V25" s="1366"/>
      <c r="W25" s="1367"/>
      <c r="X25" s="1447"/>
      <c r="Y25" s="1448"/>
      <c r="Z25" s="1449"/>
      <c r="AA25" s="291"/>
      <c r="AB25" s="6" t="s">
        <v>61</v>
      </c>
      <c r="AC25" s="1416"/>
      <c r="AD25" s="1417"/>
      <c r="AE25" s="1106"/>
      <c r="AF25" s="646"/>
      <c r="AG25" s="646"/>
      <c r="AJ25" s="1434" t="str">
        <f>IF(C25&lt;&gt;"",IF(OR(G25="",H25="",N25="",O25="",AC25=""),"未入力","OK"),"")</f>
        <v/>
      </c>
      <c r="AK25" s="331"/>
      <c r="AL25" s="1459"/>
      <c r="AM25" s="1459"/>
      <c r="AN25" s="1459"/>
      <c r="AO25" s="1459"/>
      <c r="AP25" s="1459"/>
      <c r="AQ25" s="1459"/>
      <c r="AR25" s="1459"/>
      <c r="AS25" s="1459"/>
      <c r="AT25" s="1459"/>
      <c r="AU25" s="1459"/>
      <c r="AV25" s="1459"/>
      <c r="AW25" s="1459"/>
      <c r="AX25" s="1459"/>
      <c r="AY25" s="1459"/>
      <c r="AZ25" s="1459"/>
      <c r="BA25" s="1459"/>
      <c r="BB25" s="1459"/>
      <c r="BC25" s="1459"/>
      <c r="BD25" s="1459"/>
      <c r="BE25" s="1459"/>
      <c r="BF25" s="1459"/>
      <c r="BG25" s="1459"/>
      <c r="BH25" s="1459"/>
      <c r="BI25" s="1459"/>
      <c r="BJ25" s="1459"/>
      <c r="BK25" s="1459"/>
      <c r="BL25" s="1459"/>
      <c r="BM25" s="1459"/>
      <c r="BN25" s="1460"/>
    </row>
    <row r="26" spans="2:66" ht="24" customHeight="1">
      <c r="B26" s="1407"/>
      <c r="C26" s="1128"/>
      <c r="D26" s="1128"/>
      <c r="E26" s="1128"/>
      <c r="F26" s="1409"/>
      <c r="G26" s="1411"/>
      <c r="H26" s="1130"/>
      <c r="I26" s="1131"/>
      <c r="J26" s="1131"/>
      <c r="K26" s="1131"/>
      <c r="L26" s="1131"/>
      <c r="M26" s="1132"/>
      <c r="N26" s="327"/>
      <c r="O26" s="290"/>
      <c r="P26" s="383" t="s">
        <v>61</v>
      </c>
      <c r="Q26" s="1418"/>
      <c r="R26" s="1419"/>
      <c r="S26" s="1419"/>
      <c r="T26" s="1419"/>
      <c r="U26" s="1419"/>
      <c r="V26" s="1419"/>
      <c r="W26" s="1420"/>
      <c r="X26" s="1421"/>
      <c r="Y26" s="1422"/>
      <c r="Z26" s="1423"/>
      <c r="AA26" s="9"/>
      <c r="AB26" s="8"/>
      <c r="AC26" s="1416"/>
      <c r="AD26" s="1417"/>
      <c r="AE26" s="1106"/>
      <c r="AF26" s="646"/>
      <c r="AG26" s="646"/>
      <c r="AJ26" s="1435"/>
      <c r="AK26" s="331"/>
      <c r="AL26" s="1459"/>
      <c r="AM26" s="1459"/>
      <c r="AN26" s="1459"/>
      <c r="AO26" s="1459"/>
      <c r="AP26" s="1459"/>
      <c r="AQ26" s="1459"/>
      <c r="AR26" s="1459"/>
      <c r="AS26" s="1459"/>
      <c r="AT26" s="1459"/>
      <c r="AU26" s="1459"/>
      <c r="AV26" s="1459"/>
      <c r="AW26" s="1459"/>
      <c r="AX26" s="1459"/>
      <c r="AY26" s="1459"/>
      <c r="AZ26" s="1459"/>
      <c r="BA26" s="1459"/>
      <c r="BB26" s="1459"/>
      <c r="BC26" s="1459"/>
      <c r="BD26" s="1459"/>
      <c r="BE26" s="1459"/>
      <c r="BF26" s="1459"/>
      <c r="BG26" s="1459"/>
      <c r="BH26" s="1459"/>
      <c r="BI26" s="1459"/>
      <c r="BJ26" s="1459"/>
      <c r="BK26" s="1459"/>
      <c r="BL26" s="1459"/>
      <c r="BM26" s="1459"/>
      <c r="BN26" s="1460"/>
    </row>
    <row r="27" spans="2:66" ht="24" customHeight="1">
      <c r="B27" s="1407"/>
      <c r="C27" s="1128"/>
      <c r="D27" s="1128"/>
      <c r="E27" s="1128"/>
      <c r="F27" s="1409"/>
      <c r="G27" s="1411"/>
      <c r="H27" s="1130"/>
      <c r="I27" s="1131"/>
      <c r="J27" s="1131"/>
      <c r="K27" s="1131"/>
      <c r="L27" s="1131"/>
      <c r="M27" s="1132"/>
      <c r="N27" s="327"/>
      <c r="O27" s="290"/>
      <c r="P27" s="383" t="s">
        <v>61</v>
      </c>
      <c r="Q27" s="1418"/>
      <c r="R27" s="1419"/>
      <c r="S27" s="1419"/>
      <c r="T27" s="1419"/>
      <c r="U27" s="1419"/>
      <c r="V27" s="1419"/>
      <c r="W27" s="1420"/>
      <c r="X27" s="1421"/>
      <c r="Y27" s="1422"/>
      <c r="Z27" s="1423"/>
      <c r="AA27" s="9"/>
      <c r="AB27" s="8"/>
      <c r="AC27" s="1416"/>
      <c r="AD27" s="1417"/>
      <c r="AE27" s="1106"/>
      <c r="AF27" s="646"/>
      <c r="AG27" s="646"/>
      <c r="AJ27" s="1435"/>
      <c r="AK27" s="331"/>
      <c r="AL27" s="1459"/>
      <c r="AM27" s="1459"/>
      <c r="AN27" s="1459"/>
      <c r="AO27" s="1459"/>
      <c r="AP27" s="1459"/>
      <c r="AQ27" s="1459"/>
      <c r="AR27" s="1459"/>
      <c r="AS27" s="1459"/>
      <c r="AT27" s="1459"/>
      <c r="AU27" s="1459"/>
      <c r="AV27" s="1459"/>
      <c r="AW27" s="1459"/>
      <c r="AX27" s="1459"/>
      <c r="AY27" s="1459"/>
      <c r="AZ27" s="1459"/>
      <c r="BA27" s="1459"/>
      <c r="BB27" s="1459"/>
      <c r="BC27" s="1459"/>
      <c r="BD27" s="1459"/>
      <c r="BE27" s="1459"/>
      <c r="BF27" s="1459"/>
      <c r="BG27" s="1459"/>
      <c r="BH27" s="1459"/>
      <c r="BI27" s="1459"/>
      <c r="BJ27" s="1459"/>
      <c r="BK27" s="1459"/>
      <c r="BL27" s="1459"/>
      <c r="BM27" s="1459"/>
      <c r="BN27" s="1460"/>
    </row>
    <row r="28" spans="2:66" ht="24" customHeight="1">
      <c r="B28" s="1408"/>
      <c r="C28" s="1128"/>
      <c r="D28" s="1128"/>
      <c r="E28" s="1128"/>
      <c r="F28" s="1409"/>
      <c r="G28" s="1412"/>
      <c r="H28" s="1130"/>
      <c r="I28" s="1131"/>
      <c r="J28" s="1131"/>
      <c r="K28" s="1131"/>
      <c r="L28" s="1131"/>
      <c r="M28" s="1132"/>
      <c r="N28" s="327"/>
      <c r="O28" s="290"/>
      <c r="P28" s="383" t="s">
        <v>61</v>
      </c>
      <c r="Q28" s="1424"/>
      <c r="R28" s="1425"/>
      <c r="S28" s="1425"/>
      <c r="T28" s="1425"/>
      <c r="U28" s="1425"/>
      <c r="V28" s="1425"/>
      <c r="W28" s="1426"/>
      <c r="X28" s="1413"/>
      <c r="Y28" s="1414"/>
      <c r="Z28" s="1415"/>
      <c r="AA28" s="10"/>
      <c r="AB28" s="11"/>
      <c r="AC28" s="1416"/>
      <c r="AD28" s="1417"/>
      <c r="AE28" s="646"/>
      <c r="AF28" s="646"/>
      <c r="AG28" s="646"/>
      <c r="AJ28" s="1436"/>
      <c r="AK28" s="331"/>
      <c r="AL28" s="1459"/>
      <c r="AM28" s="1459"/>
      <c r="AN28" s="1459"/>
      <c r="AO28" s="1459"/>
      <c r="AP28" s="1459"/>
      <c r="AQ28" s="1459"/>
      <c r="AR28" s="1459"/>
      <c r="AS28" s="1459"/>
      <c r="AT28" s="1459"/>
      <c r="AU28" s="1459"/>
      <c r="AV28" s="1459"/>
      <c r="AW28" s="1459"/>
      <c r="AX28" s="1459"/>
      <c r="AY28" s="1459"/>
      <c r="AZ28" s="1459"/>
      <c r="BA28" s="1459"/>
      <c r="BB28" s="1459"/>
      <c r="BC28" s="1459"/>
      <c r="BD28" s="1459"/>
      <c r="BE28" s="1459"/>
      <c r="BF28" s="1459"/>
      <c r="BG28" s="1459"/>
      <c r="BH28" s="1459"/>
      <c r="BI28" s="1459"/>
      <c r="BJ28" s="1459"/>
      <c r="BK28" s="1459"/>
      <c r="BL28" s="1459"/>
      <c r="BM28" s="1459"/>
      <c r="BN28" s="1460"/>
    </row>
    <row r="29" spans="2:66" ht="24" customHeight="1">
      <c r="B29" s="1406">
        <v>14</v>
      </c>
      <c r="C29" s="1128"/>
      <c r="D29" s="1128"/>
      <c r="E29" s="1128"/>
      <c r="F29" s="1409"/>
      <c r="G29" s="1410"/>
      <c r="H29" s="1130"/>
      <c r="I29" s="1131"/>
      <c r="J29" s="1131"/>
      <c r="K29" s="1131"/>
      <c r="L29" s="1131"/>
      <c r="M29" s="1132"/>
      <c r="N29" s="327"/>
      <c r="O29" s="290"/>
      <c r="P29" s="383" t="s">
        <v>61</v>
      </c>
      <c r="Q29" s="1360"/>
      <c r="R29" s="1366"/>
      <c r="S29" s="1366"/>
      <c r="T29" s="1366"/>
      <c r="U29" s="1366"/>
      <c r="V29" s="1366"/>
      <c r="W29" s="1367"/>
      <c r="X29" s="1447"/>
      <c r="Y29" s="1448"/>
      <c r="Z29" s="1449"/>
      <c r="AA29" s="291"/>
      <c r="AB29" s="6" t="s">
        <v>61</v>
      </c>
      <c r="AC29" s="1416"/>
      <c r="AD29" s="1417"/>
      <c r="AE29" s="1106"/>
      <c r="AF29" s="646"/>
      <c r="AG29" s="646"/>
      <c r="AJ29" s="1434" t="str">
        <f>IF(C29&lt;&gt;"",IF(OR(G29="",H29="",N29="",O29="",AC29=""),"未入力","OK"),"")</f>
        <v/>
      </c>
      <c r="AK29" s="331"/>
      <c r="AL29" s="1459"/>
      <c r="AM29" s="1459"/>
      <c r="AN29" s="1459"/>
      <c r="AO29" s="1459"/>
      <c r="AP29" s="1459"/>
      <c r="AQ29" s="1459"/>
      <c r="AR29" s="1459"/>
      <c r="AS29" s="1459"/>
      <c r="AT29" s="1459"/>
      <c r="AU29" s="1459"/>
      <c r="AV29" s="1459"/>
      <c r="AW29" s="1459"/>
      <c r="AX29" s="1459"/>
      <c r="AY29" s="1459"/>
      <c r="AZ29" s="1459"/>
      <c r="BA29" s="1459"/>
      <c r="BB29" s="1459"/>
      <c r="BC29" s="1459"/>
      <c r="BD29" s="1459"/>
      <c r="BE29" s="1459"/>
      <c r="BF29" s="1459"/>
      <c r="BG29" s="1459"/>
      <c r="BH29" s="1459"/>
      <c r="BI29" s="1459"/>
      <c r="BJ29" s="1459"/>
      <c r="BK29" s="1459"/>
      <c r="BL29" s="1459"/>
      <c r="BM29" s="1459"/>
      <c r="BN29" s="1460"/>
    </row>
    <row r="30" spans="2:66" ht="24" customHeight="1">
      <c r="B30" s="1407"/>
      <c r="C30" s="1128"/>
      <c r="D30" s="1128"/>
      <c r="E30" s="1128"/>
      <c r="F30" s="1409"/>
      <c r="G30" s="1411"/>
      <c r="H30" s="1130"/>
      <c r="I30" s="1131"/>
      <c r="J30" s="1131"/>
      <c r="K30" s="1131"/>
      <c r="L30" s="1131"/>
      <c r="M30" s="1132"/>
      <c r="N30" s="327"/>
      <c r="O30" s="290"/>
      <c r="P30" s="383" t="s">
        <v>61</v>
      </c>
      <c r="Q30" s="1418"/>
      <c r="R30" s="1419"/>
      <c r="S30" s="1419"/>
      <c r="T30" s="1419"/>
      <c r="U30" s="1419"/>
      <c r="V30" s="1419"/>
      <c r="W30" s="1420"/>
      <c r="X30" s="1421"/>
      <c r="Y30" s="1422"/>
      <c r="Z30" s="1423"/>
      <c r="AA30" s="9"/>
      <c r="AB30" s="8"/>
      <c r="AC30" s="1416"/>
      <c r="AD30" s="1417"/>
      <c r="AE30" s="1106"/>
      <c r="AF30" s="646"/>
      <c r="AG30" s="646"/>
      <c r="AJ30" s="1435"/>
      <c r="AK30" s="331"/>
      <c r="AL30" s="1459"/>
      <c r="AM30" s="1459"/>
      <c r="AN30" s="1459"/>
      <c r="AO30" s="1459"/>
      <c r="AP30" s="1459"/>
      <c r="AQ30" s="1459"/>
      <c r="AR30" s="1459"/>
      <c r="AS30" s="1459"/>
      <c r="AT30" s="1459"/>
      <c r="AU30" s="1459"/>
      <c r="AV30" s="1459"/>
      <c r="AW30" s="1459"/>
      <c r="AX30" s="1459"/>
      <c r="AY30" s="1459"/>
      <c r="AZ30" s="1459"/>
      <c r="BA30" s="1459"/>
      <c r="BB30" s="1459"/>
      <c r="BC30" s="1459"/>
      <c r="BD30" s="1459"/>
      <c r="BE30" s="1459"/>
      <c r="BF30" s="1459"/>
      <c r="BG30" s="1459"/>
      <c r="BH30" s="1459"/>
      <c r="BI30" s="1459"/>
      <c r="BJ30" s="1459"/>
      <c r="BK30" s="1459"/>
      <c r="BL30" s="1459"/>
      <c r="BM30" s="1459"/>
      <c r="BN30" s="1460"/>
    </row>
    <row r="31" spans="2:66" ht="24" customHeight="1">
      <c r="B31" s="1407"/>
      <c r="C31" s="1128"/>
      <c r="D31" s="1128"/>
      <c r="E31" s="1128"/>
      <c r="F31" s="1409"/>
      <c r="G31" s="1411"/>
      <c r="H31" s="1130"/>
      <c r="I31" s="1131"/>
      <c r="J31" s="1131"/>
      <c r="K31" s="1131"/>
      <c r="L31" s="1131"/>
      <c r="M31" s="1132"/>
      <c r="N31" s="327"/>
      <c r="O31" s="290"/>
      <c r="P31" s="383" t="s">
        <v>61</v>
      </c>
      <c r="Q31" s="1418"/>
      <c r="R31" s="1419"/>
      <c r="S31" s="1419"/>
      <c r="T31" s="1419"/>
      <c r="U31" s="1419"/>
      <c r="V31" s="1419"/>
      <c r="W31" s="1420"/>
      <c r="X31" s="1421"/>
      <c r="Y31" s="1422"/>
      <c r="Z31" s="1423"/>
      <c r="AA31" s="9"/>
      <c r="AB31" s="8"/>
      <c r="AC31" s="1416"/>
      <c r="AD31" s="1417"/>
      <c r="AE31" s="1106"/>
      <c r="AF31" s="646"/>
      <c r="AG31" s="646"/>
      <c r="AJ31" s="1435"/>
      <c r="AK31" s="331"/>
      <c r="AL31" s="1459"/>
      <c r="AM31" s="1459"/>
      <c r="AN31" s="1459"/>
      <c r="AO31" s="1459"/>
      <c r="AP31" s="1459"/>
      <c r="AQ31" s="1459"/>
      <c r="AR31" s="1459"/>
      <c r="AS31" s="1459"/>
      <c r="AT31" s="1459"/>
      <c r="AU31" s="1459"/>
      <c r="AV31" s="1459"/>
      <c r="AW31" s="1459"/>
      <c r="AX31" s="1459"/>
      <c r="AY31" s="1459"/>
      <c r="AZ31" s="1459"/>
      <c r="BA31" s="1459"/>
      <c r="BB31" s="1459"/>
      <c r="BC31" s="1459"/>
      <c r="BD31" s="1459"/>
      <c r="BE31" s="1459"/>
      <c r="BF31" s="1459"/>
      <c r="BG31" s="1459"/>
      <c r="BH31" s="1459"/>
      <c r="BI31" s="1459"/>
      <c r="BJ31" s="1459"/>
      <c r="BK31" s="1459"/>
      <c r="BL31" s="1459"/>
      <c r="BM31" s="1459"/>
      <c r="BN31" s="1460"/>
    </row>
    <row r="32" spans="2:66" ht="24" customHeight="1">
      <c r="B32" s="1408"/>
      <c r="C32" s="1128"/>
      <c r="D32" s="1128"/>
      <c r="E32" s="1128"/>
      <c r="F32" s="1409"/>
      <c r="G32" s="1412"/>
      <c r="H32" s="1130"/>
      <c r="I32" s="1131"/>
      <c r="J32" s="1131"/>
      <c r="K32" s="1131"/>
      <c r="L32" s="1131"/>
      <c r="M32" s="1132"/>
      <c r="N32" s="327"/>
      <c r="O32" s="290"/>
      <c r="P32" s="383" t="s">
        <v>61</v>
      </c>
      <c r="Q32" s="1424"/>
      <c r="R32" s="1425"/>
      <c r="S32" s="1425"/>
      <c r="T32" s="1425"/>
      <c r="U32" s="1425"/>
      <c r="V32" s="1425"/>
      <c r="W32" s="1426"/>
      <c r="X32" s="1413"/>
      <c r="Y32" s="1414"/>
      <c r="Z32" s="1415"/>
      <c r="AA32" s="10"/>
      <c r="AB32" s="11"/>
      <c r="AC32" s="1416"/>
      <c r="AD32" s="1417"/>
      <c r="AE32" s="646"/>
      <c r="AF32" s="646"/>
      <c r="AG32" s="646"/>
      <c r="AJ32" s="1436"/>
      <c r="AK32" s="331"/>
      <c r="AL32" s="1459"/>
      <c r="AM32" s="1459"/>
      <c r="AN32" s="1459"/>
      <c r="AO32" s="1459"/>
      <c r="AP32" s="1459"/>
      <c r="AQ32" s="1459"/>
      <c r="AR32" s="1459"/>
      <c r="AS32" s="1459"/>
      <c r="AT32" s="1459"/>
      <c r="AU32" s="1459"/>
      <c r="AV32" s="1459"/>
      <c r="AW32" s="1459"/>
      <c r="AX32" s="1459"/>
      <c r="AY32" s="1459"/>
      <c r="AZ32" s="1459"/>
      <c r="BA32" s="1459"/>
      <c r="BB32" s="1459"/>
      <c r="BC32" s="1459"/>
      <c r="BD32" s="1459"/>
      <c r="BE32" s="1459"/>
      <c r="BF32" s="1459"/>
      <c r="BG32" s="1459"/>
      <c r="BH32" s="1459"/>
      <c r="BI32" s="1459"/>
      <c r="BJ32" s="1459"/>
      <c r="BK32" s="1459"/>
      <c r="BL32" s="1459"/>
      <c r="BM32" s="1459"/>
      <c r="BN32" s="1460"/>
    </row>
    <row r="33" spans="2:66" ht="24" customHeight="1">
      <c r="B33" s="1406">
        <v>15</v>
      </c>
      <c r="C33" s="1128"/>
      <c r="D33" s="1128"/>
      <c r="E33" s="1128"/>
      <c r="F33" s="1409"/>
      <c r="G33" s="1410"/>
      <c r="H33" s="1130"/>
      <c r="I33" s="1131"/>
      <c r="J33" s="1131"/>
      <c r="K33" s="1131"/>
      <c r="L33" s="1131"/>
      <c r="M33" s="1132"/>
      <c r="N33" s="327"/>
      <c r="O33" s="290"/>
      <c r="P33" s="383" t="s">
        <v>61</v>
      </c>
      <c r="Q33" s="1360"/>
      <c r="R33" s="1366"/>
      <c r="S33" s="1366"/>
      <c r="T33" s="1366"/>
      <c r="U33" s="1366"/>
      <c r="V33" s="1366"/>
      <c r="W33" s="1367"/>
      <c r="X33" s="1447"/>
      <c r="Y33" s="1448"/>
      <c r="Z33" s="1449"/>
      <c r="AA33" s="291"/>
      <c r="AB33" s="6" t="s">
        <v>61</v>
      </c>
      <c r="AC33" s="1416"/>
      <c r="AD33" s="1417"/>
      <c r="AE33" s="1106"/>
      <c r="AF33" s="646"/>
      <c r="AG33" s="646"/>
      <c r="AJ33" s="1434" t="str">
        <f>IF(C33&lt;&gt;"",IF(OR(G33="",H33="",N33="",O33="",AC33=""),"未入力","OK"),"")</f>
        <v/>
      </c>
      <c r="AK33" s="331"/>
      <c r="AL33" s="1459"/>
      <c r="AM33" s="1459"/>
      <c r="AN33" s="1459"/>
      <c r="AO33" s="1459"/>
      <c r="AP33" s="1459"/>
      <c r="AQ33" s="1459"/>
      <c r="AR33" s="1459"/>
      <c r="AS33" s="1459"/>
      <c r="AT33" s="1459"/>
      <c r="AU33" s="1459"/>
      <c r="AV33" s="1459"/>
      <c r="AW33" s="1459"/>
      <c r="AX33" s="1459"/>
      <c r="AY33" s="1459"/>
      <c r="AZ33" s="1459"/>
      <c r="BA33" s="1459"/>
      <c r="BB33" s="1459"/>
      <c r="BC33" s="1459"/>
      <c r="BD33" s="1459"/>
      <c r="BE33" s="1459"/>
      <c r="BF33" s="1459"/>
      <c r="BG33" s="1459"/>
      <c r="BH33" s="1459"/>
      <c r="BI33" s="1459"/>
      <c r="BJ33" s="1459"/>
      <c r="BK33" s="1459"/>
      <c r="BL33" s="1459"/>
      <c r="BM33" s="1459"/>
      <c r="BN33" s="1460"/>
    </row>
    <row r="34" spans="2:66" ht="24" customHeight="1">
      <c r="B34" s="1407"/>
      <c r="C34" s="1128"/>
      <c r="D34" s="1128"/>
      <c r="E34" s="1128"/>
      <c r="F34" s="1409"/>
      <c r="G34" s="1411"/>
      <c r="H34" s="1130"/>
      <c r="I34" s="1131"/>
      <c r="J34" s="1131"/>
      <c r="K34" s="1131"/>
      <c r="L34" s="1131"/>
      <c r="M34" s="1132"/>
      <c r="N34" s="327"/>
      <c r="O34" s="290"/>
      <c r="P34" s="383" t="s">
        <v>61</v>
      </c>
      <c r="Q34" s="1418"/>
      <c r="R34" s="1419"/>
      <c r="S34" s="1419"/>
      <c r="T34" s="1419"/>
      <c r="U34" s="1419"/>
      <c r="V34" s="1419"/>
      <c r="W34" s="1420"/>
      <c r="X34" s="1421"/>
      <c r="Y34" s="1422"/>
      <c r="Z34" s="1423"/>
      <c r="AA34" s="9"/>
      <c r="AB34" s="8"/>
      <c r="AC34" s="1416"/>
      <c r="AD34" s="1417"/>
      <c r="AE34" s="1106"/>
      <c r="AF34" s="646"/>
      <c r="AG34" s="646"/>
      <c r="AJ34" s="1435"/>
      <c r="AK34" s="331"/>
      <c r="AL34" s="1459"/>
      <c r="AM34" s="1459"/>
      <c r="AN34" s="1459"/>
      <c r="AO34" s="1459"/>
      <c r="AP34" s="1459"/>
      <c r="AQ34" s="1459"/>
      <c r="AR34" s="1459"/>
      <c r="AS34" s="1459"/>
      <c r="AT34" s="1459"/>
      <c r="AU34" s="1459"/>
      <c r="AV34" s="1459"/>
      <c r="AW34" s="1459"/>
      <c r="AX34" s="1459"/>
      <c r="AY34" s="1459"/>
      <c r="AZ34" s="1459"/>
      <c r="BA34" s="1459"/>
      <c r="BB34" s="1459"/>
      <c r="BC34" s="1459"/>
      <c r="BD34" s="1459"/>
      <c r="BE34" s="1459"/>
      <c r="BF34" s="1459"/>
      <c r="BG34" s="1459"/>
      <c r="BH34" s="1459"/>
      <c r="BI34" s="1459"/>
      <c r="BJ34" s="1459"/>
      <c r="BK34" s="1459"/>
      <c r="BL34" s="1459"/>
      <c r="BM34" s="1459"/>
      <c r="BN34" s="1460"/>
    </row>
    <row r="35" spans="2:66" ht="24" customHeight="1">
      <c r="B35" s="1407"/>
      <c r="C35" s="1128"/>
      <c r="D35" s="1128"/>
      <c r="E35" s="1128"/>
      <c r="F35" s="1409"/>
      <c r="G35" s="1411"/>
      <c r="H35" s="1130"/>
      <c r="I35" s="1131"/>
      <c r="J35" s="1131"/>
      <c r="K35" s="1131"/>
      <c r="L35" s="1131"/>
      <c r="M35" s="1132"/>
      <c r="N35" s="327"/>
      <c r="O35" s="290"/>
      <c r="P35" s="383" t="s">
        <v>61</v>
      </c>
      <c r="Q35" s="1418"/>
      <c r="R35" s="1419"/>
      <c r="S35" s="1419"/>
      <c r="T35" s="1419"/>
      <c r="U35" s="1419"/>
      <c r="V35" s="1419"/>
      <c r="W35" s="1420"/>
      <c r="X35" s="1421"/>
      <c r="Y35" s="1422"/>
      <c r="Z35" s="1423"/>
      <c r="AA35" s="9"/>
      <c r="AB35" s="8"/>
      <c r="AC35" s="1416"/>
      <c r="AD35" s="1417"/>
      <c r="AE35" s="1106"/>
      <c r="AF35" s="646"/>
      <c r="AG35" s="646"/>
      <c r="AJ35" s="1435"/>
      <c r="AK35" s="331"/>
      <c r="AL35" s="1459"/>
      <c r="AM35" s="1459"/>
      <c r="AN35" s="1459"/>
      <c r="AO35" s="1459"/>
      <c r="AP35" s="1459"/>
      <c r="AQ35" s="1459"/>
      <c r="AR35" s="1459"/>
      <c r="AS35" s="1459"/>
      <c r="AT35" s="1459"/>
      <c r="AU35" s="1459"/>
      <c r="AV35" s="1459"/>
      <c r="AW35" s="1459"/>
      <c r="AX35" s="1459"/>
      <c r="AY35" s="1459"/>
      <c r="AZ35" s="1459"/>
      <c r="BA35" s="1459"/>
      <c r="BB35" s="1459"/>
      <c r="BC35" s="1459"/>
      <c r="BD35" s="1459"/>
      <c r="BE35" s="1459"/>
      <c r="BF35" s="1459"/>
      <c r="BG35" s="1459"/>
      <c r="BH35" s="1459"/>
      <c r="BI35" s="1459"/>
      <c r="BJ35" s="1459"/>
      <c r="BK35" s="1459"/>
      <c r="BL35" s="1459"/>
      <c r="BM35" s="1459"/>
      <c r="BN35" s="1460"/>
    </row>
    <row r="36" spans="2:66" ht="24" customHeight="1">
      <c r="B36" s="1408"/>
      <c r="C36" s="1128"/>
      <c r="D36" s="1128"/>
      <c r="E36" s="1128"/>
      <c r="F36" s="1409"/>
      <c r="G36" s="1412"/>
      <c r="H36" s="1130"/>
      <c r="I36" s="1131"/>
      <c r="J36" s="1131"/>
      <c r="K36" s="1131"/>
      <c r="L36" s="1131"/>
      <c r="M36" s="1132"/>
      <c r="N36" s="327"/>
      <c r="O36" s="290"/>
      <c r="P36" s="383" t="s">
        <v>61</v>
      </c>
      <c r="Q36" s="1424"/>
      <c r="R36" s="1425"/>
      <c r="S36" s="1425"/>
      <c r="T36" s="1425"/>
      <c r="U36" s="1425"/>
      <c r="V36" s="1425"/>
      <c r="W36" s="1426"/>
      <c r="X36" s="1413"/>
      <c r="Y36" s="1414"/>
      <c r="Z36" s="1415"/>
      <c r="AA36" s="10"/>
      <c r="AB36" s="11"/>
      <c r="AC36" s="1416"/>
      <c r="AD36" s="1417"/>
      <c r="AE36" s="646"/>
      <c r="AF36" s="646"/>
      <c r="AG36" s="646"/>
      <c r="AJ36" s="1436"/>
      <c r="AK36" s="331"/>
      <c r="AL36" s="1459"/>
      <c r="AM36" s="1459"/>
      <c r="AN36" s="1459"/>
      <c r="AO36" s="1459"/>
      <c r="AP36" s="1459"/>
      <c r="AQ36" s="1459"/>
      <c r="AR36" s="1459"/>
      <c r="AS36" s="1459"/>
      <c r="AT36" s="1459"/>
      <c r="AU36" s="1459"/>
      <c r="AV36" s="1459"/>
      <c r="AW36" s="1459"/>
      <c r="AX36" s="1459"/>
      <c r="AY36" s="1459"/>
      <c r="AZ36" s="1459"/>
      <c r="BA36" s="1459"/>
      <c r="BB36" s="1459"/>
      <c r="BC36" s="1459"/>
      <c r="BD36" s="1459"/>
      <c r="BE36" s="1459"/>
      <c r="BF36" s="1459"/>
      <c r="BG36" s="1459"/>
      <c r="BH36" s="1459"/>
      <c r="BI36" s="1459"/>
      <c r="BJ36" s="1459"/>
      <c r="BK36" s="1459"/>
      <c r="BL36" s="1459"/>
      <c r="BM36" s="1459"/>
      <c r="BN36" s="1460"/>
    </row>
    <row r="37" spans="2:66" ht="24" customHeight="1">
      <c r="B37" s="1406">
        <v>16</v>
      </c>
      <c r="C37" s="1128"/>
      <c r="D37" s="1128"/>
      <c r="E37" s="1128"/>
      <c r="F37" s="1409"/>
      <c r="G37" s="1410"/>
      <c r="H37" s="1130"/>
      <c r="I37" s="1131"/>
      <c r="J37" s="1131"/>
      <c r="K37" s="1131"/>
      <c r="L37" s="1131"/>
      <c r="M37" s="1132"/>
      <c r="N37" s="327"/>
      <c r="O37" s="290"/>
      <c r="P37" s="383" t="s">
        <v>61</v>
      </c>
      <c r="Q37" s="1360"/>
      <c r="R37" s="1366"/>
      <c r="S37" s="1366"/>
      <c r="T37" s="1366"/>
      <c r="U37" s="1366"/>
      <c r="V37" s="1366"/>
      <c r="W37" s="1367"/>
      <c r="X37" s="1447"/>
      <c r="Y37" s="1448"/>
      <c r="Z37" s="1449"/>
      <c r="AA37" s="291"/>
      <c r="AB37" s="6" t="s">
        <v>61</v>
      </c>
      <c r="AC37" s="1416"/>
      <c r="AD37" s="1417"/>
      <c r="AE37" s="1106"/>
      <c r="AF37" s="646"/>
      <c r="AG37" s="646"/>
      <c r="AJ37" s="1434" t="str">
        <f>IF(C37&lt;&gt;"",IF(OR(G37="",H37="",N37="",O37="",AC37=""),"未入力","OK"),"")</f>
        <v/>
      </c>
      <c r="AK37" s="331"/>
      <c r="AL37" s="1459"/>
      <c r="AM37" s="1459"/>
      <c r="AN37" s="1459"/>
      <c r="AO37" s="1459"/>
      <c r="AP37" s="1459"/>
      <c r="AQ37" s="1459"/>
      <c r="AR37" s="1459"/>
      <c r="AS37" s="1459"/>
      <c r="AT37" s="1459"/>
      <c r="AU37" s="1459"/>
      <c r="AV37" s="1459"/>
      <c r="AW37" s="1459"/>
      <c r="AX37" s="1459"/>
      <c r="AY37" s="1459"/>
      <c r="AZ37" s="1459"/>
      <c r="BA37" s="1459"/>
      <c r="BB37" s="1459"/>
      <c r="BC37" s="1459"/>
      <c r="BD37" s="1459"/>
      <c r="BE37" s="1459"/>
      <c r="BF37" s="1459"/>
      <c r="BG37" s="1459"/>
      <c r="BH37" s="1459"/>
      <c r="BI37" s="1459"/>
      <c r="BJ37" s="1459"/>
      <c r="BK37" s="1459"/>
      <c r="BL37" s="1459"/>
      <c r="BM37" s="1459"/>
      <c r="BN37" s="1460"/>
    </row>
    <row r="38" spans="2:66" ht="24" customHeight="1">
      <c r="B38" s="1407"/>
      <c r="C38" s="1128"/>
      <c r="D38" s="1128"/>
      <c r="E38" s="1128"/>
      <c r="F38" s="1409"/>
      <c r="G38" s="1411"/>
      <c r="H38" s="1130"/>
      <c r="I38" s="1131"/>
      <c r="J38" s="1131"/>
      <c r="K38" s="1131"/>
      <c r="L38" s="1131"/>
      <c r="M38" s="1132"/>
      <c r="N38" s="327"/>
      <c r="O38" s="290"/>
      <c r="P38" s="383" t="s">
        <v>61</v>
      </c>
      <c r="Q38" s="1418"/>
      <c r="R38" s="1419"/>
      <c r="S38" s="1419"/>
      <c r="T38" s="1419"/>
      <c r="U38" s="1419"/>
      <c r="V38" s="1419"/>
      <c r="W38" s="1420"/>
      <c r="X38" s="1421"/>
      <c r="Y38" s="1422"/>
      <c r="Z38" s="1423"/>
      <c r="AA38" s="9"/>
      <c r="AB38" s="8"/>
      <c r="AC38" s="1416"/>
      <c r="AD38" s="1417"/>
      <c r="AE38" s="1106"/>
      <c r="AF38" s="646"/>
      <c r="AG38" s="646"/>
      <c r="AJ38" s="1435"/>
      <c r="AK38" s="331"/>
      <c r="AL38" s="1459"/>
      <c r="AM38" s="1459"/>
      <c r="AN38" s="1459"/>
      <c r="AO38" s="1459"/>
      <c r="AP38" s="1459"/>
      <c r="AQ38" s="1459"/>
      <c r="AR38" s="1459"/>
      <c r="AS38" s="1459"/>
      <c r="AT38" s="1459"/>
      <c r="AU38" s="1459"/>
      <c r="AV38" s="1459"/>
      <c r="AW38" s="1459"/>
      <c r="AX38" s="1459"/>
      <c r="AY38" s="1459"/>
      <c r="AZ38" s="1459"/>
      <c r="BA38" s="1459"/>
      <c r="BB38" s="1459"/>
      <c r="BC38" s="1459"/>
      <c r="BD38" s="1459"/>
      <c r="BE38" s="1459"/>
      <c r="BF38" s="1459"/>
      <c r="BG38" s="1459"/>
      <c r="BH38" s="1459"/>
      <c r="BI38" s="1459"/>
      <c r="BJ38" s="1459"/>
      <c r="BK38" s="1459"/>
      <c r="BL38" s="1459"/>
      <c r="BM38" s="1459"/>
      <c r="BN38" s="1460"/>
    </row>
    <row r="39" spans="2:66" ht="24" customHeight="1">
      <c r="B39" s="1407"/>
      <c r="C39" s="1128"/>
      <c r="D39" s="1128"/>
      <c r="E39" s="1128"/>
      <c r="F39" s="1409"/>
      <c r="G39" s="1411"/>
      <c r="H39" s="1130"/>
      <c r="I39" s="1131"/>
      <c r="J39" s="1131"/>
      <c r="K39" s="1131"/>
      <c r="L39" s="1131"/>
      <c r="M39" s="1132"/>
      <c r="N39" s="327"/>
      <c r="O39" s="290"/>
      <c r="P39" s="383" t="s">
        <v>61</v>
      </c>
      <c r="Q39" s="1418"/>
      <c r="R39" s="1419"/>
      <c r="S39" s="1419"/>
      <c r="T39" s="1419"/>
      <c r="U39" s="1419"/>
      <c r="V39" s="1419"/>
      <c r="W39" s="1420"/>
      <c r="X39" s="1421"/>
      <c r="Y39" s="1422"/>
      <c r="Z39" s="1423"/>
      <c r="AA39" s="9"/>
      <c r="AB39" s="8"/>
      <c r="AC39" s="1416"/>
      <c r="AD39" s="1417"/>
      <c r="AE39" s="1106"/>
      <c r="AF39" s="646"/>
      <c r="AG39" s="646"/>
      <c r="AJ39" s="1435"/>
      <c r="AK39" s="331"/>
      <c r="AL39" s="1459"/>
      <c r="AM39" s="1459"/>
      <c r="AN39" s="1459"/>
      <c r="AO39" s="1459"/>
      <c r="AP39" s="1459"/>
      <c r="AQ39" s="1459"/>
      <c r="AR39" s="1459"/>
      <c r="AS39" s="1459"/>
      <c r="AT39" s="1459"/>
      <c r="AU39" s="1459"/>
      <c r="AV39" s="1459"/>
      <c r="AW39" s="1459"/>
      <c r="AX39" s="1459"/>
      <c r="AY39" s="1459"/>
      <c r="AZ39" s="1459"/>
      <c r="BA39" s="1459"/>
      <c r="BB39" s="1459"/>
      <c r="BC39" s="1459"/>
      <c r="BD39" s="1459"/>
      <c r="BE39" s="1459"/>
      <c r="BF39" s="1459"/>
      <c r="BG39" s="1459"/>
      <c r="BH39" s="1459"/>
      <c r="BI39" s="1459"/>
      <c r="BJ39" s="1459"/>
      <c r="BK39" s="1459"/>
      <c r="BL39" s="1459"/>
      <c r="BM39" s="1459"/>
      <c r="BN39" s="1460"/>
    </row>
    <row r="40" spans="2:66" ht="24" customHeight="1">
      <c r="B40" s="1408"/>
      <c r="C40" s="1128"/>
      <c r="D40" s="1128"/>
      <c r="E40" s="1128"/>
      <c r="F40" s="1409"/>
      <c r="G40" s="1412"/>
      <c r="H40" s="1130"/>
      <c r="I40" s="1131"/>
      <c r="J40" s="1131"/>
      <c r="K40" s="1131"/>
      <c r="L40" s="1131"/>
      <c r="M40" s="1132"/>
      <c r="N40" s="327"/>
      <c r="O40" s="290"/>
      <c r="P40" s="383" t="s">
        <v>61</v>
      </c>
      <c r="Q40" s="1424"/>
      <c r="R40" s="1425"/>
      <c r="S40" s="1425"/>
      <c r="T40" s="1425"/>
      <c r="U40" s="1425"/>
      <c r="V40" s="1425"/>
      <c r="W40" s="1426"/>
      <c r="X40" s="1413"/>
      <c r="Y40" s="1414"/>
      <c r="Z40" s="1415"/>
      <c r="AA40" s="10"/>
      <c r="AB40" s="11"/>
      <c r="AC40" s="1416"/>
      <c r="AD40" s="1417"/>
      <c r="AE40" s="646"/>
      <c r="AF40" s="646"/>
      <c r="AG40" s="646"/>
      <c r="AJ40" s="1436"/>
      <c r="AK40" s="333"/>
      <c r="AL40" s="1461"/>
      <c r="AM40" s="1461"/>
      <c r="AN40" s="1461"/>
      <c r="AO40" s="1461"/>
      <c r="AP40" s="1461"/>
      <c r="AQ40" s="1461"/>
      <c r="AR40" s="1461"/>
      <c r="AS40" s="1461"/>
      <c r="AT40" s="1461"/>
      <c r="AU40" s="1461"/>
      <c r="AV40" s="1461"/>
      <c r="AW40" s="1461"/>
      <c r="AX40" s="1461"/>
      <c r="AY40" s="1461"/>
      <c r="AZ40" s="1461"/>
      <c r="BA40" s="1461"/>
      <c r="BB40" s="1461"/>
      <c r="BC40" s="1461"/>
      <c r="BD40" s="1461"/>
      <c r="BE40" s="1461"/>
      <c r="BF40" s="1461"/>
      <c r="BG40" s="1461"/>
      <c r="BH40" s="1461"/>
      <c r="BI40" s="1461"/>
      <c r="BJ40" s="1461"/>
      <c r="BK40" s="1461"/>
      <c r="BL40" s="1461"/>
      <c r="BM40" s="1461"/>
      <c r="BN40" s="1462"/>
    </row>
    <row r="41" spans="2:66" ht="24" customHeight="1">
      <c r="D41" s="16"/>
      <c r="E41" s="386"/>
      <c r="F41" s="386"/>
      <c r="G41" s="386"/>
      <c r="H41" s="23" t="s">
        <v>450</v>
      </c>
      <c r="I41" s="386"/>
      <c r="J41" s="386"/>
      <c r="K41" s="386"/>
      <c r="L41" s="386"/>
      <c r="M41" s="386"/>
      <c r="N41" s="386"/>
      <c r="O41" s="386"/>
      <c r="P41" s="386"/>
      <c r="Q41" s="386"/>
      <c r="R41" s="386"/>
      <c r="S41" s="386"/>
      <c r="T41" s="386"/>
      <c r="U41" s="386"/>
      <c r="V41" s="386"/>
      <c r="W41" s="386"/>
      <c r="X41" s="386"/>
      <c r="Y41" s="386"/>
      <c r="Z41" s="386"/>
      <c r="AA41" s="386"/>
      <c r="AB41" s="386"/>
    </row>
    <row r="42" spans="2:66" ht="24" customHeight="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row>
    <row r="43" spans="2:66" ht="24" customHeight="1">
      <c r="D43" s="13"/>
    </row>
    <row r="45" spans="2:66" ht="78" customHeight="1">
      <c r="O45" s="1048" t="s">
        <v>441</v>
      </c>
      <c r="P45" s="1050"/>
      <c r="AC45" s="1048" t="s">
        <v>278</v>
      </c>
      <c r="AD45" s="1050"/>
    </row>
    <row r="46" spans="2:66" ht="24" customHeight="1">
      <c r="O46" s="671" t="s">
        <v>442</v>
      </c>
      <c r="P46" s="672"/>
      <c r="AC46" s="671" t="s">
        <v>62</v>
      </c>
      <c r="AD46" s="672"/>
    </row>
    <row r="47" spans="2:66" ht="24" customHeight="1">
      <c r="O47" s="671" t="s">
        <v>443</v>
      </c>
      <c r="P47" s="672"/>
      <c r="AC47" s="671" t="s">
        <v>45</v>
      </c>
      <c r="AD47" s="672"/>
    </row>
    <row r="48" spans="2:66" ht="24" customHeight="1">
      <c r="O48" s="671" t="s">
        <v>444</v>
      </c>
      <c r="P48" s="672"/>
    </row>
  </sheetData>
  <mergeCells count="189">
    <mergeCell ref="AM4:AN4"/>
    <mergeCell ref="AO4:AP4"/>
    <mergeCell ref="AQ4:AR4"/>
    <mergeCell ref="AT4:AV4"/>
    <mergeCell ref="AM5:AN5"/>
    <mergeCell ref="AO5:AP5"/>
    <mergeCell ref="AQ5:AR5"/>
    <mergeCell ref="AT5:AV5"/>
    <mergeCell ref="B1:E1"/>
    <mergeCell ref="F1:P1"/>
    <mergeCell ref="S1:AG1"/>
    <mergeCell ref="S3:V3"/>
    <mergeCell ref="W3:AG3"/>
    <mergeCell ref="S4:V4"/>
    <mergeCell ref="W4:AG4"/>
    <mergeCell ref="S2:V2"/>
    <mergeCell ref="W2:AG2"/>
    <mergeCell ref="AT6:BK7"/>
    <mergeCell ref="H7:M8"/>
    <mergeCell ref="N7:N8"/>
    <mergeCell ref="O7:P8"/>
    <mergeCell ref="Q7:W8"/>
    <mergeCell ref="X7:Z8"/>
    <mergeCell ref="B6:B8"/>
    <mergeCell ref="C6:F8"/>
    <mergeCell ref="G6:G8"/>
    <mergeCell ref="H6:P6"/>
    <mergeCell ref="Q6:AB6"/>
    <mergeCell ref="AC6:AD8"/>
    <mergeCell ref="AA7:AB8"/>
    <mergeCell ref="AM7:AN7"/>
    <mergeCell ref="AO7:AP7"/>
    <mergeCell ref="AQ7:AR7"/>
    <mergeCell ref="AO6:AP6"/>
    <mergeCell ref="AQ6:AR6"/>
    <mergeCell ref="B9:B12"/>
    <mergeCell ref="C9:F12"/>
    <mergeCell ref="G9:G12"/>
    <mergeCell ref="H9:M9"/>
    <mergeCell ref="Q9:W9"/>
    <mergeCell ref="X9:Z9"/>
    <mergeCell ref="AC9:AD12"/>
    <mergeCell ref="AE6:AG8"/>
    <mergeCell ref="AM6:AN6"/>
    <mergeCell ref="AL11:BN40"/>
    <mergeCell ref="H12:M12"/>
    <mergeCell ref="Q12:W12"/>
    <mergeCell ref="X12:Z12"/>
    <mergeCell ref="B13:B16"/>
    <mergeCell ref="C13:F16"/>
    <mergeCell ref="G13:G16"/>
    <mergeCell ref="H13:M13"/>
    <mergeCell ref="Q13:W13"/>
    <mergeCell ref="X13:Z13"/>
    <mergeCell ref="AE9:AG12"/>
    <mergeCell ref="AJ9:AJ12"/>
    <mergeCell ref="H10:M10"/>
    <mergeCell ref="Q10:W10"/>
    <mergeCell ref="X10:Z10"/>
    <mergeCell ref="H11:M11"/>
    <mergeCell ref="Q11:W11"/>
    <mergeCell ref="X11:Z11"/>
    <mergeCell ref="AC13:AD16"/>
    <mergeCell ref="AE13:AG16"/>
    <mergeCell ref="AJ13:AJ16"/>
    <mergeCell ref="H14:M14"/>
    <mergeCell ref="Q14:W14"/>
    <mergeCell ref="X14:Z14"/>
    <mergeCell ref="H15:M15"/>
    <mergeCell ref="Q15:W15"/>
    <mergeCell ref="X15:Z15"/>
    <mergeCell ref="H16:M16"/>
    <mergeCell ref="Q16:W16"/>
    <mergeCell ref="X16:Z16"/>
    <mergeCell ref="B17:B20"/>
    <mergeCell ref="C17:F20"/>
    <mergeCell ref="G17:G20"/>
    <mergeCell ref="H17:M17"/>
    <mergeCell ref="Q17:W17"/>
    <mergeCell ref="X17:Z17"/>
    <mergeCell ref="Q20:W20"/>
    <mergeCell ref="X20:Z20"/>
    <mergeCell ref="AC17:AD20"/>
    <mergeCell ref="AE17:AG20"/>
    <mergeCell ref="AJ17:AJ20"/>
    <mergeCell ref="H18:M18"/>
    <mergeCell ref="Q18:W18"/>
    <mergeCell ref="X18:Z18"/>
    <mergeCell ref="H19:M19"/>
    <mergeCell ref="Q19:W19"/>
    <mergeCell ref="X19:Z19"/>
    <mergeCell ref="H20:M20"/>
    <mergeCell ref="AE21:AG24"/>
    <mergeCell ref="AJ21:AJ24"/>
    <mergeCell ref="H22:M22"/>
    <mergeCell ref="Q22:W22"/>
    <mergeCell ref="X22:Z22"/>
    <mergeCell ref="H23:M23"/>
    <mergeCell ref="Q23:W23"/>
    <mergeCell ref="X23:Z23"/>
    <mergeCell ref="H24:M24"/>
    <mergeCell ref="H21:M21"/>
    <mergeCell ref="Q21:W21"/>
    <mergeCell ref="X21:Z21"/>
    <mergeCell ref="Q24:W24"/>
    <mergeCell ref="X24:Z24"/>
    <mergeCell ref="B25:B28"/>
    <mergeCell ref="C25:F28"/>
    <mergeCell ref="G25:G28"/>
    <mergeCell ref="H25:M25"/>
    <mergeCell ref="Q25:W25"/>
    <mergeCell ref="X25:Z25"/>
    <mergeCell ref="Q28:W28"/>
    <mergeCell ref="X28:Z28"/>
    <mergeCell ref="AC21:AD24"/>
    <mergeCell ref="B21:B24"/>
    <mergeCell ref="C21:F24"/>
    <mergeCell ref="G21:G24"/>
    <mergeCell ref="AC25:AD28"/>
    <mergeCell ref="AE25:AG28"/>
    <mergeCell ref="AJ25:AJ28"/>
    <mergeCell ref="H26:M26"/>
    <mergeCell ref="Q26:W26"/>
    <mergeCell ref="X26:Z26"/>
    <mergeCell ref="H27:M27"/>
    <mergeCell ref="Q27:W27"/>
    <mergeCell ref="X27:Z27"/>
    <mergeCell ref="H28:M28"/>
    <mergeCell ref="AE29:AG32"/>
    <mergeCell ref="AJ29:AJ32"/>
    <mergeCell ref="H30:M30"/>
    <mergeCell ref="Q30:W30"/>
    <mergeCell ref="X30:Z30"/>
    <mergeCell ref="H31:M31"/>
    <mergeCell ref="Q31:W31"/>
    <mergeCell ref="X31:Z31"/>
    <mergeCell ref="H32:M32"/>
    <mergeCell ref="H29:M29"/>
    <mergeCell ref="Q29:W29"/>
    <mergeCell ref="X29:Z29"/>
    <mergeCell ref="Q32:W32"/>
    <mergeCell ref="X32:Z32"/>
    <mergeCell ref="B33:B36"/>
    <mergeCell ref="C33:F36"/>
    <mergeCell ref="G33:G36"/>
    <mergeCell ref="H33:M33"/>
    <mergeCell ref="Q33:W33"/>
    <mergeCell ref="X33:Z33"/>
    <mergeCell ref="Q36:W36"/>
    <mergeCell ref="X36:Z36"/>
    <mergeCell ref="AC29:AD32"/>
    <mergeCell ref="B29:B32"/>
    <mergeCell ref="C29:F32"/>
    <mergeCell ref="G29:G32"/>
    <mergeCell ref="AC33:AD36"/>
    <mergeCell ref="AE33:AG36"/>
    <mergeCell ref="AJ33:AJ36"/>
    <mergeCell ref="H34:M34"/>
    <mergeCell ref="Q34:W34"/>
    <mergeCell ref="X34:Z34"/>
    <mergeCell ref="H35:M35"/>
    <mergeCell ref="Q35:W35"/>
    <mergeCell ref="X35:Z35"/>
    <mergeCell ref="H36:M36"/>
    <mergeCell ref="AJ37:AJ40"/>
    <mergeCell ref="H38:M38"/>
    <mergeCell ref="Q38:W38"/>
    <mergeCell ref="X38:Z38"/>
    <mergeCell ref="H39:M39"/>
    <mergeCell ref="Q39:W39"/>
    <mergeCell ref="X39:Z39"/>
    <mergeCell ref="H40:M40"/>
    <mergeCell ref="B37:B40"/>
    <mergeCell ref="C37:F40"/>
    <mergeCell ref="G37:G40"/>
    <mergeCell ref="H37:M37"/>
    <mergeCell ref="Q37:W37"/>
    <mergeCell ref="X37:Z37"/>
    <mergeCell ref="Q40:W40"/>
    <mergeCell ref="X40:Z40"/>
    <mergeCell ref="O48:P48"/>
    <mergeCell ref="O45:P45"/>
    <mergeCell ref="AC45:AD45"/>
    <mergeCell ref="O46:P46"/>
    <mergeCell ref="AC46:AD46"/>
    <mergeCell ref="O47:P47"/>
    <mergeCell ref="AC47:AD47"/>
    <mergeCell ref="AC37:AD40"/>
    <mergeCell ref="AE37:AG40"/>
  </mergeCells>
  <phoneticPr fontId="5"/>
  <dataValidations count="3">
    <dataValidation type="list" allowBlank="1" showInputMessage="1" showErrorMessage="1" sqref="N9:N40" xr:uid="{00000000-0002-0000-0D00-000000000000}">
      <formula1>$O$46:$O$48</formula1>
    </dataValidation>
    <dataValidation type="list" allowBlank="1" showInputMessage="1" showErrorMessage="1" sqref="AC9 AC13:AD40" xr:uid="{00000000-0002-0000-0D00-000001000000}">
      <formula1>$AC$46:$AC$47</formula1>
    </dataValidation>
    <dataValidation imeMode="off" allowBlank="1" showInputMessage="1" showErrorMessage="1" sqref="O9:O40 G9 X9:AA40 G13 G17 G21 G25 G29 G33 G37 B9 B13 B17 B21 B25 B29 B33 B37 W2:AG4" xr:uid="{00000000-0002-0000-0D00-000002000000}"/>
  </dataValidations>
  <pageMargins left="0.9055118110236221" right="0.70866141732283472" top="0.39370078740157483" bottom="0.35433070866141736" header="0.19685039370078741" footer="0.19685039370078741"/>
  <pageSetup paperSize="9" scale="86" fitToHeight="0" orientation="portrait" blackAndWhite="1"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W70"/>
  <sheetViews>
    <sheetView view="pageBreakPreview" zoomScaleNormal="100" zoomScaleSheetLayoutView="100" workbookViewId="0">
      <selection activeCell="T2" sqref="T2:AH2"/>
    </sheetView>
  </sheetViews>
  <sheetFormatPr defaultColWidth="3.125" defaultRowHeight="18" customHeight="1"/>
  <cols>
    <col min="1" max="1" width="2.75" style="2" customWidth="1"/>
    <col min="2" max="17" width="3.125" style="2"/>
    <col min="18" max="18" width="3.125" style="2" customWidth="1"/>
    <col min="19" max="33" width="3.125" style="2"/>
    <col min="34" max="34" width="1.75" style="2" customWidth="1"/>
    <col min="35" max="48" width="3.125" style="2"/>
    <col min="49" max="49" width="1.375" style="2" customWidth="1"/>
    <col min="50" max="16384" width="3.125" style="2"/>
  </cols>
  <sheetData>
    <row r="1" spans="1:75" s="285" customFormat="1" ht="18" customHeight="1">
      <c r="A1" s="646" t="s">
        <v>78</v>
      </c>
      <c r="B1" s="646"/>
      <c r="C1" s="646"/>
      <c r="D1" s="646"/>
      <c r="E1" s="1076" t="s">
        <v>403</v>
      </c>
      <c r="F1" s="1077"/>
      <c r="G1" s="1077"/>
      <c r="H1" s="1077"/>
      <c r="I1" s="1077"/>
      <c r="J1" s="1077"/>
      <c r="K1" s="1077"/>
      <c r="L1" s="1077"/>
      <c r="M1" s="1077"/>
      <c r="N1" s="1077"/>
      <c r="O1" s="1077"/>
      <c r="P1" s="1077"/>
      <c r="Q1" s="1077"/>
      <c r="R1" s="1077"/>
      <c r="S1" s="1077"/>
      <c r="T1" s="804" t="str">
        <f>IF(COUNTIF(AL11:AN55,"未入力"),"未入力の項目があります","")</f>
        <v>未入力の項目があります</v>
      </c>
      <c r="U1" s="804"/>
      <c r="V1" s="804"/>
      <c r="W1" s="804"/>
      <c r="X1" s="804"/>
      <c r="Y1" s="804"/>
      <c r="Z1" s="804"/>
      <c r="AA1" s="804"/>
      <c r="AB1" s="804"/>
      <c r="AC1" s="804"/>
      <c r="AD1" s="804"/>
      <c r="AE1" s="804"/>
      <c r="AF1" s="804"/>
      <c r="AG1" s="804"/>
      <c r="AH1" s="82"/>
      <c r="AK1" s="285" t="s">
        <v>388</v>
      </c>
    </row>
    <row r="2" spans="1:75" s="631" customFormat="1" ht="18" customHeight="1">
      <c r="A2" s="621"/>
      <c r="B2" s="621"/>
      <c r="C2" s="621"/>
      <c r="D2" s="621"/>
      <c r="E2" s="624"/>
      <c r="F2" s="624"/>
      <c r="G2" s="624"/>
      <c r="H2" s="624"/>
      <c r="I2" s="624"/>
      <c r="J2" s="624"/>
      <c r="K2" s="624"/>
      <c r="L2" s="624"/>
      <c r="M2" s="624"/>
      <c r="N2" s="624"/>
      <c r="O2" s="624"/>
      <c r="P2" s="624"/>
      <c r="Q2" s="624"/>
      <c r="R2" s="624"/>
      <c r="S2" s="624"/>
      <c r="T2" s="805" t="s">
        <v>1043</v>
      </c>
      <c r="U2" s="805"/>
      <c r="V2" s="805"/>
      <c r="W2" s="805"/>
      <c r="X2" s="807">
        <f>'１申請書'!$V$3</f>
        <v>0</v>
      </c>
      <c r="Y2" s="806"/>
      <c r="Z2" s="806"/>
      <c r="AA2" s="806"/>
      <c r="AB2" s="806"/>
      <c r="AC2" s="806"/>
      <c r="AD2" s="806"/>
      <c r="AE2" s="806"/>
      <c r="AF2" s="806"/>
      <c r="AG2" s="806"/>
      <c r="AH2" s="806"/>
    </row>
    <row r="3" spans="1:75" s="285" customFormat="1" ht="18" customHeight="1">
      <c r="T3" s="974" t="s">
        <v>772</v>
      </c>
      <c r="U3" s="974"/>
      <c r="V3" s="974"/>
      <c r="W3" s="974"/>
      <c r="X3" s="806">
        <f>'１申請書'!$K$14</f>
        <v>0</v>
      </c>
      <c r="Y3" s="806"/>
      <c r="Z3" s="806"/>
      <c r="AA3" s="806"/>
      <c r="AB3" s="806"/>
      <c r="AC3" s="806"/>
      <c r="AD3" s="806"/>
      <c r="AE3" s="806"/>
      <c r="AF3" s="806"/>
      <c r="AG3" s="806"/>
      <c r="AH3" s="806"/>
      <c r="AN3" s="80"/>
      <c r="AO3" s="812" t="s">
        <v>354</v>
      </c>
      <c r="AP3" s="812"/>
      <c r="AQ3" s="812"/>
      <c r="AR3" s="812"/>
      <c r="AS3" s="812"/>
      <c r="AT3" s="812"/>
      <c r="AU3" s="812"/>
      <c r="AV3" s="812"/>
      <c r="AW3" s="812"/>
    </row>
    <row r="4" spans="1:75" s="285" customFormat="1" ht="18" customHeight="1">
      <c r="T4" s="975" t="s">
        <v>97</v>
      </c>
      <c r="U4" s="975"/>
      <c r="V4" s="975"/>
      <c r="W4" s="975"/>
      <c r="X4" s="806">
        <f>'１申請書'!$K$9</f>
        <v>0</v>
      </c>
      <c r="Y4" s="806"/>
      <c r="Z4" s="806"/>
      <c r="AA4" s="806"/>
      <c r="AB4" s="806"/>
      <c r="AC4" s="806"/>
      <c r="AD4" s="806"/>
      <c r="AE4" s="806"/>
      <c r="AF4" s="806"/>
      <c r="AG4" s="806"/>
      <c r="AH4" s="806"/>
      <c r="AN4" s="80"/>
      <c r="AO4" s="812"/>
      <c r="AP4" s="812"/>
      <c r="AQ4" s="812"/>
      <c r="AR4" s="812"/>
      <c r="AS4" s="812"/>
      <c r="AT4" s="812"/>
      <c r="AU4" s="812"/>
      <c r="AV4" s="812"/>
      <c r="AW4" s="812"/>
    </row>
    <row r="5" spans="1:75" ht="18" customHeight="1">
      <c r="C5" s="420"/>
      <c r="D5" s="420"/>
      <c r="E5" s="420"/>
      <c r="F5" s="420"/>
      <c r="G5" s="420"/>
    </row>
    <row r="6" spans="1:75" ht="18" customHeight="1">
      <c r="A6" s="69" t="s">
        <v>134</v>
      </c>
      <c r="B6" s="69"/>
      <c r="C6" s="183"/>
      <c r="D6" s="183"/>
      <c r="E6" s="183"/>
      <c r="F6" s="183"/>
      <c r="M6" s="1468" t="s">
        <v>302</v>
      </c>
      <c r="N6" s="1469"/>
      <c r="O6" s="1469"/>
      <c r="P6" s="1469"/>
      <c r="Q6" s="1469"/>
      <c r="R6" s="1469"/>
      <c r="S6" s="1470"/>
      <c r="T6" s="1468" t="s">
        <v>303</v>
      </c>
      <c r="U6" s="1469"/>
      <c r="V6" s="1469"/>
      <c r="W6" s="1469"/>
      <c r="X6" s="1469"/>
      <c r="Y6" s="1469"/>
      <c r="Z6" s="1470"/>
      <c r="AA6" s="1468" t="s">
        <v>304</v>
      </c>
      <c r="AB6" s="1469"/>
      <c r="AC6" s="1469"/>
      <c r="AD6" s="1469"/>
      <c r="AE6" s="1469"/>
      <c r="AF6" s="1469"/>
      <c r="AG6" s="1470"/>
      <c r="AL6" s="280"/>
      <c r="AM6" s="280"/>
      <c r="AN6" s="281"/>
      <c r="AO6" s="1486" t="s">
        <v>310</v>
      </c>
      <c r="AP6" s="1487"/>
      <c r="AQ6" s="1487"/>
      <c r="AR6" s="1487"/>
      <c r="AS6" s="1487"/>
      <c r="AT6" s="1487"/>
      <c r="AU6" s="1487"/>
      <c r="AV6" s="1372"/>
      <c r="AW6" s="284"/>
      <c r="AX6" s="1492" t="s">
        <v>805</v>
      </c>
      <c r="AY6" s="1492"/>
      <c r="AZ6" s="1492"/>
      <c r="BA6" s="1492"/>
      <c r="BB6" s="1492"/>
      <c r="BC6" s="1492"/>
      <c r="BD6" s="1492"/>
      <c r="BE6" s="1492"/>
      <c r="BF6" s="1492"/>
      <c r="BG6" s="1492"/>
      <c r="BH6" s="1492"/>
      <c r="BI6" s="1492"/>
      <c r="BJ6" s="1492"/>
      <c r="BK6" s="1492"/>
      <c r="BL6" s="1492"/>
      <c r="BM6" s="1492"/>
      <c r="BN6" s="1492"/>
      <c r="BO6" s="1492"/>
      <c r="BP6" s="1492"/>
      <c r="BQ6" s="1492"/>
      <c r="BR6" s="1492"/>
      <c r="BS6" s="1492"/>
      <c r="BT6" s="1492"/>
      <c r="BU6" s="1492"/>
      <c r="BV6" s="1493"/>
      <c r="BW6" s="86"/>
    </row>
    <row r="7" spans="1:75" ht="18" customHeight="1">
      <c r="A7" s="69"/>
      <c r="B7" s="69"/>
      <c r="C7" s="183"/>
      <c r="D7" s="183"/>
      <c r="E7" s="183"/>
      <c r="F7" s="183"/>
      <c r="M7" s="1471"/>
      <c r="N7" s="1472"/>
      <c r="O7" s="1472"/>
      <c r="P7" s="1472"/>
      <c r="Q7" s="1472"/>
      <c r="R7" s="1472"/>
      <c r="S7" s="1473"/>
      <c r="T7" s="1471"/>
      <c r="U7" s="1472"/>
      <c r="V7" s="1472"/>
      <c r="W7" s="1472"/>
      <c r="X7" s="1472"/>
      <c r="Y7" s="1472"/>
      <c r="Z7" s="1473"/>
      <c r="AA7" s="1471"/>
      <c r="AB7" s="1472"/>
      <c r="AC7" s="1472"/>
      <c r="AD7" s="1472"/>
      <c r="AE7" s="1472"/>
      <c r="AF7" s="1472"/>
      <c r="AG7" s="1473"/>
      <c r="AL7" s="69"/>
      <c r="AM7" s="69"/>
      <c r="AN7" s="69"/>
      <c r="AO7" s="1488"/>
      <c r="AP7" s="1489"/>
      <c r="AQ7" s="1489"/>
      <c r="AR7" s="1489"/>
      <c r="AS7" s="1489"/>
      <c r="AT7" s="1489"/>
      <c r="AU7" s="1489"/>
      <c r="AV7" s="1374"/>
      <c r="AW7" s="219"/>
      <c r="AX7" s="1494"/>
      <c r="AY7" s="1494"/>
      <c r="AZ7" s="1494"/>
      <c r="BA7" s="1494"/>
      <c r="BB7" s="1494"/>
      <c r="BC7" s="1494"/>
      <c r="BD7" s="1494"/>
      <c r="BE7" s="1494"/>
      <c r="BF7" s="1494"/>
      <c r="BG7" s="1494"/>
      <c r="BH7" s="1494"/>
      <c r="BI7" s="1494"/>
      <c r="BJ7" s="1494"/>
      <c r="BK7" s="1494"/>
      <c r="BL7" s="1494"/>
      <c r="BM7" s="1494"/>
      <c r="BN7" s="1494"/>
      <c r="BO7" s="1494"/>
      <c r="BP7" s="1494"/>
      <c r="BQ7" s="1494"/>
      <c r="BR7" s="1494"/>
      <c r="BS7" s="1494"/>
      <c r="BT7" s="1494"/>
      <c r="BU7" s="1494"/>
      <c r="BV7" s="1495"/>
      <c r="BW7" s="86"/>
    </row>
    <row r="8" spans="1:75" ht="27.75" customHeight="1">
      <c r="A8" s="69"/>
      <c r="B8" s="1285" t="s">
        <v>163</v>
      </c>
      <c r="C8" s="1285"/>
      <c r="D8" s="1285"/>
      <c r="E8" s="1285"/>
      <c r="F8" s="1285"/>
      <c r="G8" s="1285"/>
      <c r="H8" s="1285"/>
      <c r="I8" s="1285"/>
      <c r="J8" s="1285"/>
      <c r="K8" s="1285"/>
      <c r="L8" s="1285"/>
      <c r="M8" s="213" t="s">
        <v>404</v>
      </c>
      <c r="N8" s="1463">
        <f>AD33</f>
        <v>0</v>
      </c>
      <c r="O8" s="1463"/>
      <c r="P8" s="1463"/>
      <c r="Q8" s="1463"/>
      <c r="R8" s="1463"/>
      <c r="S8" s="1498"/>
      <c r="T8" s="213" t="s">
        <v>410</v>
      </c>
      <c r="U8" s="1463">
        <f>AD31</f>
        <v>0</v>
      </c>
      <c r="V8" s="1464"/>
      <c r="W8" s="1464"/>
      <c r="X8" s="1464"/>
      <c r="Y8" s="1464"/>
      <c r="Z8" s="1465"/>
      <c r="AA8" s="77" t="s">
        <v>405</v>
      </c>
      <c r="AB8" s="1466">
        <f>SUM(M8:Y8)</f>
        <v>0</v>
      </c>
      <c r="AC8" s="1466"/>
      <c r="AD8" s="1466"/>
      <c r="AE8" s="1466"/>
      <c r="AF8" s="1466"/>
      <c r="AG8" s="1467"/>
      <c r="AL8" s="69"/>
      <c r="AM8" s="69"/>
      <c r="AN8" s="69"/>
      <c r="AO8" s="1488"/>
      <c r="AP8" s="1489"/>
      <c r="AQ8" s="1489"/>
      <c r="AR8" s="1489"/>
      <c r="AS8" s="1489"/>
      <c r="AT8" s="1489"/>
      <c r="AU8" s="1489"/>
      <c r="AV8" s="1374"/>
      <c r="AW8" s="219"/>
      <c r="AX8" s="1494"/>
      <c r="AY8" s="1494"/>
      <c r="AZ8" s="1494"/>
      <c r="BA8" s="1494"/>
      <c r="BB8" s="1494"/>
      <c r="BC8" s="1494"/>
      <c r="BD8" s="1494"/>
      <c r="BE8" s="1494"/>
      <c r="BF8" s="1494"/>
      <c r="BG8" s="1494"/>
      <c r="BH8" s="1494"/>
      <c r="BI8" s="1494"/>
      <c r="BJ8" s="1494"/>
      <c r="BK8" s="1494"/>
      <c r="BL8" s="1494"/>
      <c r="BM8" s="1494"/>
      <c r="BN8" s="1494"/>
      <c r="BO8" s="1494"/>
      <c r="BP8" s="1494"/>
      <c r="BQ8" s="1494"/>
      <c r="BR8" s="1494"/>
      <c r="BS8" s="1494"/>
      <c r="BT8" s="1494"/>
      <c r="BU8" s="1494"/>
      <c r="BV8" s="1495"/>
      <c r="BW8" s="86"/>
    </row>
    <row r="9" spans="1:75" ht="27.75" customHeight="1">
      <c r="A9" s="69"/>
      <c r="B9" s="1285" t="s">
        <v>409</v>
      </c>
      <c r="C9" s="1285"/>
      <c r="D9" s="1285"/>
      <c r="E9" s="1285"/>
      <c r="F9" s="1285"/>
      <c r="G9" s="1285"/>
      <c r="H9" s="1285"/>
      <c r="I9" s="1285"/>
      <c r="J9" s="1285"/>
      <c r="K9" s="1285"/>
      <c r="L9" s="1285"/>
      <c r="M9" s="213" t="s">
        <v>309</v>
      </c>
      <c r="N9" s="1463">
        <f>AD54</f>
        <v>0</v>
      </c>
      <c r="O9" s="1464"/>
      <c r="P9" s="1464"/>
      <c r="Q9" s="1464"/>
      <c r="R9" s="1464"/>
      <c r="S9" s="1465"/>
      <c r="T9" s="213" t="s">
        <v>411</v>
      </c>
      <c r="U9" s="1463">
        <f>AD52</f>
        <v>0</v>
      </c>
      <c r="V9" s="1464"/>
      <c r="W9" s="1464"/>
      <c r="X9" s="1464"/>
      <c r="Y9" s="1464"/>
      <c r="Z9" s="1465"/>
      <c r="AA9" s="77" t="s">
        <v>406</v>
      </c>
      <c r="AB9" s="1466">
        <f>SUM(M9:Y9)</f>
        <v>0</v>
      </c>
      <c r="AC9" s="1466"/>
      <c r="AD9" s="1466"/>
      <c r="AE9" s="1466"/>
      <c r="AF9" s="1466"/>
      <c r="AG9" s="1467"/>
      <c r="AL9" s="69"/>
      <c r="AM9" s="69"/>
      <c r="AN9" s="69"/>
      <c r="AO9" s="1488"/>
      <c r="AP9" s="1489"/>
      <c r="AQ9" s="1489"/>
      <c r="AR9" s="1489"/>
      <c r="AS9" s="1489"/>
      <c r="AT9" s="1489"/>
      <c r="AU9" s="1489"/>
      <c r="AV9" s="1374"/>
      <c r="AW9" s="219"/>
      <c r="AX9" s="1494"/>
      <c r="AY9" s="1494"/>
      <c r="AZ9" s="1494"/>
      <c r="BA9" s="1494"/>
      <c r="BB9" s="1494"/>
      <c r="BC9" s="1494"/>
      <c r="BD9" s="1494"/>
      <c r="BE9" s="1494"/>
      <c r="BF9" s="1494"/>
      <c r="BG9" s="1494"/>
      <c r="BH9" s="1494"/>
      <c r="BI9" s="1494"/>
      <c r="BJ9" s="1494"/>
      <c r="BK9" s="1494"/>
      <c r="BL9" s="1494"/>
      <c r="BM9" s="1494"/>
      <c r="BN9" s="1494"/>
      <c r="BO9" s="1494"/>
      <c r="BP9" s="1494"/>
      <c r="BQ9" s="1494"/>
      <c r="BR9" s="1494"/>
      <c r="BS9" s="1494"/>
      <c r="BT9" s="1494"/>
      <c r="BU9" s="1494"/>
      <c r="BV9" s="1495"/>
    </row>
    <row r="10" spans="1:75" ht="27.75" customHeight="1">
      <c r="A10" s="69"/>
      <c r="B10" s="214"/>
      <c r="C10" s="214"/>
      <c r="D10" s="214"/>
      <c r="E10" s="214"/>
      <c r="F10" s="214"/>
      <c r="G10" s="65"/>
      <c r="H10" s="952" t="s">
        <v>48</v>
      </c>
      <c r="I10" s="952"/>
      <c r="J10" s="952"/>
      <c r="K10" s="952"/>
      <c r="L10" s="952"/>
      <c r="M10" s="2" t="s">
        <v>407</v>
      </c>
      <c r="N10" s="1463">
        <f>SUM(M8:R9)</f>
        <v>0</v>
      </c>
      <c r="O10" s="1463"/>
      <c r="P10" s="1463"/>
      <c r="Q10" s="1463"/>
      <c r="R10" s="1463"/>
      <c r="S10" s="1498"/>
      <c r="T10" s="2" t="s">
        <v>408</v>
      </c>
      <c r="U10" s="1463">
        <f>SUM(T8:Y9)</f>
        <v>0</v>
      </c>
      <c r="V10" s="1463"/>
      <c r="W10" s="1463"/>
      <c r="X10" s="1463"/>
      <c r="Y10" s="1463"/>
      <c r="Z10" s="1498"/>
      <c r="AA10" s="1499">
        <f>SUM(N10:Y10)</f>
        <v>0</v>
      </c>
      <c r="AB10" s="1464"/>
      <c r="AC10" s="1464"/>
      <c r="AD10" s="1464"/>
      <c r="AE10" s="1464"/>
      <c r="AF10" s="1464"/>
      <c r="AG10" s="1465"/>
      <c r="AL10" s="69"/>
      <c r="AM10" s="69"/>
      <c r="AN10" s="69"/>
      <c r="AO10" s="1490"/>
      <c r="AP10" s="1491"/>
      <c r="AQ10" s="1491"/>
      <c r="AR10" s="1491"/>
      <c r="AS10" s="1491"/>
      <c r="AT10" s="1491"/>
      <c r="AU10" s="1491"/>
      <c r="AV10" s="1376"/>
      <c r="AW10" s="218"/>
      <c r="AX10" s="1496"/>
      <c r="AY10" s="1496"/>
      <c r="AZ10" s="1496"/>
      <c r="BA10" s="1496"/>
      <c r="BB10" s="1496"/>
      <c r="BC10" s="1496"/>
      <c r="BD10" s="1496"/>
      <c r="BE10" s="1496"/>
      <c r="BF10" s="1496"/>
      <c r="BG10" s="1496"/>
      <c r="BH10" s="1496"/>
      <c r="BI10" s="1496"/>
      <c r="BJ10" s="1496"/>
      <c r="BK10" s="1496"/>
      <c r="BL10" s="1496"/>
      <c r="BM10" s="1496"/>
      <c r="BN10" s="1496"/>
      <c r="BO10" s="1496"/>
      <c r="BP10" s="1496"/>
      <c r="BQ10" s="1496"/>
      <c r="BR10" s="1496"/>
      <c r="BS10" s="1496"/>
      <c r="BT10" s="1496"/>
      <c r="BU10" s="1496"/>
      <c r="BV10" s="1497"/>
    </row>
    <row r="11" spans="1:75" ht="27.75" customHeight="1">
      <c r="A11" s="69"/>
      <c r="B11" s="1500" t="s">
        <v>92</v>
      </c>
      <c r="C11" s="1500"/>
      <c r="D11" s="1500"/>
      <c r="E11" s="1500"/>
      <c r="F11" s="1500"/>
      <c r="G11" s="1500"/>
      <c r="H11" s="1500"/>
      <c r="I11" s="1500"/>
      <c r="J11" s="1500"/>
      <c r="K11" s="1500"/>
      <c r="L11" s="1500"/>
      <c r="M11" s="206"/>
      <c r="N11" s="1501"/>
      <c r="O11" s="1501"/>
      <c r="P11" s="1501"/>
      <c r="Q11" s="1503" t="str">
        <f>IF(N11="有料","（有料の場合","")</f>
        <v/>
      </c>
      <c r="R11" s="1503"/>
      <c r="S11" s="1503"/>
      <c r="T11" s="1503"/>
      <c r="U11" s="1503"/>
      <c r="V11" s="1505"/>
      <c r="W11" s="1505"/>
      <c r="X11" s="1505"/>
      <c r="Y11" s="1505"/>
      <c r="Z11" s="1505"/>
      <c r="AA11" s="1247" t="str">
        <f>IF(N11="有料","円／時間（税込））","")</f>
        <v/>
      </c>
      <c r="AB11" s="1247"/>
      <c r="AC11" s="1247"/>
      <c r="AD11" s="1247"/>
      <c r="AE11" s="1247"/>
      <c r="AF11" s="1247"/>
      <c r="AG11" s="1507"/>
      <c r="AH11" s="424"/>
      <c r="AI11" s="424"/>
      <c r="AL11" s="1485" t="str">
        <f>IF(N11&lt;&gt;"","OK","未入力")</f>
        <v>未入力</v>
      </c>
      <c r="AM11" s="1247"/>
      <c r="AN11" s="1247"/>
      <c r="AO11" s="1474" t="s">
        <v>300</v>
      </c>
      <c r="AP11" s="1474"/>
      <c r="AQ11" s="1474"/>
      <c r="AR11" s="1474"/>
      <c r="AS11" s="1474"/>
      <c r="AT11" s="1474"/>
      <c r="AU11" s="1474"/>
      <c r="AV11" s="1474"/>
      <c r="AW11" s="133"/>
      <c r="AX11" s="1477" t="s">
        <v>642</v>
      </c>
      <c r="AY11" s="1478"/>
      <c r="AZ11" s="1478"/>
      <c r="BA11" s="1478"/>
      <c r="BB11" s="1478"/>
      <c r="BC11" s="1478"/>
      <c r="BD11" s="1478"/>
      <c r="BE11" s="1478"/>
      <c r="BF11" s="1478"/>
      <c r="BG11" s="1478"/>
      <c r="BH11" s="1478"/>
      <c r="BI11" s="1478"/>
      <c r="BJ11" s="1478"/>
      <c r="BK11" s="1478"/>
      <c r="BL11" s="1478"/>
      <c r="BM11" s="1478"/>
      <c r="BN11" s="1478"/>
      <c r="BO11" s="1478"/>
      <c r="BP11" s="1478"/>
      <c r="BQ11" s="1478"/>
      <c r="BR11" s="1478"/>
      <c r="BS11" s="1478"/>
      <c r="BT11" s="1478"/>
      <c r="BU11" s="1478"/>
      <c r="BV11" s="1478"/>
    </row>
    <row r="12" spans="1:75" ht="27.75" customHeight="1">
      <c r="A12" s="69"/>
      <c r="B12" s="1500"/>
      <c r="C12" s="1500"/>
      <c r="D12" s="1500"/>
      <c r="E12" s="1500"/>
      <c r="F12" s="1500"/>
      <c r="G12" s="1500"/>
      <c r="H12" s="1500"/>
      <c r="I12" s="1500"/>
      <c r="J12" s="1500"/>
      <c r="K12" s="1500"/>
      <c r="L12" s="1500"/>
      <c r="M12" s="207"/>
      <c r="N12" s="1502"/>
      <c r="O12" s="1502"/>
      <c r="P12" s="1502"/>
      <c r="Q12" s="1504"/>
      <c r="R12" s="1504"/>
      <c r="S12" s="1504"/>
      <c r="T12" s="1504"/>
      <c r="U12" s="1504"/>
      <c r="V12" s="1506"/>
      <c r="W12" s="1506"/>
      <c r="X12" s="1506"/>
      <c r="Y12" s="1506"/>
      <c r="Z12" s="1506"/>
      <c r="AA12" s="1248"/>
      <c r="AB12" s="1248"/>
      <c r="AC12" s="1248"/>
      <c r="AD12" s="1248"/>
      <c r="AE12" s="1248"/>
      <c r="AF12" s="1248"/>
      <c r="AG12" s="1508"/>
      <c r="AH12" s="424"/>
      <c r="AI12" s="424"/>
      <c r="AL12" s="1483" t="str">
        <f>IF(AND(N11="有料",ISNUMBER(V11)),"OK",IF(AND(N11="無料",V11=""),"OK","未入力"))</f>
        <v>未入力</v>
      </c>
      <c r="AM12" s="1484"/>
      <c r="AN12" s="1484"/>
      <c r="AO12" s="1475"/>
      <c r="AP12" s="1475"/>
      <c r="AQ12" s="1475"/>
      <c r="AR12" s="1475"/>
      <c r="AS12" s="1475"/>
      <c r="AT12" s="1475"/>
      <c r="AU12" s="1475"/>
      <c r="AV12" s="1475"/>
      <c r="AW12" s="282"/>
      <c r="AX12" s="1479"/>
      <c r="AY12" s="1480"/>
      <c r="AZ12" s="1480"/>
      <c r="BA12" s="1480"/>
      <c r="BB12" s="1480"/>
      <c r="BC12" s="1480"/>
      <c r="BD12" s="1480"/>
      <c r="BE12" s="1480"/>
      <c r="BF12" s="1480"/>
      <c r="BG12" s="1480"/>
      <c r="BH12" s="1480"/>
      <c r="BI12" s="1480"/>
      <c r="BJ12" s="1480"/>
      <c r="BK12" s="1480"/>
      <c r="BL12" s="1480"/>
      <c r="BM12" s="1480"/>
      <c r="BN12" s="1480"/>
      <c r="BO12" s="1480"/>
      <c r="BP12" s="1480"/>
      <c r="BQ12" s="1480"/>
      <c r="BR12" s="1480"/>
      <c r="BS12" s="1480"/>
      <c r="BT12" s="1480"/>
      <c r="BU12" s="1480"/>
      <c r="BV12" s="1480"/>
    </row>
    <row r="13" spans="1:75" ht="18" customHeight="1">
      <c r="AB13" s="13"/>
      <c r="AC13" s="424"/>
      <c r="AD13" s="424"/>
      <c r="AE13" s="424"/>
      <c r="AF13" s="424"/>
      <c r="AG13" s="424"/>
      <c r="AO13" s="1476"/>
      <c r="AP13" s="1476"/>
      <c r="AQ13" s="1476"/>
      <c r="AR13" s="1476"/>
      <c r="AS13" s="1476"/>
      <c r="AT13" s="1476"/>
      <c r="AU13" s="1476"/>
      <c r="AV13" s="1476"/>
      <c r="AW13" s="24"/>
      <c r="AX13" s="1481"/>
      <c r="AY13" s="1482"/>
      <c r="AZ13" s="1482"/>
      <c r="BA13" s="1482"/>
      <c r="BB13" s="1482"/>
      <c r="BC13" s="1482"/>
      <c r="BD13" s="1482"/>
      <c r="BE13" s="1482"/>
      <c r="BF13" s="1482"/>
      <c r="BG13" s="1482"/>
      <c r="BH13" s="1482"/>
      <c r="BI13" s="1482"/>
      <c r="BJ13" s="1482"/>
      <c r="BK13" s="1482"/>
      <c r="BL13" s="1482"/>
      <c r="BM13" s="1482"/>
      <c r="BN13" s="1482"/>
      <c r="BO13" s="1482"/>
      <c r="BP13" s="1482"/>
      <c r="BQ13" s="1482"/>
      <c r="BR13" s="1482"/>
      <c r="BS13" s="1482"/>
      <c r="BT13" s="1482"/>
      <c r="BU13" s="1482"/>
      <c r="BV13" s="1482"/>
    </row>
    <row r="14" spans="1:75" ht="18" customHeight="1">
      <c r="A14" s="69" t="s">
        <v>135</v>
      </c>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210"/>
      <c r="AC14" s="211"/>
      <c r="AD14" s="211"/>
      <c r="AE14" s="211"/>
      <c r="AF14" s="211"/>
      <c r="AG14" s="211"/>
    </row>
    <row r="15" spans="1:75" ht="18" customHeight="1">
      <c r="A15" s="70" t="s">
        <v>163</v>
      </c>
      <c r="B15" s="70"/>
      <c r="C15" s="69"/>
      <c r="D15" s="69"/>
      <c r="E15" s="183"/>
      <c r="F15" s="183"/>
      <c r="G15" s="183"/>
      <c r="H15" s="69"/>
      <c r="I15" s="69"/>
      <c r="J15" s="69"/>
      <c r="K15" s="69"/>
      <c r="L15" s="69"/>
      <c r="M15" s="69"/>
      <c r="N15" s="69"/>
      <c r="O15" s="69"/>
      <c r="P15" s="69"/>
      <c r="Q15" s="69"/>
      <c r="R15" s="69"/>
      <c r="S15" s="69"/>
      <c r="T15" s="69"/>
      <c r="U15" s="69"/>
      <c r="V15" s="69"/>
      <c r="W15" s="69"/>
      <c r="X15" s="69"/>
      <c r="Y15" s="69"/>
      <c r="Z15" s="69"/>
      <c r="AA15" s="69"/>
      <c r="AB15" s="69"/>
      <c r="AC15" s="69"/>
      <c r="AD15" s="69" t="s">
        <v>307</v>
      </c>
      <c r="AE15" s="69"/>
      <c r="AF15" s="69"/>
      <c r="AG15" s="69"/>
    </row>
    <row r="16" spans="1:75" ht="18" customHeight="1" thickBot="1">
      <c r="A16" s="69"/>
      <c r="B16" s="212" t="s">
        <v>89</v>
      </c>
      <c r="C16" s="952" t="s">
        <v>86</v>
      </c>
      <c r="D16" s="952"/>
      <c r="E16" s="952"/>
      <c r="F16" s="952"/>
      <c r="G16" s="952"/>
      <c r="H16" s="952" t="s">
        <v>164</v>
      </c>
      <c r="I16" s="952"/>
      <c r="J16" s="952"/>
      <c r="K16" s="952"/>
      <c r="L16" s="952"/>
      <c r="M16" s="952"/>
      <c r="N16" s="952"/>
      <c r="O16" s="952"/>
      <c r="P16" s="952"/>
      <c r="Q16" s="952"/>
      <c r="R16" s="952"/>
      <c r="S16" s="952" t="s">
        <v>87</v>
      </c>
      <c r="T16" s="952"/>
      <c r="U16" s="952"/>
      <c r="V16" s="952"/>
      <c r="W16" s="952"/>
      <c r="X16" s="952" t="s">
        <v>88</v>
      </c>
      <c r="Y16" s="952"/>
      <c r="Z16" s="952"/>
      <c r="AA16" s="952"/>
      <c r="AB16" s="952"/>
      <c r="AC16" s="952" t="s">
        <v>305</v>
      </c>
      <c r="AD16" s="952"/>
      <c r="AE16" s="952"/>
      <c r="AF16" s="952"/>
      <c r="AG16" s="952"/>
      <c r="AI16" s="2" t="s">
        <v>643</v>
      </c>
    </row>
    <row r="17" spans="1:74" ht="18" customHeight="1" thickBot="1">
      <c r="A17" s="69"/>
      <c r="B17" s="1406">
        <v>1</v>
      </c>
      <c r="C17" s="1511"/>
      <c r="D17" s="1512"/>
      <c r="E17" s="1512"/>
      <c r="F17" s="1512"/>
      <c r="G17" s="1513"/>
      <c r="H17" s="1511"/>
      <c r="I17" s="1512"/>
      <c r="J17" s="1512"/>
      <c r="K17" s="1512"/>
      <c r="L17" s="1512"/>
      <c r="M17" s="1512"/>
      <c r="N17" s="1512"/>
      <c r="O17" s="1512"/>
      <c r="P17" s="1512"/>
      <c r="Q17" s="1512"/>
      <c r="R17" s="1513"/>
      <c r="S17" s="1511"/>
      <c r="T17" s="1512"/>
      <c r="U17" s="1512"/>
      <c r="V17" s="1512"/>
      <c r="W17" s="1513"/>
      <c r="X17" s="1511"/>
      <c r="Y17" s="1512"/>
      <c r="Z17" s="1512"/>
      <c r="AA17" s="1512"/>
      <c r="AB17" s="1513"/>
      <c r="AC17" s="1517"/>
      <c r="AD17" s="1518"/>
      <c r="AE17" s="1518"/>
      <c r="AF17" s="1518"/>
      <c r="AG17" s="1519"/>
      <c r="AI17" s="1509"/>
      <c r="AJ17" s="1510"/>
      <c r="AL17" s="1483" t="str">
        <f>IF(H17&lt;&gt;0,IF(AI17&lt;&gt;0,"OK","未入力"),"")</f>
        <v/>
      </c>
      <c r="AM17" s="1484"/>
      <c r="AN17" s="1484"/>
      <c r="AO17" s="1003" t="s">
        <v>308</v>
      </c>
      <c r="AP17" s="1004"/>
      <c r="AQ17" s="1004"/>
      <c r="AR17" s="1004"/>
      <c r="AS17" s="1004"/>
      <c r="AT17" s="1004"/>
      <c r="AU17" s="1004"/>
      <c r="AV17" s="1004"/>
      <c r="AW17" s="284"/>
      <c r="AX17" s="1487" t="s">
        <v>644</v>
      </c>
      <c r="AY17" s="1487"/>
      <c r="AZ17" s="1487"/>
      <c r="BA17" s="1487"/>
      <c r="BB17" s="1487"/>
      <c r="BC17" s="1487"/>
      <c r="BD17" s="1487"/>
      <c r="BE17" s="1487"/>
      <c r="BF17" s="1487"/>
      <c r="BG17" s="1487"/>
      <c r="BH17" s="1487"/>
      <c r="BI17" s="1487"/>
      <c r="BJ17" s="1487"/>
      <c r="BK17" s="1487"/>
      <c r="BL17" s="1487"/>
      <c r="BM17" s="1487"/>
      <c r="BN17" s="1487"/>
      <c r="BO17" s="1487"/>
      <c r="BP17" s="1487"/>
      <c r="BQ17" s="1487"/>
      <c r="BR17" s="1487"/>
      <c r="BS17" s="1487"/>
      <c r="BT17" s="1487"/>
      <c r="BU17" s="1487"/>
      <c r="BV17" s="1372"/>
    </row>
    <row r="18" spans="1:74" ht="18" customHeight="1" thickBot="1">
      <c r="A18" s="69"/>
      <c r="B18" s="1408"/>
      <c r="C18" s="1514"/>
      <c r="D18" s="1515"/>
      <c r="E18" s="1515"/>
      <c r="F18" s="1515"/>
      <c r="G18" s="1516"/>
      <c r="H18" s="1514"/>
      <c r="I18" s="1515"/>
      <c r="J18" s="1515"/>
      <c r="K18" s="1515"/>
      <c r="L18" s="1515"/>
      <c r="M18" s="1515"/>
      <c r="N18" s="1515"/>
      <c r="O18" s="1515"/>
      <c r="P18" s="1515"/>
      <c r="Q18" s="1515"/>
      <c r="R18" s="1516"/>
      <c r="S18" s="1514"/>
      <c r="T18" s="1515"/>
      <c r="U18" s="1515"/>
      <c r="V18" s="1515"/>
      <c r="W18" s="1516"/>
      <c r="X18" s="1514"/>
      <c r="Y18" s="1515"/>
      <c r="Z18" s="1515"/>
      <c r="AA18" s="1515"/>
      <c r="AB18" s="1516"/>
      <c r="AC18" s="1520"/>
      <c r="AD18" s="1521"/>
      <c r="AE18" s="1521"/>
      <c r="AF18" s="1521"/>
      <c r="AG18" s="1522"/>
      <c r="AI18" s="1509"/>
      <c r="AJ18" s="1510"/>
      <c r="AL18" s="1483"/>
      <c r="AM18" s="1484"/>
      <c r="AN18" s="1484"/>
      <c r="AO18" s="1006"/>
      <c r="AP18" s="1007"/>
      <c r="AQ18" s="1007"/>
      <c r="AR18" s="1007"/>
      <c r="AS18" s="1007"/>
      <c r="AT18" s="1007"/>
      <c r="AU18" s="1007"/>
      <c r="AV18" s="1007"/>
      <c r="AW18" s="282"/>
      <c r="AX18" s="1489"/>
      <c r="AY18" s="1489"/>
      <c r="AZ18" s="1489"/>
      <c r="BA18" s="1489"/>
      <c r="BB18" s="1489"/>
      <c r="BC18" s="1489"/>
      <c r="BD18" s="1489"/>
      <c r="BE18" s="1489"/>
      <c r="BF18" s="1489"/>
      <c r="BG18" s="1489"/>
      <c r="BH18" s="1489"/>
      <c r="BI18" s="1489"/>
      <c r="BJ18" s="1489"/>
      <c r="BK18" s="1489"/>
      <c r="BL18" s="1489"/>
      <c r="BM18" s="1489"/>
      <c r="BN18" s="1489"/>
      <c r="BO18" s="1489"/>
      <c r="BP18" s="1489"/>
      <c r="BQ18" s="1489"/>
      <c r="BR18" s="1489"/>
      <c r="BS18" s="1489"/>
      <c r="BT18" s="1489"/>
      <c r="BU18" s="1489"/>
      <c r="BV18" s="1374"/>
    </row>
    <row r="19" spans="1:74" ht="18" customHeight="1" thickBot="1">
      <c r="A19" s="69"/>
      <c r="B19" s="1406">
        <v>2</v>
      </c>
      <c r="C19" s="1511"/>
      <c r="D19" s="1512"/>
      <c r="E19" s="1512"/>
      <c r="F19" s="1512"/>
      <c r="G19" s="1513"/>
      <c r="H19" s="1511"/>
      <c r="I19" s="1512"/>
      <c r="J19" s="1512"/>
      <c r="K19" s="1512"/>
      <c r="L19" s="1512"/>
      <c r="M19" s="1512"/>
      <c r="N19" s="1512"/>
      <c r="O19" s="1512"/>
      <c r="P19" s="1512"/>
      <c r="Q19" s="1512"/>
      <c r="R19" s="1513"/>
      <c r="S19" s="1511"/>
      <c r="T19" s="1512"/>
      <c r="U19" s="1512"/>
      <c r="V19" s="1512"/>
      <c r="W19" s="1513"/>
      <c r="X19" s="1511"/>
      <c r="Y19" s="1512"/>
      <c r="Z19" s="1512"/>
      <c r="AA19" s="1512"/>
      <c r="AB19" s="1513"/>
      <c r="AC19" s="1517"/>
      <c r="AD19" s="1518"/>
      <c r="AE19" s="1518"/>
      <c r="AF19" s="1518"/>
      <c r="AG19" s="1519"/>
      <c r="AI19" s="1509"/>
      <c r="AJ19" s="1510"/>
      <c r="AL19" s="1483" t="str">
        <f t="shared" ref="AL19" si="0">IF(H19&lt;&gt;0,IF(AI19&lt;&gt;0,"OK","未入力"),"")</f>
        <v/>
      </c>
      <c r="AM19" s="1484"/>
      <c r="AN19" s="1484"/>
      <c r="AO19" s="1006"/>
      <c r="AP19" s="1007"/>
      <c r="AQ19" s="1007"/>
      <c r="AR19" s="1007"/>
      <c r="AS19" s="1007"/>
      <c r="AT19" s="1007"/>
      <c r="AU19" s="1007"/>
      <c r="AV19" s="1007"/>
      <c r="AW19" s="282"/>
      <c r="AX19" s="1489"/>
      <c r="AY19" s="1489"/>
      <c r="AZ19" s="1489"/>
      <c r="BA19" s="1489"/>
      <c r="BB19" s="1489"/>
      <c r="BC19" s="1489"/>
      <c r="BD19" s="1489"/>
      <c r="BE19" s="1489"/>
      <c r="BF19" s="1489"/>
      <c r="BG19" s="1489"/>
      <c r="BH19" s="1489"/>
      <c r="BI19" s="1489"/>
      <c r="BJ19" s="1489"/>
      <c r="BK19" s="1489"/>
      <c r="BL19" s="1489"/>
      <c r="BM19" s="1489"/>
      <c r="BN19" s="1489"/>
      <c r="BO19" s="1489"/>
      <c r="BP19" s="1489"/>
      <c r="BQ19" s="1489"/>
      <c r="BR19" s="1489"/>
      <c r="BS19" s="1489"/>
      <c r="BT19" s="1489"/>
      <c r="BU19" s="1489"/>
      <c r="BV19" s="1374"/>
    </row>
    <row r="20" spans="1:74" ht="18" customHeight="1" thickBot="1">
      <c r="A20" s="69"/>
      <c r="B20" s="1408"/>
      <c r="C20" s="1514"/>
      <c r="D20" s="1515"/>
      <c r="E20" s="1515"/>
      <c r="F20" s="1515"/>
      <c r="G20" s="1516"/>
      <c r="H20" s="1514"/>
      <c r="I20" s="1515"/>
      <c r="J20" s="1515"/>
      <c r="K20" s="1515"/>
      <c r="L20" s="1515"/>
      <c r="M20" s="1515"/>
      <c r="N20" s="1515"/>
      <c r="O20" s="1515"/>
      <c r="P20" s="1515"/>
      <c r="Q20" s="1515"/>
      <c r="R20" s="1516"/>
      <c r="S20" s="1514"/>
      <c r="T20" s="1515"/>
      <c r="U20" s="1515"/>
      <c r="V20" s="1515"/>
      <c r="W20" s="1516"/>
      <c r="X20" s="1514"/>
      <c r="Y20" s="1515"/>
      <c r="Z20" s="1515"/>
      <c r="AA20" s="1515"/>
      <c r="AB20" s="1516"/>
      <c r="AC20" s="1520"/>
      <c r="AD20" s="1521"/>
      <c r="AE20" s="1521"/>
      <c r="AF20" s="1521"/>
      <c r="AG20" s="1522"/>
      <c r="AI20" s="1509"/>
      <c r="AJ20" s="1510"/>
      <c r="AL20" s="1483"/>
      <c r="AM20" s="1484"/>
      <c r="AN20" s="1484"/>
      <c r="AO20" s="1006"/>
      <c r="AP20" s="1007"/>
      <c r="AQ20" s="1007"/>
      <c r="AR20" s="1007"/>
      <c r="AS20" s="1007"/>
      <c r="AT20" s="1007"/>
      <c r="AU20" s="1007"/>
      <c r="AV20" s="1007"/>
      <c r="AW20" s="282"/>
      <c r="AX20" s="1489"/>
      <c r="AY20" s="1489"/>
      <c r="AZ20" s="1489"/>
      <c r="BA20" s="1489"/>
      <c r="BB20" s="1489"/>
      <c r="BC20" s="1489"/>
      <c r="BD20" s="1489"/>
      <c r="BE20" s="1489"/>
      <c r="BF20" s="1489"/>
      <c r="BG20" s="1489"/>
      <c r="BH20" s="1489"/>
      <c r="BI20" s="1489"/>
      <c r="BJ20" s="1489"/>
      <c r="BK20" s="1489"/>
      <c r="BL20" s="1489"/>
      <c r="BM20" s="1489"/>
      <c r="BN20" s="1489"/>
      <c r="BO20" s="1489"/>
      <c r="BP20" s="1489"/>
      <c r="BQ20" s="1489"/>
      <c r="BR20" s="1489"/>
      <c r="BS20" s="1489"/>
      <c r="BT20" s="1489"/>
      <c r="BU20" s="1489"/>
      <c r="BV20" s="1374"/>
    </row>
    <row r="21" spans="1:74" ht="18" customHeight="1" thickBot="1">
      <c r="A21" s="69"/>
      <c r="B21" s="1406">
        <v>3</v>
      </c>
      <c r="C21" s="1511"/>
      <c r="D21" s="1512"/>
      <c r="E21" s="1512"/>
      <c r="F21" s="1512"/>
      <c r="G21" s="1513"/>
      <c r="H21" s="1511"/>
      <c r="I21" s="1512"/>
      <c r="J21" s="1512"/>
      <c r="K21" s="1512"/>
      <c r="L21" s="1512"/>
      <c r="M21" s="1512"/>
      <c r="N21" s="1512"/>
      <c r="O21" s="1512"/>
      <c r="P21" s="1512"/>
      <c r="Q21" s="1512"/>
      <c r="R21" s="1513"/>
      <c r="S21" s="1511"/>
      <c r="T21" s="1512"/>
      <c r="U21" s="1512"/>
      <c r="V21" s="1512"/>
      <c r="W21" s="1513"/>
      <c r="X21" s="1511"/>
      <c r="Y21" s="1512"/>
      <c r="Z21" s="1512"/>
      <c r="AA21" s="1512"/>
      <c r="AB21" s="1513"/>
      <c r="AC21" s="1517"/>
      <c r="AD21" s="1518"/>
      <c r="AE21" s="1518"/>
      <c r="AF21" s="1518"/>
      <c r="AG21" s="1519"/>
      <c r="AI21" s="1509"/>
      <c r="AJ21" s="1510"/>
      <c r="AL21" s="1483" t="str">
        <f t="shared" ref="AL21" si="1">IF(H21&lt;&gt;0,IF(AI21&lt;&gt;0,"OK","未入力"),"")</f>
        <v/>
      </c>
      <c r="AM21" s="1484"/>
      <c r="AN21" s="1484"/>
      <c r="AO21" s="1006"/>
      <c r="AP21" s="1007"/>
      <c r="AQ21" s="1007"/>
      <c r="AR21" s="1007"/>
      <c r="AS21" s="1007"/>
      <c r="AT21" s="1007"/>
      <c r="AU21" s="1007"/>
      <c r="AV21" s="1007"/>
      <c r="AW21" s="282"/>
      <c r="AX21" s="1489"/>
      <c r="AY21" s="1489"/>
      <c r="AZ21" s="1489"/>
      <c r="BA21" s="1489"/>
      <c r="BB21" s="1489"/>
      <c r="BC21" s="1489"/>
      <c r="BD21" s="1489"/>
      <c r="BE21" s="1489"/>
      <c r="BF21" s="1489"/>
      <c r="BG21" s="1489"/>
      <c r="BH21" s="1489"/>
      <c r="BI21" s="1489"/>
      <c r="BJ21" s="1489"/>
      <c r="BK21" s="1489"/>
      <c r="BL21" s="1489"/>
      <c r="BM21" s="1489"/>
      <c r="BN21" s="1489"/>
      <c r="BO21" s="1489"/>
      <c r="BP21" s="1489"/>
      <c r="BQ21" s="1489"/>
      <c r="BR21" s="1489"/>
      <c r="BS21" s="1489"/>
      <c r="BT21" s="1489"/>
      <c r="BU21" s="1489"/>
      <c r="BV21" s="1374"/>
    </row>
    <row r="22" spans="1:74" ht="18" customHeight="1" thickBot="1">
      <c r="A22" s="69"/>
      <c r="B22" s="1408"/>
      <c r="C22" s="1514"/>
      <c r="D22" s="1515"/>
      <c r="E22" s="1515"/>
      <c r="F22" s="1515"/>
      <c r="G22" s="1516"/>
      <c r="H22" s="1514"/>
      <c r="I22" s="1515"/>
      <c r="J22" s="1515"/>
      <c r="K22" s="1515"/>
      <c r="L22" s="1515"/>
      <c r="M22" s="1515"/>
      <c r="N22" s="1515"/>
      <c r="O22" s="1515"/>
      <c r="P22" s="1515"/>
      <c r="Q22" s="1515"/>
      <c r="R22" s="1516"/>
      <c r="S22" s="1514"/>
      <c r="T22" s="1515"/>
      <c r="U22" s="1515"/>
      <c r="V22" s="1515"/>
      <c r="W22" s="1516"/>
      <c r="X22" s="1514"/>
      <c r="Y22" s="1515"/>
      <c r="Z22" s="1515"/>
      <c r="AA22" s="1515"/>
      <c r="AB22" s="1516"/>
      <c r="AC22" s="1520"/>
      <c r="AD22" s="1521"/>
      <c r="AE22" s="1521"/>
      <c r="AF22" s="1521"/>
      <c r="AG22" s="1522"/>
      <c r="AI22" s="1509"/>
      <c r="AJ22" s="1510"/>
      <c r="AL22" s="1483"/>
      <c r="AM22" s="1484"/>
      <c r="AN22" s="1484"/>
      <c r="AO22" s="1006"/>
      <c r="AP22" s="1007"/>
      <c r="AQ22" s="1007"/>
      <c r="AR22" s="1007"/>
      <c r="AS22" s="1007"/>
      <c r="AT22" s="1007"/>
      <c r="AU22" s="1007"/>
      <c r="AV22" s="1007"/>
      <c r="AW22" s="282"/>
      <c r="AX22" s="1489"/>
      <c r="AY22" s="1489"/>
      <c r="AZ22" s="1489"/>
      <c r="BA22" s="1489"/>
      <c r="BB22" s="1489"/>
      <c r="BC22" s="1489"/>
      <c r="BD22" s="1489"/>
      <c r="BE22" s="1489"/>
      <c r="BF22" s="1489"/>
      <c r="BG22" s="1489"/>
      <c r="BH22" s="1489"/>
      <c r="BI22" s="1489"/>
      <c r="BJ22" s="1489"/>
      <c r="BK22" s="1489"/>
      <c r="BL22" s="1489"/>
      <c r="BM22" s="1489"/>
      <c r="BN22" s="1489"/>
      <c r="BO22" s="1489"/>
      <c r="BP22" s="1489"/>
      <c r="BQ22" s="1489"/>
      <c r="BR22" s="1489"/>
      <c r="BS22" s="1489"/>
      <c r="BT22" s="1489"/>
      <c r="BU22" s="1489"/>
      <c r="BV22" s="1374"/>
    </row>
    <row r="23" spans="1:74" ht="18" customHeight="1" thickBot="1">
      <c r="A23" s="69"/>
      <c r="B23" s="1406">
        <v>4</v>
      </c>
      <c r="C23" s="1511"/>
      <c r="D23" s="1512"/>
      <c r="E23" s="1512"/>
      <c r="F23" s="1512"/>
      <c r="G23" s="1513"/>
      <c r="H23" s="1511"/>
      <c r="I23" s="1512"/>
      <c r="J23" s="1512"/>
      <c r="K23" s="1512"/>
      <c r="L23" s="1512"/>
      <c r="M23" s="1512"/>
      <c r="N23" s="1512"/>
      <c r="O23" s="1512"/>
      <c r="P23" s="1512"/>
      <c r="Q23" s="1512"/>
      <c r="R23" s="1513"/>
      <c r="S23" s="1511"/>
      <c r="T23" s="1512"/>
      <c r="U23" s="1512"/>
      <c r="V23" s="1512"/>
      <c r="W23" s="1513"/>
      <c r="X23" s="1511"/>
      <c r="Y23" s="1512"/>
      <c r="Z23" s="1512"/>
      <c r="AA23" s="1512"/>
      <c r="AB23" s="1513"/>
      <c r="AC23" s="1517"/>
      <c r="AD23" s="1518"/>
      <c r="AE23" s="1518"/>
      <c r="AF23" s="1518"/>
      <c r="AG23" s="1519"/>
      <c r="AI23" s="1509"/>
      <c r="AJ23" s="1510"/>
      <c r="AL23" s="1483" t="str">
        <f t="shared" ref="AL23" si="2">IF(H23&lt;&gt;0,IF(AI23&lt;&gt;0,"OK","未入力"),"")</f>
        <v/>
      </c>
      <c r="AM23" s="1484"/>
      <c r="AN23" s="1484"/>
      <c r="AO23" s="1006"/>
      <c r="AP23" s="1007"/>
      <c r="AQ23" s="1007"/>
      <c r="AR23" s="1007"/>
      <c r="AS23" s="1007"/>
      <c r="AT23" s="1007"/>
      <c r="AU23" s="1007"/>
      <c r="AV23" s="1007"/>
      <c r="AW23" s="282"/>
      <c r="AX23" s="1489"/>
      <c r="AY23" s="1489"/>
      <c r="AZ23" s="1489"/>
      <c r="BA23" s="1489"/>
      <c r="BB23" s="1489"/>
      <c r="BC23" s="1489"/>
      <c r="BD23" s="1489"/>
      <c r="BE23" s="1489"/>
      <c r="BF23" s="1489"/>
      <c r="BG23" s="1489"/>
      <c r="BH23" s="1489"/>
      <c r="BI23" s="1489"/>
      <c r="BJ23" s="1489"/>
      <c r="BK23" s="1489"/>
      <c r="BL23" s="1489"/>
      <c r="BM23" s="1489"/>
      <c r="BN23" s="1489"/>
      <c r="BO23" s="1489"/>
      <c r="BP23" s="1489"/>
      <c r="BQ23" s="1489"/>
      <c r="BR23" s="1489"/>
      <c r="BS23" s="1489"/>
      <c r="BT23" s="1489"/>
      <c r="BU23" s="1489"/>
      <c r="BV23" s="1374"/>
    </row>
    <row r="24" spans="1:74" ht="18" customHeight="1" thickBot="1">
      <c r="A24" s="69"/>
      <c r="B24" s="1408"/>
      <c r="C24" s="1514"/>
      <c r="D24" s="1515"/>
      <c r="E24" s="1515"/>
      <c r="F24" s="1515"/>
      <c r="G24" s="1516"/>
      <c r="H24" s="1514"/>
      <c r="I24" s="1515"/>
      <c r="J24" s="1515"/>
      <c r="K24" s="1515"/>
      <c r="L24" s="1515"/>
      <c r="M24" s="1515"/>
      <c r="N24" s="1515"/>
      <c r="O24" s="1515"/>
      <c r="P24" s="1515"/>
      <c r="Q24" s="1515"/>
      <c r="R24" s="1516"/>
      <c r="S24" s="1514"/>
      <c r="T24" s="1515"/>
      <c r="U24" s="1515"/>
      <c r="V24" s="1515"/>
      <c r="W24" s="1516"/>
      <c r="X24" s="1514"/>
      <c r="Y24" s="1515"/>
      <c r="Z24" s="1515"/>
      <c r="AA24" s="1515"/>
      <c r="AB24" s="1516"/>
      <c r="AC24" s="1520"/>
      <c r="AD24" s="1521"/>
      <c r="AE24" s="1521"/>
      <c r="AF24" s="1521"/>
      <c r="AG24" s="1522"/>
      <c r="AI24" s="1509"/>
      <c r="AJ24" s="1510"/>
      <c r="AL24" s="1483"/>
      <c r="AM24" s="1484"/>
      <c r="AN24" s="1484"/>
      <c r="AO24" s="1006"/>
      <c r="AP24" s="1007"/>
      <c r="AQ24" s="1007"/>
      <c r="AR24" s="1007"/>
      <c r="AS24" s="1007"/>
      <c r="AT24" s="1007"/>
      <c r="AU24" s="1007"/>
      <c r="AV24" s="1007"/>
      <c r="AW24" s="282"/>
      <c r="AX24" s="1489"/>
      <c r="AY24" s="1489"/>
      <c r="AZ24" s="1489"/>
      <c r="BA24" s="1489"/>
      <c r="BB24" s="1489"/>
      <c r="BC24" s="1489"/>
      <c r="BD24" s="1489"/>
      <c r="BE24" s="1489"/>
      <c r="BF24" s="1489"/>
      <c r="BG24" s="1489"/>
      <c r="BH24" s="1489"/>
      <c r="BI24" s="1489"/>
      <c r="BJ24" s="1489"/>
      <c r="BK24" s="1489"/>
      <c r="BL24" s="1489"/>
      <c r="BM24" s="1489"/>
      <c r="BN24" s="1489"/>
      <c r="BO24" s="1489"/>
      <c r="BP24" s="1489"/>
      <c r="BQ24" s="1489"/>
      <c r="BR24" s="1489"/>
      <c r="BS24" s="1489"/>
      <c r="BT24" s="1489"/>
      <c r="BU24" s="1489"/>
      <c r="BV24" s="1374"/>
    </row>
    <row r="25" spans="1:74" ht="18" customHeight="1" thickBot="1">
      <c r="A25" s="69"/>
      <c r="B25" s="1406">
        <v>5</v>
      </c>
      <c r="C25" s="1511"/>
      <c r="D25" s="1512"/>
      <c r="E25" s="1512"/>
      <c r="F25" s="1512"/>
      <c r="G25" s="1513"/>
      <c r="H25" s="1511"/>
      <c r="I25" s="1512"/>
      <c r="J25" s="1512"/>
      <c r="K25" s="1512"/>
      <c r="L25" s="1512"/>
      <c r="M25" s="1512"/>
      <c r="N25" s="1512"/>
      <c r="O25" s="1512"/>
      <c r="P25" s="1512"/>
      <c r="Q25" s="1512"/>
      <c r="R25" s="1513"/>
      <c r="S25" s="1511"/>
      <c r="T25" s="1512"/>
      <c r="U25" s="1512"/>
      <c r="V25" s="1512"/>
      <c r="W25" s="1513"/>
      <c r="X25" s="1511"/>
      <c r="Y25" s="1512"/>
      <c r="Z25" s="1512"/>
      <c r="AA25" s="1512"/>
      <c r="AB25" s="1513"/>
      <c r="AC25" s="1517"/>
      <c r="AD25" s="1518"/>
      <c r="AE25" s="1518"/>
      <c r="AF25" s="1518"/>
      <c r="AG25" s="1519"/>
      <c r="AI25" s="1509"/>
      <c r="AJ25" s="1510"/>
      <c r="AL25" s="1483" t="str">
        <f t="shared" ref="AL25" si="3">IF(H25&lt;&gt;0,IF(AI25&lt;&gt;0,"OK","未入力"),"")</f>
        <v/>
      </c>
      <c r="AM25" s="1484"/>
      <c r="AN25" s="1484"/>
      <c r="AO25" s="1006"/>
      <c r="AP25" s="1007"/>
      <c r="AQ25" s="1007"/>
      <c r="AR25" s="1007"/>
      <c r="AS25" s="1007"/>
      <c r="AT25" s="1007"/>
      <c r="AU25" s="1007"/>
      <c r="AV25" s="1007"/>
      <c r="AW25" s="282"/>
      <c r="AX25" s="1489"/>
      <c r="AY25" s="1489"/>
      <c r="AZ25" s="1489"/>
      <c r="BA25" s="1489"/>
      <c r="BB25" s="1489"/>
      <c r="BC25" s="1489"/>
      <c r="BD25" s="1489"/>
      <c r="BE25" s="1489"/>
      <c r="BF25" s="1489"/>
      <c r="BG25" s="1489"/>
      <c r="BH25" s="1489"/>
      <c r="BI25" s="1489"/>
      <c r="BJ25" s="1489"/>
      <c r="BK25" s="1489"/>
      <c r="BL25" s="1489"/>
      <c r="BM25" s="1489"/>
      <c r="BN25" s="1489"/>
      <c r="BO25" s="1489"/>
      <c r="BP25" s="1489"/>
      <c r="BQ25" s="1489"/>
      <c r="BR25" s="1489"/>
      <c r="BS25" s="1489"/>
      <c r="BT25" s="1489"/>
      <c r="BU25" s="1489"/>
      <c r="BV25" s="1374"/>
    </row>
    <row r="26" spans="1:74" ht="18" customHeight="1" thickBot="1">
      <c r="A26" s="69"/>
      <c r="B26" s="1408"/>
      <c r="C26" s="1514"/>
      <c r="D26" s="1515"/>
      <c r="E26" s="1515"/>
      <c r="F26" s="1515"/>
      <c r="G26" s="1516"/>
      <c r="H26" s="1514"/>
      <c r="I26" s="1515"/>
      <c r="J26" s="1515"/>
      <c r="K26" s="1515"/>
      <c r="L26" s="1515"/>
      <c r="M26" s="1515"/>
      <c r="N26" s="1515"/>
      <c r="O26" s="1515"/>
      <c r="P26" s="1515"/>
      <c r="Q26" s="1515"/>
      <c r="R26" s="1516"/>
      <c r="S26" s="1514"/>
      <c r="T26" s="1515"/>
      <c r="U26" s="1515"/>
      <c r="V26" s="1515"/>
      <c r="W26" s="1516"/>
      <c r="X26" s="1514"/>
      <c r="Y26" s="1515"/>
      <c r="Z26" s="1515"/>
      <c r="AA26" s="1515"/>
      <c r="AB26" s="1516"/>
      <c r="AC26" s="1520"/>
      <c r="AD26" s="1521"/>
      <c r="AE26" s="1521"/>
      <c r="AF26" s="1521"/>
      <c r="AG26" s="1522"/>
      <c r="AI26" s="1509"/>
      <c r="AJ26" s="1510"/>
      <c r="AL26" s="1483"/>
      <c r="AM26" s="1484"/>
      <c r="AN26" s="1484"/>
      <c r="AO26" s="1006"/>
      <c r="AP26" s="1007"/>
      <c r="AQ26" s="1007"/>
      <c r="AR26" s="1007"/>
      <c r="AS26" s="1007"/>
      <c r="AT26" s="1007"/>
      <c r="AU26" s="1007"/>
      <c r="AV26" s="1007"/>
      <c r="AW26" s="282"/>
      <c r="AX26" s="1489"/>
      <c r="AY26" s="1489"/>
      <c r="AZ26" s="1489"/>
      <c r="BA26" s="1489"/>
      <c r="BB26" s="1489"/>
      <c r="BC26" s="1489"/>
      <c r="BD26" s="1489"/>
      <c r="BE26" s="1489"/>
      <c r="BF26" s="1489"/>
      <c r="BG26" s="1489"/>
      <c r="BH26" s="1489"/>
      <c r="BI26" s="1489"/>
      <c r="BJ26" s="1489"/>
      <c r="BK26" s="1489"/>
      <c r="BL26" s="1489"/>
      <c r="BM26" s="1489"/>
      <c r="BN26" s="1489"/>
      <c r="BO26" s="1489"/>
      <c r="BP26" s="1489"/>
      <c r="BQ26" s="1489"/>
      <c r="BR26" s="1489"/>
      <c r="BS26" s="1489"/>
      <c r="BT26" s="1489"/>
      <c r="BU26" s="1489"/>
      <c r="BV26" s="1374"/>
    </row>
    <row r="27" spans="1:74" ht="18" customHeight="1" thickBot="1">
      <c r="A27" s="69"/>
      <c r="B27" s="1406">
        <v>6</v>
      </c>
      <c r="C27" s="1533"/>
      <c r="D27" s="1533"/>
      <c r="E27" s="1533"/>
      <c r="F27" s="1533"/>
      <c r="G27" s="1533"/>
      <c r="H27" s="1533"/>
      <c r="I27" s="1533"/>
      <c r="J27" s="1533"/>
      <c r="K27" s="1533"/>
      <c r="L27" s="1533"/>
      <c r="M27" s="1533"/>
      <c r="N27" s="1533"/>
      <c r="O27" s="1533"/>
      <c r="P27" s="1533"/>
      <c r="Q27" s="1533"/>
      <c r="R27" s="1533"/>
      <c r="S27" s="1533"/>
      <c r="T27" s="1533"/>
      <c r="U27" s="1533"/>
      <c r="V27" s="1533"/>
      <c r="W27" s="1533"/>
      <c r="X27" s="1533"/>
      <c r="Y27" s="1533"/>
      <c r="Z27" s="1533"/>
      <c r="AA27" s="1533"/>
      <c r="AB27" s="1533"/>
      <c r="AC27" s="1534"/>
      <c r="AD27" s="1534"/>
      <c r="AE27" s="1534"/>
      <c r="AF27" s="1534"/>
      <c r="AG27" s="1534"/>
      <c r="AI27" s="1509"/>
      <c r="AJ27" s="1510"/>
      <c r="AL27" s="1483" t="str">
        <f t="shared" ref="AL27" si="4">IF(H27&lt;&gt;0,IF(AI27&lt;&gt;0,"OK","未入力"),"")</f>
        <v/>
      </c>
      <c r="AM27" s="1484"/>
      <c r="AN27" s="1484"/>
      <c r="AO27" s="1006"/>
      <c r="AP27" s="1007"/>
      <c r="AQ27" s="1007"/>
      <c r="AR27" s="1007"/>
      <c r="AS27" s="1007"/>
      <c r="AT27" s="1007"/>
      <c r="AU27" s="1007"/>
      <c r="AV27" s="1007"/>
      <c r="AW27" s="282"/>
      <c r="AX27" s="1489"/>
      <c r="AY27" s="1489"/>
      <c r="AZ27" s="1489"/>
      <c r="BA27" s="1489"/>
      <c r="BB27" s="1489"/>
      <c r="BC27" s="1489"/>
      <c r="BD27" s="1489"/>
      <c r="BE27" s="1489"/>
      <c r="BF27" s="1489"/>
      <c r="BG27" s="1489"/>
      <c r="BH27" s="1489"/>
      <c r="BI27" s="1489"/>
      <c r="BJ27" s="1489"/>
      <c r="BK27" s="1489"/>
      <c r="BL27" s="1489"/>
      <c r="BM27" s="1489"/>
      <c r="BN27" s="1489"/>
      <c r="BO27" s="1489"/>
      <c r="BP27" s="1489"/>
      <c r="BQ27" s="1489"/>
      <c r="BR27" s="1489"/>
      <c r="BS27" s="1489"/>
      <c r="BT27" s="1489"/>
      <c r="BU27" s="1489"/>
      <c r="BV27" s="1374"/>
    </row>
    <row r="28" spans="1:74" ht="18" customHeight="1" thickBot="1">
      <c r="A28" s="69"/>
      <c r="B28" s="1408"/>
      <c r="C28" s="1533"/>
      <c r="D28" s="1533"/>
      <c r="E28" s="1533"/>
      <c r="F28" s="1533"/>
      <c r="G28" s="1533"/>
      <c r="H28" s="1533"/>
      <c r="I28" s="1533"/>
      <c r="J28" s="1533"/>
      <c r="K28" s="1533"/>
      <c r="L28" s="1533"/>
      <c r="M28" s="1533"/>
      <c r="N28" s="1533"/>
      <c r="O28" s="1533"/>
      <c r="P28" s="1533"/>
      <c r="Q28" s="1533"/>
      <c r="R28" s="1533"/>
      <c r="S28" s="1533"/>
      <c r="T28" s="1533"/>
      <c r="U28" s="1533"/>
      <c r="V28" s="1533"/>
      <c r="W28" s="1533"/>
      <c r="X28" s="1533"/>
      <c r="Y28" s="1533"/>
      <c r="Z28" s="1533"/>
      <c r="AA28" s="1533"/>
      <c r="AB28" s="1533"/>
      <c r="AC28" s="1534"/>
      <c r="AD28" s="1534"/>
      <c r="AE28" s="1534"/>
      <c r="AF28" s="1534"/>
      <c r="AG28" s="1534"/>
      <c r="AI28" s="1509"/>
      <c r="AJ28" s="1510"/>
      <c r="AL28" s="1483"/>
      <c r="AM28" s="1484"/>
      <c r="AN28" s="1484"/>
      <c r="AO28" s="1006"/>
      <c r="AP28" s="1007"/>
      <c r="AQ28" s="1007"/>
      <c r="AR28" s="1007"/>
      <c r="AS28" s="1007"/>
      <c r="AT28" s="1007"/>
      <c r="AU28" s="1007"/>
      <c r="AV28" s="1007"/>
      <c r="AW28" s="282"/>
      <c r="AX28" s="1489"/>
      <c r="AY28" s="1489"/>
      <c r="AZ28" s="1489"/>
      <c r="BA28" s="1489"/>
      <c r="BB28" s="1489"/>
      <c r="BC28" s="1489"/>
      <c r="BD28" s="1489"/>
      <c r="BE28" s="1489"/>
      <c r="BF28" s="1489"/>
      <c r="BG28" s="1489"/>
      <c r="BH28" s="1489"/>
      <c r="BI28" s="1489"/>
      <c r="BJ28" s="1489"/>
      <c r="BK28" s="1489"/>
      <c r="BL28" s="1489"/>
      <c r="BM28" s="1489"/>
      <c r="BN28" s="1489"/>
      <c r="BO28" s="1489"/>
      <c r="BP28" s="1489"/>
      <c r="BQ28" s="1489"/>
      <c r="BR28" s="1489"/>
      <c r="BS28" s="1489"/>
      <c r="BT28" s="1489"/>
      <c r="BU28" s="1489"/>
      <c r="BV28" s="1374"/>
    </row>
    <row r="29" spans="1:74" ht="18" customHeight="1">
      <c r="A29" s="69"/>
      <c r="B29" s="1309"/>
      <c r="C29" s="1310"/>
      <c r="D29" s="1310"/>
      <c r="E29" s="1310"/>
      <c r="F29" s="1310"/>
      <c r="G29" s="1310"/>
      <c r="H29" s="1310"/>
      <c r="I29" s="1310"/>
      <c r="J29" s="1310"/>
      <c r="K29" s="1310"/>
      <c r="L29" s="1310"/>
      <c r="M29" s="1310"/>
      <c r="N29" s="1310"/>
      <c r="O29" s="1310"/>
      <c r="P29" s="1310"/>
      <c r="Q29" s="1310"/>
      <c r="R29" s="1310"/>
      <c r="S29" s="1310"/>
      <c r="T29" s="1310"/>
      <c r="U29" s="1310"/>
      <c r="V29" s="1310"/>
      <c r="W29" s="1310"/>
      <c r="X29" s="1310"/>
      <c r="Y29" s="1310"/>
      <c r="Z29" s="1310"/>
      <c r="AA29" s="1523" t="s">
        <v>7</v>
      </c>
      <c r="AB29" s="1524"/>
      <c r="AC29" s="1527" t="s">
        <v>405</v>
      </c>
      <c r="AD29" s="1529">
        <f>SUM(AC17:AG28)</f>
        <v>0</v>
      </c>
      <c r="AE29" s="1529"/>
      <c r="AF29" s="1529"/>
      <c r="AG29" s="1530"/>
      <c r="AL29" s="69"/>
      <c r="AM29" s="69"/>
      <c r="AN29" s="69"/>
      <c r="AO29" s="1006"/>
      <c r="AP29" s="1007"/>
      <c r="AQ29" s="1007"/>
      <c r="AR29" s="1007"/>
      <c r="AS29" s="1007"/>
      <c r="AT29" s="1007"/>
      <c r="AU29" s="1007"/>
      <c r="AV29" s="1007"/>
      <c r="AW29" s="282"/>
      <c r="AX29" s="1489"/>
      <c r="AY29" s="1489"/>
      <c r="AZ29" s="1489"/>
      <c r="BA29" s="1489"/>
      <c r="BB29" s="1489"/>
      <c r="BC29" s="1489"/>
      <c r="BD29" s="1489"/>
      <c r="BE29" s="1489"/>
      <c r="BF29" s="1489"/>
      <c r="BG29" s="1489"/>
      <c r="BH29" s="1489"/>
      <c r="BI29" s="1489"/>
      <c r="BJ29" s="1489"/>
      <c r="BK29" s="1489"/>
      <c r="BL29" s="1489"/>
      <c r="BM29" s="1489"/>
      <c r="BN29" s="1489"/>
      <c r="BO29" s="1489"/>
      <c r="BP29" s="1489"/>
      <c r="BQ29" s="1489"/>
      <c r="BR29" s="1489"/>
      <c r="BS29" s="1489"/>
      <c r="BT29" s="1489"/>
      <c r="BU29" s="1489"/>
      <c r="BV29" s="1374"/>
    </row>
    <row r="30" spans="1:74" ht="18" customHeight="1">
      <c r="A30" s="69"/>
      <c r="B30" s="1312"/>
      <c r="C30" s="1313"/>
      <c r="D30" s="1313"/>
      <c r="E30" s="1313"/>
      <c r="F30" s="1313"/>
      <c r="G30" s="1313"/>
      <c r="H30" s="1313"/>
      <c r="I30" s="1313"/>
      <c r="J30" s="1313"/>
      <c r="K30" s="1313"/>
      <c r="L30" s="1313"/>
      <c r="M30" s="1313"/>
      <c r="N30" s="1313"/>
      <c r="O30" s="1313"/>
      <c r="P30" s="1313"/>
      <c r="Q30" s="1313"/>
      <c r="R30" s="1313"/>
      <c r="S30" s="1313"/>
      <c r="T30" s="1313"/>
      <c r="U30" s="1313"/>
      <c r="V30" s="1313"/>
      <c r="W30" s="1313"/>
      <c r="X30" s="1313"/>
      <c r="Y30" s="1313"/>
      <c r="Z30" s="1313"/>
      <c r="AA30" s="1525"/>
      <c r="AB30" s="1526"/>
      <c r="AC30" s="1528"/>
      <c r="AD30" s="1531"/>
      <c r="AE30" s="1531"/>
      <c r="AF30" s="1531"/>
      <c r="AG30" s="1532"/>
      <c r="AL30" s="69"/>
      <c r="AM30" s="69"/>
      <c r="AN30" s="69"/>
      <c r="AO30" s="1006"/>
      <c r="AP30" s="1007"/>
      <c r="AQ30" s="1007"/>
      <c r="AR30" s="1007"/>
      <c r="AS30" s="1007"/>
      <c r="AT30" s="1007"/>
      <c r="AU30" s="1007"/>
      <c r="AV30" s="1007"/>
      <c r="AW30" s="282"/>
      <c r="AX30" s="1489"/>
      <c r="AY30" s="1489"/>
      <c r="AZ30" s="1489"/>
      <c r="BA30" s="1489"/>
      <c r="BB30" s="1489"/>
      <c r="BC30" s="1489"/>
      <c r="BD30" s="1489"/>
      <c r="BE30" s="1489"/>
      <c r="BF30" s="1489"/>
      <c r="BG30" s="1489"/>
      <c r="BH30" s="1489"/>
      <c r="BI30" s="1489"/>
      <c r="BJ30" s="1489"/>
      <c r="BK30" s="1489"/>
      <c r="BL30" s="1489"/>
      <c r="BM30" s="1489"/>
      <c r="BN30" s="1489"/>
      <c r="BO30" s="1489"/>
      <c r="BP30" s="1489"/>
      <c r="BQ30" s="1489"/>
      <c r="BR30" s="1489"/>
      <c r="BS30" s="1489"/>
      <c r="BT30" s="1489"/>
      <c r="BU30" s="1489"/>
      <c r="BV30" s="1374"/>
    </row>
    <row r="31" spans="1:74" ht="18" customHeight="1">
      <c r="A31" s="69"/>
      <c r="B31" s="1309"/>
      <c r="C31" s="1535" t="s">
        <v>645</v>
      </c>
      <c r="D31" s="1535"/>
      <c r="E31" s="1535"/>
      <c r="F31" s="1535"/>
      <c r="G31" s="1535"/>
      <c r="H31" s="1535"/>
      <c r="I31" s="1535"/>
      <c r="J31" s="1535"/>
      <c r="K31" s="1535"/>
      <c r="L31" s="1535"/>
      <c r="M31" s="1535"/>
      <c r="N31" s="1535"/>
      <c r="O31" s="1535"/>
      <c r="P31" s="1535"/>
      <c r="Q31" s="1535"/>
      <c r="R31" s="1535"/>
      <c r="S31" s="1535"/>
      <c r="T31" s="1535"/>
      <c r="U31" s="1535"/>
      <c r="V31" s="1535"/>
      <c r="W31" s="1535"/>
      <c r="X31" s="1535"/>
      <c r="Y31" s="1535"/>
      <c r="Z31" s="1535"/>
      <c r="AA31" s="1535"/>
      <c r="AB31" s="1536"/>
      <c r="AC31" s="1527" t="s">
        <v>410</v>
      </c>
      <c r="AD31" s="1518"/>
      <c r="AE31" s="1518"/>
      <c r="AF31" s="1518"/>
      <c r="AG31" s="1519"/>
      <c r="AL31" s="1485" t="str">
        <f>IF(AD31&gt;=0,IF(AD31=U8,"OK","未入力"),"未入力")</f>
        <v>OK</v>
      </c>
      <c r="AM31" s="1247"/>
      <c r="AN31" s="1507"/>
      <c r="AO31" s="1006"/>
      <c r="AP31" s="1007"/>
      <c r="AQ31" s="1007"/>
      <c r="AR31" s="1007"/>
      <c r="AS31" s="1007"/>
      <c r="AT31" s="1007"/>
      <c r="AU31" s="1007"/>
      <c r="AV31" s="1007"/>
      <c r="AW31" s="282"/>
      <c r="AX31" s="1489"/>
      <c r="AY31" s="1489"/>
      <c r="AZ31" s="1489"/>
      <c r="BA31" s="1489"/>
      <c r="BB31" s="1489"/>
      <c r="BC31" s="1489"/>
      <c r="BD31" s="1489"/>
      <c r="BE31" s="1489"/>
      <c r="BF31" s="1489"/>
      <c r="BG31" s="1489"/>
      <c r="BH31" s="1489"/>
      <c r="BI31" s="1489"/>
      <c r="BJ31" s="1489"/>
      <c r="BK31" s="1489"/>
      <c r="BL31" s="1489"/>
      <c r="BM31" s="1489"/>
      <c r="BN31" s="1489"/>
      <c r="BO31" s="1489"/>
      <c r="BP31" s="1489"/>
      <c r="BQ31" s="1489"/>
      <c r="BR31" s="1489"/>
      <c r="BS31" s="1489"/>
      <c r="BT31" s="1489"/>
      <c r="BU31" s="1489"/>
      <c r="BV31" s="1374"/>
    </row>
    <row r="32" spans="1:74" ht="18" customHeight="1">
      <c r="A32" s="69"/>
      <c r="B32" s="1312"/>
      <c r="C32" s="1537"/>
      <c r="D32" s="1537"/>
      <c r="E32" s="1537"/>
      <c r="F32" s="1537"/>
      <c r="G32" s="1537"/>
      <c r="H32" s="1537"/>
      <c r="I32" s="1537"/>
      <c r="J32" s="1537"/>
      <c r="K32" s="1537"/>
      <c r="L32" s="1537"/>
      <c r="M32" s="1537"/>
      <c r="N32" s="1537"/>
      <c r="O32" s="1537"/>
      <c r="P32" s="1537"/>
      <c r="Q32" s="1537"/>
      <c r="R32" s="1537"/>
      <c r="S32" s="1537"/>
      <c r="T32" s="1537"/>
      <c r="U32" s="1537"/>
      <c r="V32" s="1537"/>
      <c r="W32" s="1537"/>
      <c r="X32" s="1537"/>
      <c r="Y32" s="1537"/>
      <c r="Z32" s="1537"/>
      <c r="AA32" s="1537"/>
      <c r="AB32" s="1538"/>
      <c r="AC32" s="1528"/>
      <c r="AD32" s="1521"/>
      <c r="AE32" s="1521"/>
      <c r="AF32" s="1521"/>
      <c r="AG32" s="1522"/>
      <c r="AL32" s="1539"/>
      <c r="AM32" s="1248"/>
      <c r="AN32" s="1508"/>
      <c r="AO32" s="1006"/>
      <c r="AP32" s="1007"/>
      <c r="AQ32" s="1007"/>
      <c r="AR32" s="1007"/>
      <c r="AS32" s="1007"/>
      <c r="AT32" s="1007"/>
      <c r="AU32" s="1007"/>
      <c r="AV32" s="1007"/>
      <c r="AW32" s="282"/>
      <c r="AX32" s="1489"/>
      <c r="AY32" s="1489"/>
      <c r="AZ32" s="1489"/>
      <c r="BA32" s="1489"/>
      <c r="BB32" s="1489"/>
      <c r="BC32" s="1489"/>
      <c r="BD32" s="1489"/>
      <c r="BE32" s="1489"/>
      <c r="BF32" s="1489"/>
      <c r="BG32" s="1489"/>
      <c r="BH32" s="1489"/>
      <c r="BI32" s="1489"/>
      <c r="BJ32" s="1489"/>
      <c r="BK32" s="1489"/>
      <c r="BL32" s="1489"/>
      <c r="BM32" s="1489"/>
      <c r="BN32" s="1489"/>
      <c r="BO32" s="1489"/>
      <c r="BP32" s="1489"/>
      <c r="BQ32" s="1489"/>
      <c r="BR32" s="1489"/>
      <c r="BS32" s="1489"/>
      <c r="BT32" s="1489"/>
      <c r="BU32" s="1489"/>
      <c r="BV32" s="1374"/>
    </row>
    <row r="33" spans="1:74" ht="18" customHeight="1">
      <c r="A33" s="69"/>
      <c r="B33" s="1540" t="s">
        <v>646</v>
      </c>
      <c r="C33" s="1541"/>
      <c r="D33" s="1541"/>
      <c r="E33" s="1541"/>
      <c r="F33" s="1541"/>
      <c r="G33" s="1541"/>
      <c r="H33" s="1541"/>
      <c r="I33" s="1541"/>
      <c r="J33" s="1541"/>
      <c r="K33" s="1541"/>
      <c r="L33" s="1541"/>
      <c r="M33" s="1541"/>
      <c r="N33" s="1541"/>
      <c r="O33" s="1541"/>
      <c r="P33" s="1541"/>
      <c r="Q33" s="1541"/>
      <c r="R33" s="1541"/>
      <c r="S33" s="1541"/>
      <c r="T33" s="1541"/>
      <c r="U33" s="1541"/>
      <c r="V33" s="1541"/>
      <c r="W33" s="1541"/>
      <c r="X33" s="1541"/>
      <c r="Y33" s="1541"/>
      <c r="Z33" s="1541"/>
      <c r="AA33" s="1541"/>
      <c r="AB33" s="1542"/>
      <c r="AC33" s="1527" t="s">
        <v>404</v>
      </c>
      <c r="AD33" s="1546">
        <f>AD29-AD31</f>
        <v>0</v>
      </c>
      <c r="AE33" s="1546"/>
      <c r="AF33" s="1546"/>
      <c r="AG33" s="1547"/>
      <c r="AL33" s="1483" t="str">
        <f>IF(AD33=N8,"OK","未入力")</f>
        <v>OK</v>
      </c>
      <c r="AM33" s="1484"/>
      <c r="AN33" s="1484"/>
      <c r="AO33" s="1006"/>
      <c r="AP33" s="1007"/>
      <c r="AQ33" s="1007"/>
      <c r="AR33" s="1007"/>
      <c r="AS33" s="1007"/>
      <c r="AT33" s="1007"/>
      <c r="AU33" s="1007"/>
      <c r="AV33" s="1007"/>
      <c r="AW33" s="282"/>
      <c r="AX33" s="1489"/>
      <c r="AY33" s="1489"/>
      <c r="AZ33" s="1489"/>
      <c r="BA33" s="1489"/>
      <c r="BB33" s="1489"/>
      <c r="BC33" s="1489"/>
      <c r="BD33" s="1489"/>
      <c r="BE33" s="1489"/>
      <c r="BF33" s="1489"/>
      <c r="BG33" s="1489"/>
      <c r="BH33" s="1489"/>
      <c r="BI33" s="1489"/>
      <c r="BJ33" s="1489"/>
      <c r="BK33" s="1489"/>
      <c r="BL33" s="1489"/>
      <c r="BM33" s="1489"/>
      <c r="BN33" s="1489"/>
      <c r="BO33" s="1489"/>
      <c r="BP33" s="1489"/>
      <c r="BQ33" s="1489"/>
      <c r="BR33" s="1489"/>
      <c r="BS33" s="1489"/>
      <c r="BT33" s="1489"/>
      <c r="BU33" s="1489"/>
      <c r="BV33" s="1374"/>
    </row>
    <row r="34" spans="1:74" ht="18" customHeight="1">
      <c r="A34" s="69"/>
      <c r="B34" s="1543"/>
      <c r="C34" s="1544"/>
      <c r="D34" s="1544"/>
      <c r="E34" s="1544"/>
      <c r="F34" s="1544"/>
      <c r="G34" s="1544"/>
      <c r="H34" s="1544"/>
      <c r="I34" s="1544"/>
      <c r="J34" s="1544"/>
      <c r="K34" s="1544"/>
      <c r="L34" s="1544"/>
      <c r="M34" s="1544"/>
      <c r="N34" s="1544"/>
      <c r="O34" s="1544"/>
      <c r="P34" s="1544"/>
      <c r="Q34" s="1544"/>
      <c r="R34" s="1544"/>
      <c r="S34" s="1544"/>
      <c r="T34" s="1544"/>
      <c r="U34" s="1544"/>
      <c r="V34" s="1544"/>
      <c r="W34" s="1544"/>
      <c r="X34" s="1544"/>
      <c r="Y34" s="1544"/>
      <c r="Z34" s="1544"/>
      <c r="AA34" s="1544"/>
      <c r="AB34" s="1545"/>
      <c r="AC34" s="1528"/>
      <c r="AD34" s="1548"/>
      <c r="AE34" s="1548"/>
      <c r="AF34" s="1548"/>
      <c r="AG34" s="1549"/>
      <c r="AL34" s="1483"/>
      <c r="AM34" s="1484"/>
      <c r="AN34" s="1484"/>
      <c r="AO34" s="1009"/>
      <c r="AP34" s="1010"/>
      <c r="AQ34" s="1010"/>
      <c r="AR34" s="1010"/>
      <c r="AS34" s="1010"/>
      <c r="AT34" s="1010"/>
      <c r="AU34" s="1010"/>
      <c r="AV34" s="1010"/>
      <c r="AW34" s="260"/>
      <c r="AX34" s="1491"/>
      <c r="AY34" s="1491"/>
      <c r="AZ34" s="1491"/>
      <c r="BA34" s="1491"/>
      <c r="BB34" s="1491"/>
      <c r="BC34" s="1491"/>
      <c r="BD34" s="1491"/>
      <c r="BE34" s="1491"/>
      <c r="BF34" s="1491"/>
      <c r="BG34" s="1491"/>
      <c r="BH34" s="1491"/>
      <c r="BI34" s="1491"/>
      <c r="BJ34" s="1491"/>
      <c r="BK34" s="1491"/>
      <c r="BL34" s="1491"/>
      <c r="BM34" s="1491"/>
      <c r="BN34" s="1491"/>
      <c r="BO34" s="1491"/>
      <c r="BP34" s="1491"/>
      <c r="BQ34" s="1491"/>
      <c r="BR34" s="1491"/>
      <c r="BS34" s="1491"/>
      <c r="BT34" s="1491"/>
      <c r="BU34" s="1491"/>
      <c r="BV34" s="1376"/>
    </row>
    <row r="35" spans="1:74" ht="18" customHeight="1">
      <c r="AO35" s="419"/>
      <c r="AP35" s="419"/>
      <c r="AQ35" s="419"/>
      <c r="AR35" s="419"/>
      <c r="AS35" s="419"/>
      <c r="AT35" s="419"/>
      <c r="AU35" s="419"/>
      <c r="AV35" s="419"/>
    </row>
    <row r="36" spans="1:74" ht="18" customHeight="1">
      <c r="A36" s="69" t="s">
        <v>412</v>
      </c>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t="s">
        <v>306</v>
      </c>
      <c r="AE36" s="69"/>
      <c r="AF36" s="69"/>
      <c r="AG36" s="69"/>
      <c r="AI36" s="2" t="s">
        <v>643</v>
      </c>
      <c r="AO36" s="419"/>
      <c r="AP36" s="419"/>
      <c r="AQ36" s="419"/>
      <c r="AR36" s="419"/>
      <c r="AS36" s="419"/>
      <c r="AT36" s="419"/>
      <c r="AU36" s="419"/>
      <c r="AV36" s="419"/>
    </row>
    <row r="37" spans="1:74" ht="18" customHeight="1" thickBot="1">
      <c r="A37" s="69"/>
      <c r="B37" s="212" t="s">
        <v>89</v>
      </c>
      <c r="C37" s="952" t="s">
        <v>133</v>
      </c>
      <c r="D37" s="952"/>
      <c r="E37" s="952"/>
      <c r="F37" s="952"/>
      <c r="G37" s="952"/>
      <c r="H37" s="952" t="s">
        <v>647</v>
      </c>
      <c r="I37" s="952"/>
      <c r="J37" s="952"/>
      <c r="K37" s="952"/>
      <c r="L37" s="952"/>
      <c r="M37" s="952"/>
      <c r="N37" s="952"/>
      <c r="O37" s="952"/>
      <c r="P37" s="952"/>
      <c r="Q37" s="952"/>
      <c r="R37" s="952"/>
      <c r="S37" s="1262" t="s">
        <v>648</v>
      </c>
      <c r="T37" s="1263"/>
      <c r="U37" s="1263"/>
      <c r="V37" s="1263"/>
      <c r="W37" s="1263"/>
      <c r="X37" s="1263"/>
      <c r="Y37" s="1263"/>
      <c r="Z37" s="1263"/>
      <c r="AA37" s="1263"/>
      <c r="AB37" s="1264"/>
      <c r="AC37" s="952" t="s">
        <v>305</v>
      </c>
      <c r="AD37" s="952"/>
      <c r="AE37" s="952"/>
      <c r="AF37" s="952"/>
      <c r="AG37" s="952"/>
      <c r="AO37" s="1550" t="s">
        <v>413</v>
      </c>
      <c r="AP37" s="1550"/>
      <c r="AQ37" s="1550"/>
      <c r="AR37" s="1550"/>
      <c r="AS37" s="1550"/>
      <c r="AT37" s="1550"/>
      <c r="AU37" s="1550"/>
      <c r="AV37" s="1550"/>
      <c r="AW37" s="208"/>
      <c r="AX37" s="1372" t="s">
        <v>649</v>
      </c>
      <c r="AY37" s="1373"/>
      <c r="AZ37" s="1373"/>
      <c r="BA37" s="1373"/>
      <c r="BB37" s="1373"/>
      <c r="BC37" s="1373"/>
      <c r="BD37" s="1373"/>
      <c r="BE37" s="1373"/>
      <c r="BF37" s="1373"/>
      <c r="BG37" s="1373"/>
      <c r="BH37" s="1373"/>
      <c r="BI37" s="1373"/>
      <c r="BJ37" s="1373"/>
      <c r="BK37" s="1373"/>
      <c r="BL37" s="1373"/>
      <c r="BM37" s="1373"/>
      <c r="BN37" s="1373"/>
      <c r="BO37" s="1373"/>
      <c r="BP37" s="1373"/>
      <c r="BQ37" s="1373"/>
      <c r="BR37" s="1373"/>
      <c r="BS37" s="1373"/>
      <c r="BT37" s="1373"/>
      <c r="BU37" s="1373"/>
      <c r="BV37" s="1373"/>
    </row>
    <row r="38" spans="1:74" ht="18" customHeight="1" thickBot="1">
      <c r="A38" s="69"/>
      <c r="B38" s="1406">
        <v>1</v>
      </c>
      <c r="C38" s="1533"/>
      <c r="D38" s="1533"/>
      <c r="E38" s="1533"/>
      <c r="F38" s="1533"/>
      <c r="G38" s="1533"/>
      <c r="H38" s="1533"/>
      <c r="I38" s="1533"/>
      <c r="J38" s="1533"/>
      <c r="K38" s="1533"/>
      <c r="L38" s="1533"/>
      <c r="M38" s="1533"/>
      <c r="N38" s="1533"/>
      <c r="O38" s="1533"/>
      <c r="P38" s="1533"/>
      <c r="Q38" s="1533"/>
      <c r="R38" s="1533"/>
      <c r="S38" s="1511"/>
      <c r="T38" s="1512"/>
      <c r="U38" s="1512"/>
      <c r="V38" s="1512"/>
      <c r="W38" s="1512"/>
      <c r="X38" s="1512"/>
      <c r="Y38" s="1512"/>
      <c r="Z38" s="1512"/>
      <c r="AA38" s="1512"/>
      <c r="AB38" s="1513"/>
      <c r="AC38" s="1534"/>
      <c r="AD38" s="1534"/>
      <c r="AE38" s="1534"/>
      <c r="AF38" s="1534"/>
      <c r="AG38" s="1534"/>
      <c r="AI38" s="1509"/>
      <c r="AJ38" s="1510"/>
      <c r="AL38" s="1483" t="str">
        <f>IF(H38&lt;&gt;0,IF(AI38&lt;&gt;0,"OK","未入力"),"")</f>
        <v/>
      </c>
      <c r="AM38" s="1484"/>
      <c r="AN38" s="1484"/>
      <c r="AO38" s="1551"/>
      <c r="AP38" s="1551"/>
      <c r="AQ38" s="1551"/>
      <c r="AR38" s="1551"/>
      <c r="AS38" s="1551"/>
      <c r="AT38" s="1551"/>
      <c r="AU38" s="1551"/>
      <c r="AV38" s="1551"/>
      <c r="AW38" s="282"/>
      <c r="AX38" s="1374"/>
      <c r="AY38" s="1375"/>
      <c r="AZ38" s="1375"/>
      <c r="BA38" s="1375"/>
      <c r="BB38" s="1375"/>
      <c r="BC38" s="1375"/>
      <c r="BD38" s="1375"/>
      <c r="BE38" s="1375"/>
      <c r="BF38" s="1375"/>
      <c r="BG38" s="1375"/>
      <c r="BH38" s="1375"/>
      <c r="BI38" s="1375"/>
      <c r="BJ38" s="1375"/>
      <c r="BK38" s="1375"/>
      <c r="BL38" s="1375"/>
      <c r="BM38" s="1375"/>
      <c r="BN38" s="1375"/>
      <c r="BO38" s="1375"/>
      <c r="BP38" s="1375"/>
      <c r="BQ38" s="1375"/>
      <c r="BR38" s="1375"/>
      <c r="BS38" s="1375"/>
      <c r="BT38" s="1375"/>
      <c r="BU38" s="1375"/>
      <c r="BV38" s="1375"/>
    </row>
    <row r="39" spans="1:74" ht="18" customHeight="1" thickBot="1">
      <c r="A39" s="69"/>
      <c r="B39" s="1408"/>
      <c r="C39" s="1533"/>
      <c r="D39" s="1533"/>
      <c r="E39" s="1533"/>
      <c r="F39" s="1533"/>
      <c r="G39" s="1533"/>
      <c r="H39" s="1533"/>
      <c r="I39" s="1533"/>
      <c r="J39" s="1533"/>
      <c r="K39" s="1533"/>
      <c r="L39" s="1533"/>
      <c r="M39" s="1533"/>
      <c r="N39" s="1533"/>
      <c r="O39" s="1533"/>
      <c r="P39" s="1533"/>
      <c r="Q39" s="1533"/>
      <c r="R39" s="1533"/>
      <c r="S39" s="1514"/>
      <c r="T39" s="1515"/>
      <c r="U39" s="1515"/>
      <c r="V39" s="1515"/>
      <c r="W39" s="1515"/>
      <c r="X39" s="1515"/>
      <c r="Y39" s="1515"/>
      <c r="Z39" s="1515"/>
      <c r="AA39" s="1515"/>
      <c r="AB39" s="1516"/>
      <c r="AC39" s="1534"/>
      <c r="AD39" s="1534"/>
      <c r="AE39" s="1534"/>
      <c r="AF39" s="1534"/>
      <c r="AG39" s="1534"/>
      <c r="AI39" s="1509"/>
      <c r="AJ39" s="1510"/>
      <c r="AL39" s="1483"/>
      <c r="AM39" s="1484"/>
      <c r="AN39" s="1484"/>
      <c r="AO39" s="1551"/>
      <c r="AP39" s="1551"/>
      <c r="AQ39" s="1551"/>
      <c r="AR39" s="1551"/>
      <c r="AS39" s="1551"/>
      <c r="AT39" s="1551"/>
      <c r="AU39" s="1551"/>
      <c r="AV39" s="1551"/>
      <c r="AW39" s="282"/>
      <c r="AX39" s="1374"/>
      <c r="AY39" s="1375"/>
      <c r="AZ39" s="1375"/>
      <c r="BA39" s="1375"/>
      <c r="BB39" s="1375"/>
      <c r="BC39" s="1375"/>
      <c r="BD39" s="1375"/>
      <c r="BE39" s="1375"/>
      <c r="BF39" s="1375"/>
      <c r="BG39" s="1375"/>
      <c r="BH39" s="1375"/>
      <c r="BI39" s="1375"/>
      <c r="BJ39" s="1375"/>
      <c r="BK39" s="1375"/>
      <c r="BL39" s="1375"/>
      <c r="BM39" s="1375"/>
      <c r="BN39" s="1375"/>
      <c r="BO39" s="1375"/>
      <c r="BP39" s="1375"/>
      <c r="BQ39" s="1375"/>
      <c r="BR39" s="1375"/>
      <c r="BS39" s="1375"/>
      <c r="BT39" s="1375"/>
      <c r="BU39" s="1375"/>
      <c r="BV39" s="1375"/>
    </row>
    <row r="40" spans="1:74" ht="18" customHeight="1" thickBot="1">
      <c r="A40" s="69"/>
      <c r="B40" s="1406">
        <v>2</v>
      </c>
      <c r="C40" s="1511"/>
      <c r="D40" s="1512"/>
      <c r="E40" s="1512"/>
      <c r="F40" s="1512"/>
      <c r="G40" s="1513"/>
      <c r="H40" s="1511"/>
      <c r="I40" s="1512"/>
      <c r="J40" s="1512"/>
      <c r="K40" s="1512"/>
      <c r="L40" s="1512"/>
      <c r="M40" s="1512"/>
      <c r="N40" s="1512"/>
      <c r="O40" s="1512"/>
      <c r="P40" s="1512"/>
      <c r="Q40" s="1512"/>
      <c r="R40" s="1513"/>
      <c r="S40" s="1511"/>
      <c r="T40" s="1512"/>
      <c r="U40" s="1512"/>
      <c r="V40" s="1512"/>
      <c r="W40" s="1512"/>
      <c r="X40" s="1512"/>
      <c r="Y40" s="1512"/>
      <c r="Z40" s="1512"/>
      <c r="AA40" s="1512"/>
      <c r="AB40" s="1513"/>
      <c r="AC40" s="1517"/>
      <c r="AD40" s="1518"/>
      <c r="AE40" s="1518"/>
      <c r="AF40" s="1518"/>
      <c r="AG40" s="1519"/>
      <c r="AI40" s="1509"/>
      <c r="AJ40" s="1510"/>
      <c r="AL40" s="1483" t="str">
        <f t="shared" ref="AL40" si="5">IF(H40&lt;&gt;0,IF(AI40&lt;&gt;0,"OK","未入力"),"")</f>
        <v/>
      </c>
      <c r="AM40" s="1484"/>
      <c r="AN40" s="1484"/>
      <c r="AO40" s="1551"/>
      <c r="AP40" s="1551"/>
      <c r="AQ40" s="1551"/>
      <c r="AR40" s="1551"/>
      <c r="AS40" s="1551"/>
      <c r="AT40" s="1551"/>
      <c r="AU40" s="1551"/>
      <c r="AV40" s="1551"/>
      <c r="AW40" s="282"/>
      <c r="AX40" s="1374"/>
      <c r="AY40" s="1375"/>
      <c r="AZ40" s="1375"/>
      <c r="BA40" s="1375"/>
      <c r="BB40" s="1375"/>
      <c r="BC40" s="1375"/>
      <c r="BD40" s="1375"/>
      <c r="BE40" s="1375"/>
      <c r="BF40" s="1375"/>
      <c r="BG40" s="1375"/>
      <c r="BH40" s="1375"/>
      <c r="BI40" s="1375"/>
      <c r="BJ40" s="1375"/>
      <c r="BK40" s="1375"/>
      <c r="BL40" s="1375"/>
      <c r="BM40" s="1375"/>
      <c r="BN40" s="1375"/>
      <c r="BO40" s="1375"/>
      <c r="BP40" s="1375"/>
      <c r="BQ40" s="1375"/>
      <c r="BR40" s="1375"/>
      <c r="BS40" s="1375"/>
      <c r="BT40" s="1375"/>
      <c r="BU40" s="1375"/>
      <c r="BV40" s="1375"/>
    </row>
    <row r="41" spans="1:74" ht="18" customHeight="1" thickBot="1">
      <c r="A41" s="69"/>
      <c r="B41" s="1408"/>
      <c r="C41" s="1514"/>
      <c r="D41" s="1515"/>
      <c r="E41" s="1515"/>
      <c r="F41" s="1515"/>
      <c r="G41" s="1516"/>
      <c r="H41" s="1514"/>
      <c r="I41" s="1515"/>
      <c r="J41" s="1515"/>
      <c r="K41" s="1515"/>
      <c r="L41" s="1515"/>
      <c r="M41" s="1515"/>
      <c r="N41" s="1515"/>
      <c r="O41" s="1515"/>
      <c r="P41" s="1515"/>
      <c r="Q41" s="1515"/>
      <c r="R41" s="1516"/>
      <c r="S41" s="1514"/>
      <c r="T41" s="1515"/>
      <c r="U41" s="1515"/>
      <c r="V41" s="1515"/>
      <c r="W41" s="1515"/>
      <c r="X41" s="1515"/>
      <c r="Y41" s="1515"/>
      <c r="Z41" s="1515"/>
      <c r="AA41" s="1515"/>
      <c r="AB41" s="1516"/>
      <c r="AC41" s="1520"/>
      <c r="AD41" s="1521"/>
      <c r="AE41" s="1521"/>
      <c r="AF41" s="1521"/>
      <c r="AG41" s="1522"/>
      <c r="AI41" s="1509"/>
      <c r="AJ41" s="1510"/>
      <c r="AL41" s="1483"/>
      <c r="AM41" s="1484"/>
      <c r="AN41" s="1484"/>
      <c r="AO41" s="1551"/>
      <c r="AP41" s="1551"/>
      <c r="AQ41" s="1551"/>
      <c r="AR41" s="1551"/>
      <c r="AS41" s="1551"/>
      <c r="AT41" s="1551"/>
      <c r="AU41" s="1551"/>
      <c r="AV41" s="1551"/>
      <c r="AW41" s="282"/>
      <c r="AX41" s="1374"/>
      <c r="AY41" s="1375"/>
      <c r="AZ41" s="1375"/>
      <c r="BA41" s="1375"/>
      <c r="BB41" s="1375"/>
      <c r="BC41" s="1375"/>
      <c r="BD41" s="1375"/>
      <c r="BE41" s="1375"/>
      <c r="BF41" s="1375"/>
      <c r="BG41" s="1375"/>
      <c r="BH41" s="1375"/>
      <c r="BI41" s="1375"/>
      <c r="BJ41" s="1375"/>
      <c r="BK41" s="1375"/>
      <c r="BL41" s="1375"/>
      <c r="BM41" s="1375"/>
      <c r="BN41" s="1375"/>
      <c r="BO41" s="1375"/>
      <c r="BP41" s="1375"/>
      <c r="BQ41" s="1375"/>
      <c r="BR41" s="1375"/>
      <c r="BS41" s="1375"/>
      <c r="BT41" s="1375"/>
      <c r="BU41" s="1375"/>
      <c r="BV41" s="1375"/>
    </row>
    <row r="42" spans="1:74" ht="18" customHeight="1" thickBot="1">
      <c r="A42" s="69"/>
      <c r="B42" s="1406">
        <v>3</v>
      </c>
      <c r="C42" s="1511"/>
      <c r="D42" s="1512"/>
      <c r="E42" s="1512"/>
      <c r="F42" s="1512"/>
      <c r="G42" s="1513"/>
      <c r="H42" s="1511"/>
      <c r="I42" s="1512"/>
      <c r="J42" s="1512"/>
      <c r="K42" s="1512"/>
      <c r="L42" s="1512"/>
      <c r="M42" s="1512"/>
      <c r="N42" s="1512"/>
      <c r="O42" s="1512"/>
      <c r="P42" s="1512"/>
      <c r="Q42" s="1512"/>
      <c r="R42" s="1513"/>
      <c r="S42" s="1511"/>
      <c r="T42" s="1512"/>
      <c r="U42" s="1512"/>
      <c r="V42" s="1512"/>
      <c r="W42" s="1512"/>
      <c r="X42" s="1512"/>
      <c r="Y42" s="1512"/>
      <c r="Z42" s="1512"/>
      <c r="AA42" s="1512"/>
      <c r="AB42" s="1513"/>
      <c r="AC42" s="1517"/>
      <c r="AD42" s="1518"/>
      <c r="AE42" s="1518"/>
      <c r="AF42" s="1518"/>
      <c r="AG42" s="1519"/>
      <c r="AI42" s="1509"/>
      <c r="AJ42" s="1510"/>
      <c r="AL42" s="1483" t="str">
        <f t="shared" ref="AL42" si="6">IF(H42&lt;&gt;0,IF(AI42&lt;&gt;0,"OK","未入力"),"")</f>
        <v/>
      </c>
      <c r="AM42" s="1484"/>
      <c r="AN42" s="1484"/>
      <c r="AO42" s="1551"/>
      <c r="AP42" s="1551"/>
      <c r="AQ42" s="1551"/>
      <c r="AR42" s="1551"/>
      <c r="AS42" s="1551"/>
      <c r="AT42" s="1551"/>
      <c r="AU42" s="1551"/>
      <c r="AV42" s="1551"/>
      <c r="AW42" s="282"/>
      <c r="AX42" s="1374"/>
      <c r="AY42" s="1375"/>
      <c r="AZ42" s="1375"/>
      <c r="BA42" s="1375"/>
      <c r="BB42" s="1375"/>
      <c r="BC42" s="1375"/>
      <c r="BD42" s="1375"/>
      <c r="BE42" s="1375"/>
      <c r="BF42" s="1375"/>
      <c r="BG42" s="1375"/>
      <c r="BH42" s="1375"/>
      <c r="BI42" s="1375"/>
      <c r="BJ42" s="1375"/>
      <c r="BK42" s="1375"/>
      <c r="BL42" s="1375"/>
      <c r="BM42" s="1375"/>
      <c r="BN42" s="1375"/>
      <c r="BO42" s="1375"/>
      <c r="BP42" s="1375"/>
      <c r="BQ42" s="1375"/>
      <c r="BR42" s="1375"/>
      <c r="BS42" s="1375"/>
      <c r="BT42" s="1375"/>
      <c r="BU42" s="1375"/>
      <c r="BV42" s="1375"/>
    </row>
    <row r="43" spans="1:74" ht="18" customHeight="1" thickBot="1">
      <c r="A43" s="69"/>
      <c r="B43" s="1408"/>
      <c r="C43" s="1514"/>
      <c r="D43" s="1515"/>
      <c r="E43" s="1515"/>
      <c r="F43" s="1515"/>
      <c r="G43" s="1516"/>
      <c r="H43" s="1514"/>
      <c r="I43" s="1515"/>
      <c r="J43" s="1515"/>
      <c r="K43" s="1515"/>
      <c r="L43" s="1515"/>
      <c r="M43" s="1515"/>
      <c r="N43" s="1515"/>
      <c r="O43" s="1515"/>
      <c r="P43" s="1515"/>
      <c r="Q43" s="1515"/>
      <c r="R43" s="1516"/>
      <c r="S43" s="1514"/>
      <c r="T43" s="1515"/>
      <c r="U43" s="1515"/>
      <c r="V43" s="1515"/>
      <c r="W43" s="1515"/>
      <c r="X43" s="1515"/>
      <c r="Y43" s="1515"/>
      <c r="Z43" s="1515"/>
      <c r="AA43" s="1515"/>
      <c r="AB43" s="1516"/>
      <c r="AC43" s="1520"/>
      <c r="AD43" s="1521"/>
      <c r="AE43" s="1521"/>
      <c r="AF43" s="1521"/>
      <c r="AG43" s="1522"/>
      <c r="AI43" s="1509"/>
      <c r="AJ43" s="1510"/>
      <c r="AL43" s="1483"/>
      <c r="AM43" s="1484"/>
      <c r="AN43" s="1484"/>
      <c r="AO43" s="1551"/>
      <c r="AP43" s="1551"/>
      <c r="AQ43" s="1551"/>
      <c r="AR43" s="1551"/>
      <c r="AS43" s="1551"/>
      <c r="AT43" s="1551"/>
      <c r="AU43" s="1551"/>
      <c r="AV43" s="1551"/>
      <c r="AW43" s="282"/>
      <c r="AX43" s="1374"/>
      <c r="AY43" s="1375"/>
      <c r="AZ43" s="1375"/>
      <c r="BA43" s="1375"/>
      <c r="BB43" s="1375"/>
      <c r="BC43" s="1375"/>
      <c r="BD43" s="1375"/>
      <c r="BE43" s="1375"/>
      <c r="BF43" s="1375"/>
      <c r="BG43" s="1375"/>
      <c r="BH43" s="1375"/>
      <c r="BI43" s="1375"/>
      <c r="BJ43" s="1375"/>
      <c r="BK43" s="1375"/>
      <c r="BL43" s="1375"/>
      <c r="BM43" s="1375"/>
      <c r="BN43" s="1375"/>
      <c r="BO43" s="1375"/>
      <c r="BP43" s="1375"/>
      <c r="BQ43" s="1375"/>
      <c r="BR43" s="1375"/>
      <c r="BS43" s="1375"/>
      <c r="BT43" s="1375"/>
      <c r="BU43" s="1375"/>
      <c r="BV43" s="1375"/>
    </row>
    <row r="44" spans="1:74" ht="18" customHeight="1" thickBot="1">
      <c r="A44" s="69"/>
      <c r="B44" s="1406">
        <v>4</v>
      </c>
      <c r="C44" s="1511"/>
      <c r="D44" s="1512"/>
      <c r="E44" s="1512"/>
      <c r="F44" s="1512"/>
      <c r="G44" s="1513"/>
      <c r="H44" s="1511"/>
      <c r="I44" s="1512"/>
      <c r="J44" s="1512"/>
      <c r="K44" s="1512"/>
      <c r="L44" s="1512"/>
      <c r="M44" s="1512"/>
      <c r="N44" s="1512"/>
      <c r="O44" s="1512"/>
      <c r="P44" s="1512"/>
      <c r="Q44" s="1512"/>
      <c r="R44" s="1513"/>
      <c r="S44" s="1511"/>
      <c r="T44" s="1512"/>
      <c r="U44" s="1512"/>
      <c r="V44" s="1512"/>
      <c r="W44" s="1512"/>
      <c r="X44" s="1512"/>
      <c r="Y44" s="1512"/>
      <c r="Z44" s="1512"/>
      <c r="AA44" s="1512"/>
      <c r="AB44" s="1513"/>
      <c r="AC44" s="1517"/>
      <c r="AD44" s="1518"/>
      <c r="AE44" s="1518"/>
      <c r="AF44" s="1518"/>
      <c r="AG44" s="1519"/>
      <c r="AI44" s="1509"/>
      <c r="AJ44" s="1510"/>
      <c r="AL44" s="1483" t="str">
        <f t="shared" ref="AL44" si="7">IF(H44&lt;&gt;0,IF(AI44&lt;&gt;0,"OK","未入力"),"")</f>
        <v/>
      </c>
      <c r="AM44" s="1484"/>
      <c r="AN44" s="1484"/>
      <c r="AO44" s="1551"/>
      <c r="AP44" s="1551"/>
      <c r="AQ44" s="1551"/>
      <c r="AR44" s="1551"/>
      <c r="AS44" s="1551"/>
      <c r="AT44" s="1551"/>
      <c r="AU44" s="1551"/>
      <c r="AV44" s="1551"/>
      <c r="AW44" s="282"/>
      <c r="AX44" s="1374"/>
      <c r="AY44" s="1375"/>
      <c r="AZ44" s="1375"/>
      <c r="BA44" s="1375"/>
      <c r="BB44" s="1375"/>
      <c r="BC44" s="1375"/>
      <c r="BD44" s="1375"/>
      <c r="BE44" s="1375"/>
      <c r="BF44" s="1375"/>
      <c r="BG44" s="1375"/>
      <c r="BH44" s="1375"/>
      <c r="BI44" s="1375"/>
      <c r="BJ44" s="1375"/>
      <c r="BK44" s="1375"/>
      <c r="BL44" s="1375"/>
      <c r="BM44" s="1375"/>
      <c r="BN44" s="1375"/>
      <c r="BO44" s="1375"/>
      <c r="BP44" s="1375"/>
      <c r="BQ44" s="1375"/>
      <c r="BR44" s="1375"/>
      <c r="BS44" s="1375"/>
      <c r="BT44" s="1375"/>
      <c r="BU44" s="1375"/>
      <c r="BV44" s="1375"/>
    </row>
    <row r="45" spans="1:74" ht="18" customHeight="1" thickBot="1">
      <c r="A45" s="69"/>
      <c r="B45" s="1408"/>
      <c r="C45" s="1514"/>
      <c r="D45" s="1515"/>
      <c r="E45" s="1515"/>
      <c r="F45" s="1515"/>
      <c r="G45" s="1516"/>
      <c r="H45" s="1514"/>
      <c r="I45" s="1515"/>
      <c r="J45" s="1515"/>
      <c r="K45" s="1515"/>
      <c r="L45" s="1515"/>
      <c r="M45" s="1515"/>
      <c r="N45" s="1515"/>
      <c r="O45" s="1515"/>
      <c r="P45" s="1515"/>
      <c r="Q45" s="1515"/>
      <c r="R45" s="1516"/>
      <c r="S45" s="1514"/>
      <c r="T45" s="1515"/>
      <c r="U45" s="1515"/>
      <c r="V45" s="1515"/>
      <c r="W45" s="1515"/>
      <c r="X45" s="1515"/>
      <c r="Y45" s="1515"/>
      <c r="Z45" s="1515"/>
      <c r="AA45" s="1515"/>
      <c r="AB45" s="1516"/>
      <c r="AC45" s="1520"/>
      <c r="AD45" s="1521"/>
      <c r="AE45" s="1521"/>
      <c r="AF45" s="1521"/>
      <c r="AG45" s="1522"/>
      <c r="AI45" s="1509"/>
      <c r="AJ45" s="1510"/>
      <c r="AL45" s="1483"/>
      <c r="AM45" s="1484"/>
      <c r="AN45" s="1484"/>
      <c r="AO45" s="1551"/>
      <c r="AP45" s="1551"/>
      <c r="AQ45" s="1551"/>
      <c r="AR45" s="1551"/>
      <c r="AS45" s="1551"/>
      <c r="AT45" s="1551"/>
      <c r="AU45" s="1551"/>
      <c r="AV45" s="1551"/>
      <c r="AW45" s="282"/>
      <c r="AX45" s="1374"/>
      <c r="AY45" s="1375"/>
      <c r="AZ45" s="1375"/>
      <c r="BA45" s="1375"/>
      <c r="BB45" s="1375"/>
      <c r="BC45" s="1375"/>
      <c r="BD45" s="1375"/>
      <c r="BE45" s="1375"/>
      <c r="BF45" s="1375"/>
      <c r="BG45" s="1375"/>
      <c r="BH45" s="1375"/>
      <c r="BI45" s="1375"/>
      <c r="BJ45" s="1375"/>
      <c r="BK45" s="1375"/>
      <c r="BL45" s="1375"/>
      <c r="BM45" s="1375"/>
      <c r="BN45" s="1375"/>
      <c r="BO45" s="1375"/>
      <c r="BP45" s="1375"/>
      <c r="BQ45" s="1375"/>
      <c r="BR45" s="1375"/>
      <c r="BS45" s="1375"/>
      <c r="BT45" s="1375"/>
      <c r="BU45" s="1375"/>
      <c r="BV45" s="1375"/>
    </row>
    <row r="46" spans="1:74" ht="18" customHeight="1" thickBot="1">
      <c r="A46" s="69"/>
      <c r="B46" s="1406">
        <v>5</v>
      </c>
      <c r="C46" s="1511"/>
      <c r="D46" s="1512"/>
      <c r="E46" s="1512"/>
      <c r="F46" s="1512"/>
      <c r="G46" s="1513"/>
      <c r="H46" s="1511"/>
      <c r="I46" s="1512"/>
      <c r="J46" s="1512"/>
      <c r="K46" s="1512"/>
      <c r="L46" s="1512"/>
      <c r="M46" s="1512"/>
      <c r="N46" s="1512"/>
      <c r="O46" s="1512"/>
      <c r="P46" s="1512"/>
      <c r="Q46" s="1512"/>
      <c r="R46" s="1513"/>
      <c r="S46" s="1511"/>
      <c r="T46" s="1512"/>
      <c r="U46" s="1512"/>
      <c r="V46" s="1512"/>
      <c r="W46" s="1512"/>
      <c r="X46" s="1512"/>
      <c r="Y46" s="1512"/>
      <c r="Z46" s="1512"/>
      <c r="AA46" s="1512"/>
      <c r="AB46" s="1513"/>
      <c r="AC46" s="1517"/>
      <c r="AD46" s="1518"/>
      <c r="AE46" s="1518"/>
      <c r="AF46" s="1518"/>
      <c r="AG46" s="1519"/>
      <c r="AI46" s="1509"/>
      <c r="AJ46" s="1510"/>
      <c r="AL46" s="1483" t="str">
        <f t="shared" ref="AL46" si="8">IF(H46&lt;&gt;0,IF(AI46&lt;&gt;0,"OK","未入力"),"")</f>
        <v/>
      </c>
      <c r="AM46" s="1484"/>
      <c r="AN46" s="1484"/>
      <c r="AO46" s="1551"/>
      <c r="AP46" s="1551"/>
      <c r="AQ46" s="1551"/>
      <c r="AR46" s="1551"/>
      <c r="AS46" s="1551"/>
      <c r="AT46" s="1551"/>
      <c r="AU46" s="1551"/>
      <c r="AV46" s="1551"/>
      <c r="AW46" s="282"/>
      <c r="AX46" s="1374"/>
      <c r="AY46" s="1375"/>
      <c r="AZ46" s="1375"/>
      <c r="BA46" s="1375"/>
      <c r="BB46" s="1375"/>
      <c r="BC46" s="1375"/>
      <c r="BD46" s="1375"/>
      <c r="BE46" s="1375"/>
      <c r="BF46" s="1375"/>
      <c r="BG46" s="1375"/>
      <c r="BH46" s="1375"/>
      <c r="BI46" s="1375"/>
      <c r="BJ46" s="1375"/>
      <c r="BK46" s="1375"/>
      <c r="BL46" s="1375"/>
      <c r="BM46" s="1375"/>
      <c r="BN46" s="1375"/>
      <c r="BO46" s="1375"/>
      <c r="BP46" s="1375"/>
      <c r="BQ46" s="1375"/>
      <c r="BR46" s="1375"/>
      <c r="BS46" s="1375"/>
      <c r="BT46" s="1375"/>
      <c r="BU46" s="1375"/>
      <c r="BV46" s="1375"/>
    </row>
    <row r="47" spans="1:74" ht="18" customHeight="1" thickBot="1">
      <c r="A47" s="69"/>
      <c r="B47" s="1408"/>
      <c r="C47" s="1514"/>
      <c r="D47" s="1515"/>
      <c r="E47" s="1515"/>
      <c r="F47" s="1515"/>
      <c r="G47" s="1516"/>
      <c r="H47" s="1514"/>
      <c r="I47" s="1515"/>
      <c r="J47" s="1515"/>
      <c r="K47" s="1515"/>
      <c r="L47" s="1515"/>
      <c r="M47" s="1515"/>
      <c r="N47" s="1515"/>
      <c r="O47" s="1515"/>
      <c r="P47" s="1515"/>
      <c r="Q47" s="1515"/>
      <c r="R47" s="1516"/>
      <c r="S47" s="1514"/>
      <c r="T47" s="1515"/>
      <c r="U47" s="1515"/>
      <c r="V47" s="1515"/>
      <c r="W47" s="1515"/>
      <c r="X47" s="1515"/>
      <c r="Y47" s="1515"/>
      <c r="Z47" s="1515"/>
      <c r="AA47" s="1515"/>
      <c r="AB47" s="1516"/>
      <c r="AC47" s="1520"/>
      <c r="AD47" s="1521"/>
      <c r="AE47" s="1521"/>
      <c r="AF47" s="1521"/>
      <c r="AG47" s="1522"/>
      <c r="AI47" s="1509"/>
      <c r="AJ47" s="1510"/>
      <c r="AL47" s="1483"/>
      <c r="AM47" s="1484"/>
      <c r="AN47" s="1484"/>
      <c r="AO47" s="1551"/>
      <c r="AP47" s="1551"/>
      <c r="AQ47" s="1551"/>
      <c r="AR47" s="1551"/>
      <c r="AS47" s="1551"/>
      <c r="AT47" s="1551"/>
      <c r="AU47" s="1551"/>
      <c r="AV47" s="1551"/>
      <c r="AW47" s="282"/>
      <c r="AX47" s="1374"/>
      <c r="AY47" s="1375"/>
      <c r="AZ47" s="1375"/>
      <c r="BA47" s="1375"/>
      <c r="BB47" s="1375"/>
      <c r="BC47" s="1375"/>
      <c r="BD47" s="1375"/>
      <c r="BE47" s="1375"/>
      <c r="BF47" s="1375"/>
      <c r="BG47" s="1375"/>
      <c r="BH47" s="1375"/>
      <c r="BI47" s="1375"/>
      <c r="BJ47" s="1375"/>
      <c r="BK47" s="1375"/>
      <c r="BL47" s="1375"/>
      <c r="BM47" s="1375"/>
      <c r="BN47" s="1375"/>
      <c r="BO47" s="1375"/>
      <c r="BP47" s="1375"/>
      <c r="BQ47" s="1375"/>
      <c r="BR47" s="1375"/>
      <c r="BS47" s="1375"/>
      <c r="BT47" s="1375"/>
      <c r="BU47" s="1375"/>
      <c r="BV47" s="1375"/>
    </row>
    <row r="48" spans="1:74" ht="18" customHeight="1" thickBot="1">
      <c r="A48" s="69"/>
      <c r="B48" s="1406">
        <v>6</v>
      </c>
      <c r="C48" s="1511"/>
      <c r="D48" s="1512"/>
      <c r="E48" s="1512"/>
      <c r="F48" s="1512"/>
      <c r="G48" s="1513"/>
      <c r="H48" s="1511"/>
      <c r="I48" s="1512"/>
      <c r="J48" s="1512"/>
      <c r="K48" s="1512"/>
      <c r="L48" s="1512"/>
      <c r="M48" s="1512"/>
      <c r="N48" s="1512"/>
      <c r="O48" s="1512"/>
      <c r="P48" s="1512"/>
      <c r="Q48" s="1512"/>
      <c r="R48" s="1513"/>
      <c r="S48" s="1511"/>
      <c r="T48" s="1512"/>
      <c r="U48" s="1512"/>
      <c r="V48" s="1512"/>
      <c r="W48" s="1512"/>
      <c r="X48" s="1512"/>
      <c r="Y48" s="1512"/>
      <c r="Z48" s="1512"/>
      <c r="AA48" s="1512"/>
      <c r="AB48" s="1513"/>
      <c r="AC48" s="1517"/>
      <c r="AD48" s="1518"/>
      <c r="AE48" s="1518"/>
      <c r="AF48" s="1518"/>
      <c r="AG48" s="1519"/>
      <c r="AI48" s="1509"/>
      <c r="AJ48" s="1510"/>
      <c r="AL48" s="1483" t="str">
        <f t="shared" ref="AL48" si="9">IF(H48&lt;&gt;0,IF(AI48&lt;&gt;0,"OK","未入力"),"")</f>
        <v/>
      </c>
      <c r="AM48" s="1484"/>
      <c r="AN48" s="1484"/>
      <c r="AO48" s="1551"/>
      <c r="AP48" s="1551"/>
      <c r="AQ48" s="1551"/>
      <c r="AR48" s="1551"/>
      <c r="AS48" s="1551"/>
      <c r="AT48" s="1551"/>
      <c r="AU48" s="1551"/>
      <c r="AV48" s="1551"/>
      <c r="AW48" s="282"/>
      <c r="AX48" s="1374"/>
      <c r="AY48" s="1375"/>
      <c r="AZ48" s="1375"/>
      <c r="BA48" s="1375"/>
      <c r="BB48" s="1375"/>
      <c r="BC48" s="1375"/>
      <c r="BD48" s="1375"/>
      <c r="BE48" s="1375"/>
      <c r="BF48" s="1375"/>
      <c r="BG48" s="1375"/>
      <c r="BH48" s="1375"/>
      <c r="BI48" s="1375"/>
      <c r="BJ48" s="1375"/>
      <c r="BK48" s="1375"/>
      <c r="BL48" s="1375"/>
      <c r="BM48" s="1375"/>
      <c r="BN48" s="1375"/>
      <c r="BO48" s="1375"/>
      <c r="BP48" s="1375"/>
      <c r="BQ48" s="1375"/>
      <c r="BR48" s="1375"/>
      <c r="BS48" s="1375"/>
      <c r="BT48" s="1375"/>
      <c r="BU48" s="1375"/>
      <c r="BV48" s="1375"/>
    </row>
    <row r="49" spans="1:74" ht="18" customHeight="1" thickBot="1">
      <c r="A49" s="69"/>
      <c r="B49" s="1408"/>
      <c r="C49" s="1514"/>
      <c r="D49" s="1515"/>
      <c r="E49" s="1515"/>
      <c r="F49" s="1515"/>
      <c r="G49" s="1516"/>
      <c r="H49" s="1514"/>
      <c r="I49" s="1515"/>
      <c r="J49" s="1515"/>
      <c r="K49" s="1515"/>
      <c r="L49" s="1515"/>
      <c r="M49" s="1515"/>
      <c r="N49" s="1515"/>
      <c r="O49" s="1515"/>
      <c r="P49" s="1515"/>
      <c r="Q49" s="1515"/>
      <c r="R49" s="1516"/>
      <c r="S49" s="1514"/>
      <c r="T49" s="1515"/>
      <c r="U49" s="1515"/>
      <c r="V49" s="1515"/>
      <c r="W49" s="1515"/>
      <c r="X49" s="1515"/>
      <c r="Y49" s="1515"/>
      <c r="Z49" s="1515"/>
      <c r="AA49" s="1515"/>
      <c r="AB49" s="1516"/>
      <c r="AC49" s="1520"/>
      <c r="AD49" s="1521"/>
      <c r="AE49" s="1521"/>
      <c r="AF49" s="1521"/>
      <c r="AG49" s="1522"/>
      <c r="AI49" s="1509"/>
      <c r="AJ49" s="1510"/>
      <c r="AL49" s="1483"/>
      <c r="AM49" s="1484"/>
      <c r="AN49" s="1484"/>
      <c r="AO49" s="1551"/>
      <c r="AP49" s="1551"/>
      <c r="AQ49" s="1551"/>
      <c r="AR49" s="1551"/>
      <c r="AS49" s="1551"/>
      <c r="AT49" s="1551"/>
      <c r="AU49" s="1551"/>
      <c r="AV49" s="1551"/>
      <c r="AW49" s="282"/>
      <c r="AX49" s="1374"/>
      <c r="AY49" s="1375"/>
      <c r="AZ49" s="1375"/>
      <c r="BA49" s="1375"/>
      <c r="BB49" s="1375"/>
      <c r="BC49" s="1375"/>
      <c r="BD49" s="1375"/>
      <c r="BE49" s="1375"/>
      <c r="BF49" s="1375"/>
      <c r="BG49" s="1375"/>
      <c r="BH49" s="1375"/>
      <c r="BI49" s="1375"/>
      <c r="BJ49" s="1375"/>
      <c r="BK49" s="1375"/>
      <c r="BL49" s="1375"/>
      <c r="BM49" s="1375"/>
      <c r="BN49" s="1375"/>
      <c r="BO49" s="1375"/>
      <c r="BP49" s="1375"/>
      <c r="BQ49" s="1375"/>
      <c r="BR49" s="1375"/>
      <c r="BS49" s="1375"/>
      <c r="BT49" s="1375"/>
      <c r="BU49" s="1375"/>
      <c r="BV49" s="1375"/>
    </row>
    <row r="50" spans="1:74" ht="18" customHeight="1">
      <c r="A50" s="69"/>
      <c r="B50" s="1309"/>
      <c r="C50" s="1310"/>
      <c r="D50" s="1310"/>
      <c r="E50" s="1310"/>
      <c r="F50" s="1310"/>
      <c r="G50" s="1310"/>
      <c r="H50" s="1310"/>
      <c r="I50" s="1310"/>
      <c r="J50" s="1310"/>
      <c r="K50" s="1310"/>
      <c r="L50" s="1310"/>
      <c r="M50" s="1310"/>
      <c r="N50" s="1310"/>
      <c r="O50" s="1310"/>
      <c r="P50" s="1310"/>
      <c r="Q50" s="1310"/>
      <c r="R50" s="1310"/>
      <c r="S50" s="1310"/>
      <c r="T50" s="1310"/>
      <c r="U50" s="1310"/>
      <c r="V50" s="1310"/>
      <c r="W50" s="1310"/>
      <c r="X50" s="1310"/>
      <c r="Y50" s="1310"/>
      <c r="Z50" s="1310"/>
      <c r="AA50" s="1523" t="s">
        <v>7</v>
      </c>
      <c r="AB50" s="1524"/>
      <c r="AC50" s="1527" t="s">
        <v>406</v>
      </c>
      <c r="AD50" s="1529">
        <f>SUM(AC38:AG49)</f>
        <v>0</v>
      </c>
      <c r="AE50" s="1529"/>
      <c r="AF50" s="1529"/>
      <c r="AG50" s="1530"/>
      <c r="AL50" s="69"/>
      <c r="AM50" s="69"/>
      <c r="AN50" s="69"/>
      <c r="AO50" s="1551"/>
      <c r="AP50" s="1551"/>
      <c r="AQ50" s="1551"/>
      <c r="AR50" s="1551"/>
      <c r="AS50" s="1551"/>
      <c r="AT50" s="1551"/>
      <c r="AU50" s="1551"/>
      <c r="AV50" s="1551"/>
      <c r="AW50" s="282"/>
      <c r="AX50" s="1374"/>
      <c r="AY50" s="1375"/>
      <c r="AZ50" s="1375"/>
      <c r="BA50" s="1375"/>
      <c r="BB50" s="1375"/>
      <c r="BC50" s="1375"/>
      <c r="BD50" s="1375"/>
      <c r="BE50" s="1375"/>
      <c r="BF50" s="1375"/>
      <c r="BG50" s="1375"/>
      <c r="BH50" s="1375"/>
      <c r="BI50" s="1375"/>
      <c r="BJ50" s="1375"/>
      <c r="BK50" s="1375"/>
      <c r="BL50" s="1375"/>
      <c r="BM50" s="1375"/>
      <c r="BN50" s="1375"/>
      <c r="BO50" s="1375"/>
      <c r="BP50" s="1375"/>
      <c r="BQ50" s="1375"/>
      <c r="BR50" s="1375"/>
      <c r="BS50" s="1375"/>
      <c r="BT50" s="1375"/>
      <c r="BU50" s="1375"/>
      <c r="BV50" s="1375"/>
    </row>
    <row r="51" spans="1:74" ht="18" customHeight="1">
      <c r="A51" s="69"/>
      <c r="B51" s="1312"/>
      <c r="C51" s="1313"/>
      <c r="D51" s="1313"/>
      <c r="E51" s="1313"/>
      <c r="F51" s="1313"/>
      <c r="G51" s="1313"/>
      <c r="H51" s="1313"/>
      <c r="I51" s="1313"/>
      <c r="J51" s="1313"/>
      <c r="K51" s="1313"/>
      <c r="L51" s="1313"/>
      <c r="M51" s="1313"/>
      <c r="N51" s="1313"/>
      <c r="O51" s="1313"/>
      <c r="P51" s="1313"/>
      <c r="Q51" s="1313"/>
      <c r="R51" s="1313"/>
      <c r="S51" s="1313"/>
      <c r="T51" s="1313"/>
      <c r="U51" s="1313"/>
      <c r="V51" s="1313"/>
      <c r="W51" s="1313"/>
      <c r="X51" s="1313"/>
      <c r="Y51" s="1313"/>
      <c r="Z51" s="1313"/>
      <c r="AA51" s="1525"/>
      <c r="AB51" s="1526"/>
      <c r="AC51" s="1528"/>
      <c r="AD51" s="1531"/>
      <c r="AE51" s="1531"/>
      <c r="AF51" s="1531"/>
      <c r="AG51" s="1532"/>
      <c r="AL51" s="69"/>
      <c r="AM51" s="69"/>
      <c r="AN51" s="69"/>
      <c r="AO51" s="1551"/>
      <c r="AP51" s="1551"/>
      <c r="AQ51" s="1551"/>
      <c r="AR51" s="1551"/>
      <c r="AS51" s="1551"/>
      <c r="AT51" s="1551"/>
      <c r="AU51" s="1551"/>
      <c r="AV51" s="1551"/>
      <c r="AW51" s="282"/>
      <c r="AX51" s="1374"/>
      <c r="AY51" s="1375"/>
      <c r="AZ51" s="1375"/>
      <c r="BA51" s="1375"/>
      <c r="BB51" s="1375"/>
      <c r="BC51" s="1375"/>
      <c r="BD51" s="1375"/>
      <c r="BE51" s="1375"/>
      <c r="BF51" s="1375"/>
      <c r="BG51" s="1375"/>
      <c r="BH51" s="1375"/>
      <c r="BI51" s="1375"/>
      <c r="BJ51" s="1375"/>
      <c r="BK51" s="1375"/>
      <c r="BL51" s="1375"/>
      <c r="BM51" s="1375"/>
      <c r="BN51" s="1375"/>
      <c r="BO51" s="1375"/>
      <c r="BP51" s="1375"/>
      <c r="BQ51" s="1375"/>
      <c r="BR51" s="1375"/>
      <c r="BS51" s="1375"/>
      <c r="BT51" s="1375"/>
      <c r="BU51" s="1375"/>
      <c r="BV51" s="1375"/>
    </row>
    <row r="52" spans="1:74" ht="18" customHeight="1">
      <c r="A52" s="69"/>
      <c r="B52" s="1309"/>
      <c r="C52" s="1535" t="s">
        <v>650</v>
      </c>
      <c r="D52" s="1535"/>
      <c r="E52" s="1535"/>
      <c r="F52" s="1535"/>
      <c r="G52" s="1535"/>
      <c r="H52" s="1535"/>
      <c r="I52" s="1535"/>
      <c r="J52" s="1535"/>
      <c r="K52" s="1535"/>
      <c r="L52" s="1535"/>
      <c r="M52" s="1535"/>
      <c r="N52" s="1535"/>
      <c r="O52" s="1535"/>
      <c r="P52" s="1535"/>
      <c r="Q52" s="1535"/>
      <c r="R52" s="1535"/>
      <c r="S52" s="1535"/>
      <c r="T52" s="1535"/>
      <c r="U52" s="1535"/>
      <c r="V52" s="1535"/>
      <c r="W52" s="1535"/>
      <c r="X52" s="1535"/>
      <c r="Y52" s="1535"/>
      <c r="Z52" s="1535"/>
      <c r="AA52" s="1535"/>
      <c r="AB52" s="1536"/>
      <c r="AC52" s="1527" t="s">
        <v>411</v>
      </c>
      <c r="AD52" s="1518"/>
      <c r="AE52" s="1518"/>
      <c r="AF52" s="1518"/>
      <c r="AG52" s="1519"/>
      <c r="AL52" s="1483" t="str">
        <f>IF(AD52&gt;=0,IF(AD52=U9,"OK","未入力"),"未入力")</f>
        <v>OK</v>
      </c>
      <c r="AM52" s="1484"/>
      <c r="AN52" s="1484"/>
      <c r="AO52" s="1551"/>
      <c r="AP52" s="1551"/>
      <c r="AQ52" s="1551"/>
      <c r="AR52" s="1551"/>
      <c r="AS52" s="1551"/>
      <c r="AT52" s="1551"/>
      <c r="AU52" s="1551"/>
      <c r="AV52" s="1551"/>
      <c r="AW52" s="282"/>
      <c r="AX52" s="1374"/>
      <c r="AY52" s="1375"/>
      <c r="AZ52" s="1375"/>
      <c r="BA52" s="1375"/>
      <c r="BB52" s="1375"/>
      <c r="BC52" s="1375"/>
      <c r="BD52" s="1375"/>
      <c r="BE52" s="1375"/>
      <c r="BF52" s="1375"/>
      <c r="BG52" s="1375"/>
      <c r="BH52" s="1375"/>
      <c r="BI52" s="1375"/>
      <c r="BJ52" s="1375"/>
      <c r="BK52" s="1375"/>
      <c r="BL52" s="1375"/>
      <c r="BM52" s="1375"/>
      <c r="BN52" s="1375"/>
      <c r="BO52" s="1375"/>
      <c r="BP52" s="1375"/>
      <c r="BQ52" s="1375"/>
      <c r="BR52" s="1375"/>
      <c r="BS52" s="1375"/>
      <c r="BT52" s="1375"/>
      <c r="BU52" s="1375"/>
      <c r="BV52" s="1375"/>
    </row>
    <row r="53" spans="1:74" ht="18" customHeight="1">
      <c r="A53" s="69"/>
      <c r="B53" s="1312"/>
      <c r="C53" s="1537"/>
      <c r="D53" s="1537"/>
      <c r="E53" s="1537"/>
      <c r="F53" s="1537"/>
      <c r="G53" s="1537"/>
      <c r="H53" s="1537"/>
      <c r="I53" s="1537"/>
      <c r="J53" s="1537"/>
      <c r="K53" s="1537"/>
      <c r="L53" s="1537"/>
      <c r="M53" s="1537"/>
      <c r="N53" s="1537"/>
      <c r="O53" s="1537"/>
      <c r="P53" s="1537"/>
      <c r="Q53" s="1537"/>
      <c r="R53" s="1537"/>
      <c r="S53" s="1537"/>
      <c r="T53" s="1537"/>
      <c r="U53" s="1537"/>
      <c r="V53" s="1537"/>
      <c r="W53" s="1537"/>
      <c r="X53" s="1537"/>
      <c r="Y53" s="1537"/>
      <c r="Z53" s="1537"/>
      <c r="AA53" s="1537"/>
      <c r="AB53" s="1538"/>
      <c r="AC53" s="1528"/>
      <c r="AD53" s="1521"/>
      <c r="AE53" s="1521"/>
      <c r="AF53" s="1521"/>
      <c r="AG53" s="1522"/>
      <c r="AL53" s="1483"/>
      <c r="AM53" s="1484"/>
      <c r="AN53" s="1484"/>
      <c r="AO53" s="1551"/>
      <c r="AP53" s="1551"/>
      <c r="AQ53" s="1551"/>
      <c r="AR53" s="1551"/>
      <c r="AS53" s="1551"/>
      <c r="AT53" s="1551"/>
      <c r="AU53" s="1551"/>
      <c r="AV53" s="1551"/>
      <c r="AW53" s="282"/>
      <c r="AX53" s="1374"/>
      <c r="AY53" s="1375"/>
      <c r="AZ53" s="1375"/>
      <c r="BA53" s="1375"/>
      <c r="BB53" s="1375"/>
      <c r="BC53" s="1375"/>
      <c r="BD53" s="1375"/>
      <c r="BE53" s="1375"/>
      <c r="BF53" s="1375"/>
      <c r="BG53" s="1375"/>
      <c r="BH53" s="1375"/>
      <c r="BI53" s="1375"/>
      <c r="BJ53" s="1375"/>
      <c r="BK53" s="1375"/>
      <c r="BL53" s="1375"/>
      <c r="BM53" s="1375"/>
      <c r="BN53" s="1375"/>
      <c r="BO53" s="1375"/>
      <c r="BP53" s="1375"/>
      <c r="BQ53" s="1375"/>
      <c r="BR53" s="1375"/>
      <c r="BS53" s="1375"/>
      <c r="BT53" s="1375"/>
      <c r="BU53" s="1375"/>
      <c r="BV53" s="1375"/>
    </row>
    <row r="54" spans="1:74" ht="18" customHeight="1">
      <c r="A54" s="69"/>
      <c r="B54" s="1540" t="s">
        <v>651</v>
      </c>
      <c r="C54" s="1541"/>
      <c r="D54" s="1541"/>
      <c r="E54" s="1541"/>
      <c r="F54" s="1541"/>
      <c r="G54" s="1541"/>
      <c r="H54" s="1541"/>
      <c r="I54" s="1541"/>
      <c r="J54" s="1541"/>
      <c r="K54" s="1541"/>
      <c r="L54" s="1541"/>
      <c r="M54" s="1541"/>
      <c r="N54" s="1541"/>
      <c r="O54" s="1541"/>
      <c r="P54" s="1541"/>
      <c r="Q54" s="1541"/>
      <c r="R54" s="1541"/>
      <c r="S54" s="1541"/>
      <c r="T54" s="1541"/>
      <c r="U54" s="1541"/>
      <c r="V54" s="1541"/>
      <c r="W54" s="1541"/>
      <c r="X54" s="1541"/>
      <c r="Y54" s="1541"/>
      <c r="Z54" s="1541"/>
      <c r="AA54" s="1541"/>
      <c r="AB54" s="1542"/>
      <c r="AC54" s="1527" t="s">
        <v>309</v>
      </c>
      <c r="AD54" s="1546">
        <f>AD50-AD52</f>
        <v>0</v>
      </c>
      <c r="AE54" s="1546"/>
      <c r="AF54" s="1546"/>
      <c r="AG54" s="1547"/>
      <c r="AL54" s="1483" t="str">
        <f>IF(AD54=N9,"OK","未入力")</f>
        <v>OK</v>
      </c>
      <c r="AM54" s="1484"/>
      <c r="AN54" s="1484"/>
      <c r="AO54" s="1551"/>
      <c r="AP54" s="1551"/>
      <c r="AQ54" s="1551"/>
      <c r="AR54" s="1551"/>
      <c r="AS54" s="1551"/>
      <c r="AT54" s="1551"/>
      <c r="AU54" s="1551"/>
      <c r="AV54" s="1551"/>
      <c r="AW54" s="282"/>
      <c r="AX54" s="1374"/>
      <c r="AY54" s="1375"/>
      <c r="AZ54" s="1375"/>
      <c r="BA54" s="1375"/>
      <c r="BB54" s="1375"/>
      <c r="BC54" s="1375"/>
      <c r="BD54" s="1375"/>
      <c r="BE54" s="1375"/>
      <c r="BF54" s="1375"/>
      <c r="BG54" s="1375"/>
      <c r="BH54" s="1375"/>
      <c r="BI54" s="1375"/>
      <c r="BJ54" s="1375"/>
      <c r="BK54" s="1375"/>
      <c r="BL54" s="1375"/>
      <c r="BM54" s="1375"/>
      <c r="BN54" s="1375"/>
      <c r="BO54" s="1375"/>
      <c r="BP54" s="1375"/>
      <c r="BQ54" s="1375"/>
      <c r="BR54" s="1375"/>
      <c r="BS54" s="1375"/>
      <c r="BT54" s="1375"/>
      <c r="BU54" s="1375"/>
      <c r="BV54" s="1375"/>
    </row>
    <row r="55" spans="1:74" ht="18" customHeight="1">
      <c r="A55" s="69"/>
      <c r="B55" s="1543"/>
      <c r="C55" s="1544"/>
      <c r="D55" s="1544"/>
      <c r="E55" s="1544"/>
      <c r="F55" s="1544"/>
      <c r="G55" s="1544"/>
      <c r="H55" s="1544"/>
      <c r="I55" s="1544"/>
      <c r="J55" s="1544"/>
      <c r="K55" s="1544"/>
      <c r="L55" s="1544"/>
      <c r="M55" s="1544"/>
      <c r="N55" s="1544"/>
      <c r="O55" s="1544"/>
      <c r="P55" s="1544"/>
      <c r="Q55" s="1544"/>
      <c r="R55" s="1544"/>
      <c r="S55" s="1544"/>
      <c r="T55" s="1544"/>
      <c r="U55" s="1544"/>
      <c r="V55" s="1544"/>
      <c r="W55" s="1544"/>
      <c r="X55" s="1544"/>
      <c r="Y55" s="1544"/>
      <c r="Z55" s="1544"/>
      <c r="AA55" s="1544"/>
      <c r="AB55" s="1545"/>
      <c r="AC55" s="1528"/>
      <c r="AD55" s="1548"/>
      <c r="AE55" s="1548"/>
      <c r="AF55" s="1548"/>
      <c r="AG55" s="1549"/>
      <c r="AL55" s="1483"/>
      <c r="AM55" s="1484"/>
      <c r="AN55" s="1484"/>
      <c r="AO55" s="1552"/>
      <c r="AP55" s="1552"/>
      <c r="AQ55" s="1552"/>
      <c r="AR55" s="1552"/>
      <c r="AS55" s="1552"/>
      <c r="AT55" s="1552"/>
      <c r="AU55" s="1552"/>
      <c r="AV55" s="1552"/>
      <c r="AW55" s="260"/>
      <c r="AX55" s="1376"/>
      <c r="AY55" s="1377"/>
      <c r="AZ55" s="1377"/>
      <c r="BA55" s="1377"/>
      <c r="BB55" s="1377"/>
      <c r="BC55" s="1377"/>
      <c r="BD55" s="1377"/>
      <c r="BE55" s="1377"/>
      <c r="BF55" s="1377"/>
      <c r="BG55" s="1377"/>
      <c r="BH55" s="1377"/>
      <c r="BI55" s="1377"/>
      <c r="BJ55" s="1377"/>
      <c r="BK55" s="1377"/>
      <c r="BL55" s="1377"/>
      <c r="BM55" s="1377"/>
      <c r="BN55" s="1377"/>
      <c r="BO55" s="1377"/>
      <c r="BP55" s="1377"/>
      <c r="BQ55" s="1377"/>
      <c r="BR55" s="1377"/>
      <c r="BS55" s="1377"/>
      <c r="BT55" s="1377"/>
      <c r="BU55" s="1377"/>
      <c r="BV55" s="1377"/>
    </row>
    <row r="56" spans="1:74" ht="18" customHeight="1">
      <c r="AC56" s="1553"/>
      <c r="AD56" s="1553"/>
      <c r="AE56" s="1553"/>
      <c r="AF56" s="1553"/>
      <c r="AG56" s="1553"/>
    </row>
    <row r="57" spans="1:74" ht="18" customHeight="1">
      <c r="B57" s="973" t="s">
        <v>311</v>
      </c>
      <c r="C57" s="973"/>
      <c r="D57" s="973"/>
      <c r="E57" s="973"/>
      <c r="F57" s="973"/>
      <c r="G57" s="973"/>
      <c r="H57" s="973"/>
      <c r="I57" s="973"/>
      <c r="J57" s="973"/>
      <c r="K57" s="973"/>
      <c r="L57" s="973"/>
      <c r="M57" s="973"/>
      <c r="N57" s="973"/>
      <c r="O57" s="973"/>
      <c r="P57" s="973"/>
      <c r="Q57" s="973"/>
      <c r="R57" s="973"/>
      <c r="S57" s="973"/>
      <c r="T57" s="973"/>
      <c r="U57" s="973"/>
      <c r="V57" s="973"/>
      <c r="W57" s="973"/>
      <c r="X57" s="973"/>
      <c r="Y57" s="973"/>
      <c r="Z57" s="973"/>
      <c r="AA57" s="973"/>
      <c r="AB57" s="973"/>
      <c r="AC57" s="973"/>
      <c r="AD57" s="973"/>
      <c r="AE57" s="973"/>
      <c r="AF57" s="973"/>
      <c r="AG57" s="973"/>
      <c r="AH57" s="973"/>
    </row>
    <row r="58" spans="1:74" ht="18" customHeight="1">
      <c r="B58" s="194"/>
    </row>
    <row r="61" spans="1:74" ht="18" customHeight="1">
      <c r="C61" s="1261" t="s">
        <v>185</v>
      </c>
      <c r="D61" s="1261"/>
      <c r="E61" s="1261"/>
      <c r="F61" s="1261"/>
      <c r="G61" s="1261"/>
      <c r="H61" s="1261"/>
      <c r="I61" s="1261"/>
      <c r="J61" s="1261"/>
      <c r="K61" s="1261"/>
      <c r="L61" s="1261"/>
      <c r="M61" s="1261"/>
    </row>
    <row r="62" spans="1:74" ht="18" customHeight="1">
      <c r="C62" s="681" t="s">
        <v>300</v>
      </c>
      <c r="D62" s="682"/>
      <c r="E62" s="682"/>
      <c r="F62" s="682"/>
      <c r="G62" s="682"/>
      <c r="H62" s="682"/>
      <c r="I62" s="682"/>
      <c r="J62" s="682"/>
      <c r="K62" s="682"/>
      <c r="L62" s="682"/>
      <c r="M62" s="683"/>
      <c r="N62" s="77"/>
      <c r="O62" s="414" t="s">
        <v>93</v>
      </c>
      <c r="P62" s="415"/>
      <c r="Q62" s="415"/>
      <c r="R62" s="415"/>
      <c r="S62" s="64"/>
      <c r="T62" s="415"/>
      <c r="U62" s="412"/>
    </row>
    <row r="63" spans="1:74" ht="18" customHeight="1">
      <c r="C63" s="681"/>
      <c r="D63" s="682"/>
      <c r="E63" s="682"/>
      <c r="F63" s="682"/>
      <c r="G63" s="682"/>
      <c r="H63" s="682"/>
      <c r="I63" s="682"/>
      <c r="J63" s="682"/>
      <c r="K63" s="682"/>
      <c r="L63" s="682"/>
      <c r="M63" s="683"/>
      <c r="N63" s="77"/>
      <c r="O63" s="414" t="s">
        <v>301</v>
      </c>
      <c r="P63" s="64"/>
      <c r="Q63" s="64"/>
      <c r="R63" s="64"/>
      <c r="S63" s="64"/>
      <c r="T63" s="64"/>
      <c r="U63" s="65"/>
    </row>
    <row r="70" spans="28:28" ht="18" customHeight="1">
      <c r="AB70" s="13"/>
    </row>
  </sheetData>
  <mergeCells count="169">
    <mergeCell ref="C61:M61"/>
    <mergeCell ref="C62:M63"/>
    <mergeCell ref="AL52:AN53"/>
    <mergeCell ref="B54:AB55"/>
    <mergeCell ref="AC54:AC55"/>
    <mergeCell ref="AD54:AG55"/>
    <mergeCell ref="AL54:AN55"/>
    <mergeCell ref="AC56:AG56"/>
    <mergeCell ref="AI48:AJ49"/>
    <mergeCell ref="AL48:AN49"/>
    <mergeCell ref="B46:B47"/>
    <mergeCell ref="C46:G47"/>
    <mergeCell ref="H46:R47"/>
    <mergeCell ref="S46:AB47"/>
    <mergeCell ref="AC46:AG47"/>
    <mergeCell ref="AI46:AJ47"/>
    <mergeCell ref="B57:AH57"/>
    <mergeCell ref="B44:B45"/>
    <mergeCell ref="C44:G45"/>
    <mergeCell ref="H44:R45"/>
    <mergeCell ref="S44:AB45"/>
    <mergeCell ref="AC44:AG45"/>
    <mergeCell ref="AI44:AJ45"/>
    <mergeCell ref="AC38:AG39"/>
    <mergeCell ref="AI38:AJ39"/>
    <mergeCell ref="C37:G37"/>
    <mergeCell ref="H37:R37"/>
    <mergeCell ref="S37:AB37"/>
    <mergeCell ref="AC37:AG37"/>
    <mergeCell ref="B42:B43"/>
    <mergeCell ref="C42:G43"/>
    <mergeCell ref="H42:R43"/>
    <mergeCell ref="S42:AB43"/>
    <mergeCell ref="AC42:AG43"/>
    <mergeCell ref="AI42:AJ43"/>
    <mergeCell ref="B40:B41"/>
    <mergeCell ref="C40:G41"/>
    <mergeCell ref="H40:R41"/>
    <mergeCell ref="S40:AB41"/>
    <mergeCell ref="AC40:AG41"/>
    <mergeCell ref="AI40:AJ41"/>
    <mergeCell ref="AO37:AV55"/>
    <mergeCell ref="AX37:BV55"/>
    <mergeCell ref="AL38:AN39"/>
    <mergeCell ref="AL40:AN41"/>
    <mergeCell ref="AL42:AN43"/>
    <mergeCell ref="AL44:AN45"/>
    <mergeCell ref="B50:Z51"/>
    <mergeCell ref="AA50:AB51"/>
    <mergeCell ref="AC50:AC51"/>
    <mergeCell ref="AD50:AG51"/>
    <mergeCell ref="B52:B53"/>
    <mergeCell ref="C52:AB53"/>
    <mergeCell ref="AC52:AC53"/>
    <mergeCell ref="AD52:AG53"/>
    <mergeCell ref="AL46:AN47"/>
    <mergeCell ref="B48:B49"/>
    <mergeCell ref="C48:G49"/>
    <mergeCell ref="H48:R49"/>
    <mergeCell ref="S48:AB49"/>
    <mergeCell ref="AC48:AG49"/>
    <mergeCell ref="B38:B39"/>
    <mergeCell ref="C38:G39"/>
    <mergeCell ref="H38:R39"/>
    <mergeCell ref="S38:AB39"/>
    <mergeCell ref="B31:B32"/>
    <mergeCell ref="C31:AB32"/>
    <mergeCell ref="AC31:AC32"/>
    <mergeCell ref="AD31:AG32"/>
    <mergeCell ref="AL31:AN32"/>
    <mergeCell ref="B33:AB34"/>
    <mergeCell ref="AC33:AC34"/>
    <mergeCell ref="AD33:AG34"/>
    <mergeCell ref="AL33:AN34"/>
    <mergeCell ref="AI27:AJ28"/>
    <mergeCell ref="AL27:AN28"/>
    <mergeCell ref="B29:Z30"/>
    <mergeCell ref="AA29:AB30"/>
    <mergeCell ref="AC29:AC30"/>
    <mergeCell ref="AD29:AG30"/>
    <mergeCell ref="B27:B28"/>
    <mergeCell ref="C27:G28"/>
    <mergeCell ref="H27:R28"/>
    <mergeCell ref="S27:W28"/>
    <mergeCell ref="X27:AB28"/>
    <mergeCell ref="AC27:AG28"/>
    <mergeCell ref="AI21:AJ22"/>
    <mergeCell ref="AL21:AN22"/>
    <mergeCell ref="AI23:AJ24"/>
    <mergeCell ref="AL23:AN24"/>
    <mergeCell ref="B25:B26"/>
    <mergeCell ref="C25:G26"/>
    <mergeCell ref="H25:R26"/>
    <mergeCell ref="S25:W26"/>
    <mergeCell ref="X25:AB26"/>
    <mergeCell ref="AC25:AG26"/>
    <mergeCell ref="AI25:AJ26"/>
    <mergeCell ref="AL25:AN26"/>
    <mergeCell ref="B23:B24"/>
    <mergeCell ref="C23:G24"/>
    <mergeCell ref="H23:R24"/>
    <mergeCell ref="S23:W24"/>
    <mergeCell ref="X23:AB24"/>
    <mergeCell ref="AC23:AG24"/>
    <mergeCell ref="AI17:AJ18"/>
    <mergeCell ref="AL17:AN18"/>
    <mergeCell ref="AO17:AV34"/>
    <mergeCell ref="AX17:BV34"/>
    <mergeCell ref="B19:B20"/>
    <mergeCell ref="C19:G20"/>
    <mergeCell ref="H19:R20"/>
    <mergeCell ref="S19:W20"/>
    <mergeCell ref="X19:AB20"/>
    <mergeCell ref="AC19:AG20"/>
    <mergeCell ref="B17:B18"/>
    <mergeCell ref="C17:G18"/>
    <mergeCell ref="H17:R18"/>
    <mergeCell ref="S17:W18"/>
    <mergeCell ref="X17:AB18"/>
    <mergeCell ref="AC17:AG18"/>
    <mergeCell ref="AI19:AJ20"/>
    <mergeCell ref="AL19:AN20"/>
    <mergeCell ref="B21:B22"/>
    <mergeCell ref="C21:G22"/>
    <mergeCell ref="H21:R22"/>
    <mergeCell ref="S21:W22"/>
    <mergeCell ref="X21:AB22"/>
    <mergeCell ref="AC21:AG22"/>
    <mergeCell ref="C16:G16"/>
    <mergeCell ref="H16:R16"/>
    <mergeCell ref="S16:W16"/>
    <mergeCell ref="X16:AB16"/>
    <mergeCell ref="AC16:AG16"/>
    <mergeCell ref="B11:L12"/>
    <mergeCell ref="N11:P12"/>
    <mergeCell ref="Q11:U12"/>
    <mergeCell ref="V11:Z12"/>
    <mergeCell ref="AA11:AG12"/>
    <mergeCell ref="AO11:AV13"/>
    <mergeCell ref="AX11:BV13"/>
    <mergeCell ref="AL12:AN12"/>
    <mergeCell ref="AL11:AN11"/>
    <mergeCell ref="AO6:AV10"/>
    <mergeCell ref="AX6:BV10"/>
    <mergeCell ref="N8:S8"/>
    <mergeCell ref="U8:Z8"/>
    <mergeCell ref="AB8:AG8"/>
    <mergeCell ref="N10:S10"/>
    <mergeCell ref="U10:Z10"/>
    <mergeCell ref="AA10:AG10"/>
    <mergeCell ref="M6:S7"/>
    <mergeCell ref="T6:Z7"/>
    <mergeCell ref="A1:D1"/>
    <mergeCell ref="E1:S1"/>
    <mergeCell ref="T1:AG1"/>
    <mergeCell ref="T3:W3"/>
    <mergeCell ref="B8:L8"/>
    <mergeCell ref="B9:L9"/>
    <mergeCell ref="H10:L10"/>
    <mergeCell ref="AO3:AW4"/>
    <mergeCell ref="T4:W4"/>
    <mergeCell ref="N9:S9"/>
    <mergeCell ref="U9:Z9"/>
    <mergeCell ref="AB9:AG9"/>
    <mergeCell ref="AA6:AG7"/>
    <mergeCell ref="X3:AH3"/>
    <mergeCell ref="X4:AH4"/>
    <mergeCell ref="T2:W2"/>
    <mergeCell ref="X2:AH2"/>
  </mergeCells>
  <phoneticPr fontId="5"/>
  <dataValidations count="3">
    <dataValidation type="list" allowBlank="1" showInputMessage="1" showErrorMessage="1" sqref="AI17 AI19 AI21 AI23 AI25 AI27 AI38 AI40 AI42 AI44 AI46 AI48" xr:uid="{00000000-0002-0000-0E00-000000000000}">
      <formula1>"課税,非課税"</formula1>
    </dataValidation>
    <dataValidation type="list" allowBlank="1" showInputMessage="1" showErrorMessage="1" sqref="N11" xr:uid="{00000000-0002-0000-0E00-000001000000}">
      <formula1>$O$62:$O$63</formula1>
    </dataValidation>
    <dataValidation imeMode="off" allowBlank="1" showInputMessage="1" showErrorMessage="1" sqref="B38:B50 AC13:AG14 AC38:AG43 T8:T9 AC56:AG56 AC52:AD52 AA10 AC31:AD31 AC17:AG20 AH11:AI12 N10 M8:M9 U10 AC21:AD29 AE21:AG28 B17:B29 B31:B32 AB8:AB9 B52:B53 AC44:AD50 AE44:AG49 AC33:AD33 AC54:AD54 X2:AH4" xr:uid="{00000000-0002-0000-0E00-000002000000}"/>
  </dataValidations>
  <pageMargins left="0.9055118110236221" right="0.70866141732283472" top="0.39370078740157483" bottom="0.35433070866141736" header="0.19685039370078741" footer="0.19685039370078741"/>
  <pageSetup paperSize="9" scale="80" orientation="portrait" blackAndWhite="1"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R64"/>
  <sheetViews>
    <sheetView view="pageBreakPreview" zoomScale="112" zoomScaleNormal="100" zoomScaleSheetLayoutView="112" workbookViewId="0">
      <selection activeCell="S2" sqref="S2:AG2"/>
    </sheetView>
  </sheetViews>
  <sheetFormatPr defaultColWidth="3.125" defaultRowHeight="21" customHeight="1"/>
  <cols>
    <col min="1" max="1" width="1.625" style="2" customWidth="1"/>
    <col min="2" max="2" width="1.875" style="2" customWidth="1"/>
    <col min="3" max="9" width="3.125" style="2"/>
    <col min="10" max="10" width="3.125" style="2" customWidth="1"/>
    <col min="11" max="31" width="3.125" style="2"/>
    <col min="32" max="32" width="3.125" style="2" customWidth="1"/>
    <col min="33" max="16384" width="3.125" style="2"/>
  </cols>
  <sheetData>
    <row r="1" spans="1:70" s="1" customFormat="1" ht="21" customHeight="1">
      <c r="B1" s="695" t="s">
        <v>82</v>
      </c>
      <c r="C1" s="696"/>
      <c r="D1" s="696"/>
      <c r="E1" s="697"/>
      <c r="F1" s="1076" t="s">
        <v>95</v>
      </c>
      <c r="G1" s="1077"/>
      <c r="H1" s="1077"/>
      <c r="I1" s="1077"/>
      <c r="J1" s="1077"/>
      <c r="K1" s="1077"/>
      <c r="L1" s="1077"/>
      <c r="M1" s="1077"/>
      <c r="N1" s="1077"/>
      <c r="O1" s="1077"/>
      <c r="P1" s="1077"/>
      <c r="Q1" s="82"/>
      <c r="R1" s="82"/>
      <c r="S1" s="804" t="str">
        <f>IF(COUNTIF(AK6:AK15,"未入力"),"未入力の項目があります","")</f>
        <v>未入力の項目があります</v>
      </c>
      <c r="T1" s="804"/>
      <c r="U1" s="804"/>
      <c r="V1" s="804"/>
      <c r="W1" s="804"/>
      <c r="X1" s="804"/>
      <c r="Y1" s="804"/>
      <c r="Z1" s="804"/>
      <c r="AA1" s="804"/>
      <c r="AB1" s="804"/>
      <c r="AC1" s="804"/>
      <c r="AD1" s="804"/>
      <c r="AE1" s="804"/>
      <c r="AF1" s="804"/>
      <c r="AG1" s="804"/>
      <c r="AJ1" s="283" t="s">
        <v>388</v>
      </c>
    </row>
    <row r="2" spans="1:70" s="631" customFormat="1" ht="21" customHeight="1">
      <c r="B2" s="621"/>
      <c r="C2" s="621"/>
      <c r="D2" s="621"/>
      <c r="E2" s="621"/>
      <c r="F2" s="624"/>
      <c r="G2" s="624"/>
      <c r="H2" s="624"/>
      <c r="I2" s="624"/>
      <c r="J2" s="624"/>
      <c r="K2" s="624"/>
      <c r="L2" s="624"/>
      <c r="M2" s="624"/>
      <c r="N2" s="624"/>
      <c r="O2" s="624"/>
      <c r="P2" s="624"/>
      <c r="Q2" s="82"/>
      <c r="R2" s="82"/>
      <c r="S2" s="805" t="s">
        <v>1043</v>
      </c>
      <c r="T2" s="805"/>
      <c r="U2" s="805"/>
      <c r="V2" s="805"/>
      <c r="W2" s="807">
        <f>'１申請書'!$V$3</f>
        <v>0</v>
      </c>
      <c r="X2" s="806"/>
      <c r="Y2" s="806"/>
      <c r="Z2" s="806"/>
      <c r="AA2" s="806"/>
      <c r="AB2" s="806"/>
      <c r="AC2" s="806"/>
      <c r="AD2" s="806"/>
      <c r="AE2" s="806"/>
      <c r="AF2" s="806"/>
      <c r="AG2" s="806"/>
    </row>
    <row r="3" spans="1:70" s="1" customFormat="1" ht="21" customHeight="1">
      <c r="R3" s="32"/>
      <c r="S3" s="859" t="s">
        <v>772</v>
      </c>
      <c r="T3" s="860"/>
      <c r="U3" s="860"/>
      <c r="V3" s="861"/>
      <c r="W3" s="806">
        <f>'１申請書'!$K$14</f>
        <v>0</v>
      </c>
      <c r="X3" s="806"/>
      <c r="Y3" s="806"/>
      <c r="Z3" s="806"/>
      <c r="AA3" s="806"/>
      <c r="AB3" s="806"/>
      <c r="AC3" s="806"/>
      <c r="AD3" s="806"/>
      <c r="AE3" s="806"/>
      <c r="AF3" s="806"/>
      <c r="AG3" s="806"/>
      <c r="AK3" s="199"/>
      <c r="AL3" s="199"/>
      <c r="AN3" s="812" t="s">
        <v>285</v>
      </c>
      <c r="AO3" s="812"/>
      <c r="AP3" s="812"/>
      <c r="AQ3" s="812"/>
      <c r="AR3" s="812"/>
      <c r="AS3" s="812"/>
      <c r="AT3" s="812"/>
      <c r="AU3" s="812"/>
      <c r="AV3" s="199"/>
      <c r="AW3" s="199"/>
      <c r="AX3" s="199"/>
      <c r="AY3" s="199"/>
      <c r="AZ3" s="199"/>
      <c r="BA3" s="199"/>
      <c r="BB3" s="199"/>
      <c r="BC3" s="199"/>
      <c r="BD3" s="199"/>
      <c r="BE3" s="199"/>
      <c r="BF3" s="199"/>
      <c r="BG3" s="199"/>
      <c r="BH3" s="199"/>
      <c r="BI3" s="199"/>
      <c r="BJ3" s="199"/>
      <c r="BK3" s="199"/>
      <c r="BL3" s="199"/>
      <c r="BM3" s="199"/>
      <c r="BN3" s="199"/>
      <c r="BO3" s="199"/>
      <c r="BP3" s="199"/>
      <c r="BQ3" s="199"/>
      <c r="BR3" s="199"/>
    </row>
    <row r="4" spans="1:70" s="1" customFormat="1" ht="21" customHeight="1">
      <c r="R4" s="32"/>
      <c r="S4" s="839" t="s">
        <v>97</v>
      </c>
      <c r="T4" s="840"/>
      <c r="U4" s="840"/>
      <c r="V4" s="841"/>
      <c r="W4" s="806">
        <f>'１申請書'!$K$9</f>
        <v>0</v>
      </c>
      <c r="X4" s="806"/>
      <c r="Y4" s="806"/>
      <c r="Z4" s="806"/>
      <c r="AA4" s="806"/>
      <c r="AB4" s="806"/>
      <c r="AC4" s="806"/>
      <c r="AD4" s="806"/>
      <c r="AE4" s="806"/>
      <c r="AF4" s="806"/>
      <c r="AG4" s="806"/>
      <c r="AK4" s="199"/>
      <c r="AL4" s="199"/>
      <c r="AM4" s="80"/>
      <c r="AN4" s="812"/>
      <c r="AO4" s="812"/>
      <c r="AP4" s="812"/>
      <c r="AQ4" s="812"/>
      <c r="AR4" s="812"/>
      <c r="AS4" s="812"/>
      <c r="AT4" s="812"/>
      <c r="AU4" s="812"/>
      <c r="AV4" s="199"/>
      <c r="AW4" s="199"/>
      <c r="AX4" s="199"/>
      <c r="AY4" s="199"/>
      <c r="AZ4" s="199"/>
      <c r="BA4" s="199"/>
      <c r="BB4" s="199"/>
      <c r="BC4" s="199"/>
      <c r="BD4" s="199"/>
      <c r="BE4" s="199"/>
      <c r="BF4" s="199"/>
      <c r="BG4" s="199"/>
      <c r="BH4" s="199"/>
      <c r="BI4" s="199"/>
      <c r="BJ4" s="199"/>
      <c r="BK4" s="199"/>
      <c r="BL4" s="199"/>
      <c r="BM4" s="199"/>
      <c r="BN4" s="199"/>
      <c r="BO4" s="199"/>
      <c r="BP4" s="199"/>
      <c r="BQ4" s="199"/>
      <c r="BR4" s="199"/>
    </row>
    <row r="5" spans="1:70" ht="21" customHeight="1">
      <c r="B5" s="3"/>
      <c r="C5" s="3"/>
      <c r="D5" s="3"/>
      <c r="E5" s="3"/>
      <c r="F5" s="3"/>
    </row>
    <row r="6" spans="1:70" ht="21" customHeight="1">
      <c r="B6" s="215"/>
      <c r="C6" s="1269" t="s">
        <v>340</v>
      </c>
      <c r="D6" s="1269"/>
      <c r="E6" s="1269"/>
      <c r="F6" s="1269"/>
      <c r="G6" s="1269"/>
      <c r="H6" s="1269"/>
      <c r="I6" s="1269"/>
      <c r="J6" s="1270"/>
      <c r="K6" s="133"/>
      <c r="L6" s="1581"/>
      <c r="M6" s="1581"/>
      <c r="N6" s="1581"/>
      <c r="O6" s="141"/>
      <c r="P6" s="1579" t="str">
        <f>IF(L6="有","（形　態）","")</f>
        <v/>
      </c>
      <c r="Q6" s="1579"/>
      <c r="R6" s="1579"/>
      <c r="S6" s="1579"/>
      <c r="T6" s="1554"/>
      <c r="U6" s="1554"/>
      <c r="V6" s="1554"/>
      <c r="W6" s="1554"/>
      <c r="X6" s="1554"/>
      <c r="Y6" s="1554"/>
      <c r="Z6" s="134"/>
      <c r="AA6" s="134"/>
      <c r="AB6" s="220"/>
      <c r="AC6" s="221"/>
      <c r="AD6" s="221"/>
      <c r="AE6" s="221"/>
      <c r="AF6" s="221"/>
      <c r="AG6" s="221"/>
      <c r="AK6" s="1485" t="str">
        <f>IF(AND(L6="有",T6&lt;&gt;""),"OK",IF(AND(L6="無",T6=""),"OK","未入力"))</f>
        <v>未入力</v>
      </c>
      <c r="AL6" s="1247"/>
      <c r="AM6" s="1507"/>
      <c r="AN6" s="1288" t="s">
        <v>313</v>
      </c>
      <c r="AO6" s="1289"/>
      <c r="AP6" s="1289"/>
      <c r="AQ6" s="1289"/>
      <c r="AR6" s="1289"/>
      <c r="AS6" s="1289"/>
      <c r="AT6" s="1289"/>
      <c r="AU6" s="1290"/>
      <c r="AV6" s="203"/>
      <c r="AW6" s="676" t="s">
        <v>334</v>
      </c>
      <c r="AX6" s="676"/>
      <c r="AY6" s="676"/>
      <c r="AZ6" s="676"/>
      <c r="BA6" s="676"/>
      <c r="BB6" s="676"/>
      <c r="BC6" s="676"/>
      <c r="BD6" s="676"/>
      <c r="BE6" s="676"/>
      <c r="BF6" s="676"/>
      <c r="BG6" s="676"/>
      <c r="BH6" s="676"/>
      <c r="BI6" s="676"/>
      <c r="BJ6" s="676"/>
      <c r="BK6" s="676"/>
      <c r="BL6" s="676"/>
      <c r="BM6" s="676"/>
      <c r="BN6" s="676"/>
      <c r="BO6" s="676"/>
      <c r="BP6" s="676"/>
      <c r="BQ6" s="676"/>
      <c r="BR6" s="1233"/>
    </row>
    <row r="7" spans="1:70" ht="21" customHeight="1">
      <c r="A7" s="7"/>
      <c r="B7" s="216"/>
      <c r="C7" s="1272"/>
      <c r="D7" s="1272"/>
      <c r="E7" s="1272"/>
      <c r="F7" s="1272"/>
      <c r="G7" s="1272"/>
      <c r="H7" s="1272"/>
      <c r="I7" s="1272"/>
      <c r="J7" s="1273"/>
      <c r="K7" s="136"/>
      <c r="L7" s="1582"/>
      <c r="M7" s="1582"/>
      <c r="N7" s="1582"/>
      <c r="O7" s="142"/>
      <c r="P7" s="1580"/>
      <c r="Q7" s="1580"/>
      <c r="R7" s="1580"/>
      <c r="S7" s="1580"/>
      <c r="T7" s="1555"/>
      <c r="U7" s="1555"/>
      <c r="V7" s="1555"/>
      <c r="W7" s="1555"/>
      <c r="X7" s="1555"/>
      <c r="Y7" s="1555"/>
      <c r="Z7" s="137"/>
      <c r="AA7" s="137"/>
      <c r="AB7" s="220"/>
      <c r="AC7" s="221"/>
      <c r="AD7" s="221"/>
      <c r="AE7" s="221"/>
      <c r="AF7" s="221"/>
      <c r="AG7" s="221"/>
      <c r="AK7" s="1539"/>
      <c r="AL7" s="1248"/>
      <c r="AM7" s="1508"/>
      <c r="AN7" s="1291"/>
      <c r="AO7" s="1292"/>
      <c r="AP7" s="1292"/>
      <c r="AQ7" s="1292"/>
      <c r="AR7" s="1292"/>
      <c r="AS7" s="1292"/>
      <c r="AT7" s="1292"/>
      <c r="AU7" s="1293"/>
      <c r="AV7" s="24"/>
      <c r="AW7" s="1234"/>
      <c r="AX7" s="1234"/>
      <c r="AY7" s="1234"/>
      <c r="AZ7" s="1234"/>
      <c r="BA7" s="1234"/>
      <c r="BB7" s="1234"/>
      <c r="BC7" s="1234"/>
      <c r="BD7" s="1234"/>
      <c r="BE7" s="1234"/>
      <c r="BF7" s="1234"/>
      <c r="BG7" s="1234"/>
      <c r="BH7" s="1234"/>
      <c r="BI7" s="1234"/>
      <c r="BJ7" s="1234"/>
      <c r="BK7" s="1234"/>
      <c r="BL7" s="1234"/>
      <c r="BM7" s="1234"/>
      <c r="BN7" s="1234"/>
      <c r="BO7" s="1234"/>
      <c r="BP7" s="1234"/>
      <c r="BQ7" s="1234"/>
      <c r="BR7" s="1235"/>
    </row>
    <row r="8" spans="1:70" ht="21" customHeight="1">
      <c r="A8" s="7"/>
      <c r="B8" s="215"/>
      <c r="C8" s="1523" t="s">
        <v>341</v>
      </c>
      <c r="D8" s="1523"/>
      <c r="E8" s="1523"/>
      <c r="F8" s="1523"/>
      <c r="G8" s="1523"/>
      <c r="H8" s="1523"/>
      <c r="I8" s="1523"/>
      <c r="J8" s="1524"/>
      <c r="K8" s="143"/>
      <c r="L8" s="1581"/>
      <c r="M8" s="1581"/>
      <c r="N8" s="1581"/>
      <c r="O8" s="141"/>
      <c r="P8" s="1579" t="str">
        <f>IF(L8="有","（台　数）","")</f>
        <v/>
      </c>
      <c r="Q8" s="1579"/>
      <c r="R8" s="1579"/>
      <c r="S8" s="1579"/>
      <c r="T8" s="1584"/>
      <c r="U8" s="1584"/>
      <c r="V8" s="1584"/>
      <c r="W8" s="1584"/>
      <c r="X8" s="1584"/>
      <c r="Y8" s="201"/>
      <c r="Z8" s="201"/>
      <c r="AA8" s="201"/>
      <c r="AB8" s="222"/>
      <c r="AC8" s="223"/>
      <c r="AD8" s="223"/>
      <c r="AE8" s="223"/>
      <c r="AF8" s="223"/>
      <c r="AG8" s="223"/>
      <c r="AK8" s="1485" t="str">
        <f>IF(AND(L8="有",T8&lt;&gt;""),"OK",IF(AND(L8="無",T8=""),"OK","未入力"))</f>
        <v>未入力</v>
      </c>
      <c r="AL8" s="1247"/>
      <c r="AM8" s="1507"/>
      <c r="AN8" s="1288" t="s">
        <v>330</v>
      </c>
      <c r="AO8" s="1289"/>
      <c r="AP8" s="1289"/>
      <c r="AQ8" s="1289"/>
      <c r="AR8" s="1289"/>
      <c r="AS8" s="1289"/>
      <c r="AT8" s="1289"/>
      <c r="AU8" s="1290"/>
      <c r="AV8" s="209"/>
      <c r="AW8" s="676" t="s">
        <v>335</v>
      </c>
      <c r="AX8" s="676"/>
      <c r="AY8" s="676"/>
      <c r="AZ8" s="676"/>
      <c r="BA8" s="676"/>
      <c r="BB8" s="676"/>
      <c r="BC8" s="676"/>
      <c r="BD8" s="676"/>
      <c r="BE8" s="676"/>
      <c r="BF8" s="676"/>
      <c r="BG8" s="676"/>
      <c r="BH8" s="676"/>
      <c r="BI8" s="676"/>
      <c r="BJ8" s="676"/>
      <c r="BK8" s="676"/>
      <c r="BL8" s="676"/>
      <c r="BM8" s="676"/>
      <c r="BN8" s="676"/>
      <c r="BO8" s="676"/>
      <c r="BP8" s="676"/>
      <c r="BQ8" s="676"/>
      <c r="BR8" s="1233"/>
    </row>
    <row r="9" spans="1:70" ht="21" customHeight="1">
      <c r="A9" s="7"/>
      <c r="B9" s="228"/>
      <c r="C9" s="1525"/>
      <c r="D9" s="1525"/>
      <c r="E9" s="1525"/>
      <c r="F9" s="1525"/>
      <c r="G9" s="1525"/>
      <c r="H9" s="1525"/>
      <c r="I9" s="1525"/>
      <c r="J9" s="1526"/>
      <c r="K9" s="146"/>
      <c r="L9" s="1582"/>
      <c r="M9" s="1582"/>
      <c r="N9" s="1582"/>
      <c r="O9" s="142"/>
      <c r="P9" s="1580"/>
      <c r="Q9" s="1580"/>
      <c r="R9" s="1580"/>
      <c r="S9" s="1580"/>
      <c r="T9" s="1585"/>
      <c r="U9" s="1585"/>
      <c r="V9" s="1585"/>
      <c r="W9" s="1585"/>
      <c r="X9" s="1585"/>
      <c r="Y9" s="202"/>
      <c r="Z9" s="202"/>
      <c r="AA9" s="202"/>
      <c r="AB9" s="222"/>
      <c r="AC9" s="223"/>
      <c r="AD9" s="223"/>
      <c r="AE9" s="223"/>
      <c r="AF9" s="223"/>
      <c r="AG9" s="223"/>
      <c r="AK9" s="1539"/>
      <c r="AL9" s="1248"/>
      <c r="AM9" s="1508"/>
      <c r="AN9" s="1291"/>
      <c r="AO9" s="1292"/>
      <c r="AP9" s="1292"/>
      <c r="AQ9" s="1292"/>
      <c r="AR9" s="1292"/>
      <c r="AS9" s="1292"/>
      <c r="AT9" s="1292"/>
      <c r="AU9" s="1293"/>
      <c r="AV9" s="25"/>
      <c r="AW9" s="1234"/>
      <c r="AX9" s="1234"/>
      <c r="AY9" s="1234"/>
      <c r="AZ9" s="1234"/>
      <c r="BA9" s="1234"/>
      <c r="BB9" s="1234"/>
      <c r="BC9" s="1234"/>
      <c r="BD9" s="1234"/>
      <c r="BE9" s="1234"/>
      <c r="BF9" s="1234"/>
      <c r="BG9" s="1234"/>
      <c r="BH9" s="1234"/>
      <c r="BI9" s="1234"/>
      <c r="BJ9" s="1234"/>
      <c r="BK9" s="1234"/>
      <c r="BL9" s="1234"/>
      <c r="BM9" s="1234"/>
      <c r="BN9" s="1234"/>
      <c r="BO9" s="1234"/>
      <c r="BP9" s="1234"/>
      <c r="BQ9" s="1234"/>
      <c r="BR9" s="1235"/>
    </row>
    <row r="10" spans="1:70" ht="21" customHeight="1">
      <c r="A10" s="7"/>
      <c r="B10" s="215"/>
      <c r="C10" s="1269" t="s">
        <v>342</v>
      </c>
      <c r="D10" s="1269"/>
      <c r="E10" s="1269"/>
      <c r="F10" s="1269"/>
      <c r="G10" s="1269"/>
      <c r="H10" s="1269"/>
      <c r="I10" s="1269"/>
      <c r="J10" s="1270"/>
      <c r="K10" s="149"/>
      <c r="L10" s="1581"/>
      <c r="M10" s="1581"/>
      <c r="N10" s="1581"/>
      <c r="O10" s="141"/>
      <c r="P10" s="1579" t="str">
        <f>IF(L10="有","（取得日）",IF(L10="取得見込","（取得見込日）",""))</f>
        <v/>
      </c>
      <c r="Q10" s="1579"/>
      <c r="R10" s="1579"/>
      <c r="S10" s="1579"/>
      <c r="T10" s="1586"/>
      <c r="U10" s="1587"/>
      <c r="V10" s="1587"/>
      <c r="W10" s="1587"/>
      <c r="X10" s="1587"/>
      <c r="Y10" s="201"/>
      <c r="Z10" s="150"/>
      <c r="AA10" s="150"/>
      <c r="AB10" s="224"/>
      <c r="AC10" s="225"/>
      <c r="AD10" s="225"/>
      <c r="AE10" s="225"/>
      <c r="AF10" s="225"/>
      <c r="AG10" s="225"/>
      <c r="AK10" s="1485" t="str">
        <f>IF(AND(L10&lt;&gt;"無",T10&lt;&gt;""),"OK",IF(AND(L10="無",T10=""),"OK","未入力"))</f>
        <v>未入力</v>
      </c>
      <c r="AL10" s="1247"/>
      <c r="AM10" s="1507"/>
      <c r="AN10" s="1288" t="s">
        <v>331</v>
      </c>
      <c r="AO10" s="1289"/>
      <c r="AP10" s="1289"/>
      <c r="AQ10" s="1289"/>
      <c r="AR10" s="1289"/>
      <c r="AS10" s="1289"/>
      <c r="AT10" s="1289"/>
      <c r="AU10" s="1290"/>
      <c r="AV10" s="209"/>
      <c r="AW10" s="676" t="s">
        <v>336</v>
      </c>
      <c r="AX10" s="676"/>
      <c r="AY10" s="676"/>
      <c r="AZ10" s="676"/>
      <c r="BA10" s="676"/>
      <c r="BB10" s="676"/>
      <c r="BC10" s="676"/>
      <c r="BD10" s="676"/>
      <c r="BE10" s="676"/>
      <c r="BF10" s="676"/>
      <c r="BG10" s="676"/>
      <c r="BH10" s="676"/>
      <c r="BI10" s="676"/>
      <c r="BJ10" s="676"/>
      <c r="BK10" s="676"/>
      <c r="BL10" s="676"/>
      <c r="BM10" s="676"/>
      <c r="BN10" s="676"/>
      <c r="BO10" s="676"/>
      <c r="BP10" s="676"/>
      <c r="BQ10" s="676"/>
      <c r="BR10" s="1233"/>
    </row>
    <row r="11" spans="1:70" ht="21" customHeight="1">
      <c r="A11" s="7"/>
      <c r="B11" s="216"/>
      <c r="C11" s="1272"/>
      <c r="D11" s="1272"/>
      <c r="E11" s="1272"/>
      <c r="F11" s="1272"/>
      <c r="G11" s="1272"/>
      <c r="H11" s="1272"/>
      <c r="I11" s="1272"/>
      <c r="J11" s="1273"/>
      <c r="K11" s="152"/>
      <c r="L11" s="1582"/>
      <c r="M11" s="1582"/>
      <c r="N11" s="1582"/>
      <c r="O11" s="142"/>
      <c r="P11" s="1580"/>
      <c r="Q11" s="1580"/>
      <c r="R11" s="1580"/>
      <c r="S11" s="1580"/>
      <c r="T11" s="1588"/>
      <c r="U11" s="1588"/>
      <c r="V11" s="1588"/>
      <c r="W11" s="1588"/>
      <c r="X11" s="1588"/>
      <c r="Y11" s="202"/>
      <c r="Z11" s="153"/>
      <c r="AA11" s="153"/>
      <c r="AB11" s="224"/>
      <c r="AC11" s="225"/>
      <c r="AD11" s="225"/>
      <c r="AE11" s="225"/>
      <c r="AF11" s="225"/>
      <c r="AG11" s="225"/>
      <c r="AK11" s="1539"/>
      <c r="AL11" s="1248"/>
      <c r="AM11" s="1508"/>
      <c r="AN11" s="1291"/>
      <c r="AO11" s="1292"/>
      <c r="AP11" s="1292"/>
      <c r="AQ11" s="1292"/>
      <c r="AR11" s="1292"/>
      <c r="AS11" s="1292"/>
      <c r="AT11" s="1292"/>
      <c r="AU11" s="1293"/>
      <c r="AV11" s="25"/>
      <c r="AW11" s="1234"/>
      <c r="AX11" s="1234"/>
      <c r="AY11" s="1234"/>
      <c r="AZ11" s="1234"/>
      <c r="BA11" s="1234"/>
      <c r="BB11" s="1234"/>
      <c r="BC11" s="1234"/>
      <c r="BD11" s="1234"/>
      <c r="BE11" s="1234"/>
      <c r="BF11" s="1234"/>
      <c r="BG11" s="1234"/>
      <c r="BH11" s="1234"/>
      <c r="BI11" s="1234"/>
      <c r="BJ11" s="1234"/>
      <c r="BK11" s="1234"/>
      <c r="BL11" s="1234"/>
      <c r="BM11" s="1234"/>
      <c r="BN11" s="1234"/>
      <c r="BO11" s="1234"/>
      <c r="BP11" s="1234"/>
      <c r="BQ11" s="1234"/>
      <c r="BR11" s="1235"/>
    </row>
    <row r="12" spans="1:70" ht="21" customHeight="1">
      <c r="A12" s="7"/>
      <c r="B12" s="215"/>
      <c r="C12" s="1523" t="s">
        <v>343</v>
      </c>
      <c r="D12" s="1523"/>
      <c r="E12" s="1523"/>
      <c r="F12" s="1523"/>
      <c r="G12" s="1523"/>
      <c r="H12" s="1523"/>
      <c r="I12" s="1523"/>
      <c r="J12" s="1524"/>
      <c r="K12" s="149"/>
      <c r="L12" s="1581"/>
      <c r="M12" s="1581"/>
      <c r="N12" s="1581"/>
      <c r="O12" s="141"/>
      <c r="P12" s="1579" t="str">
        <f>IF(L12="有","（取得日）",IF(L12="取得見込","（取得見込日）",""))</f>
        <v/>
      </c>
      <c r="Q12" s="1579"/>
      <c r="R12" s="1579"/>
      <c r="S12" s="1579"/>
      <c r="T12" s="1586"/>
      <c r="U12" s="1587"/>
      <c r="V12" s="1587"/>
      <c r="W12" s="1587"/>
      <c r="X12" s="1587"/>
      <c r="Y12" s="201"/>
      <c r="Z12" s="150"/>
      <c r="AA12" s="173"/>
      <c r="AB12" s="226"/>
      <c r="AC12" s="227"/>
      <c r="AD12" s="227"/>
      <c r="AE12" s="227"/>
      <c r="AF12" s="227"/>
      <c r="AG12" s="227"/>
      <c r="AK12" s="1485" t="str">
        <f>IF(AND(L12&lt;&gt;"無",T12&lt;&gt;""),"OK",IF(AND(L12="無",T12=""),"OK","未入力"))</f>
        <v>未入力</v>
      </c>
      <c r="AL12" s="1247"/>
      <c r="AM12" s="1507"/>
      <c r="AN12" s="1288" t="s">
        <v>314</v>
      </c>
      <c r="AO12" s="1289"/>
      <c r="AP12" s="1289"/>
      <c r="AQ12" s="1289"/>
      <c r="AR12" s="1289"/>
      <c r="AS12" s="1289"/>
      <c r="AT12" s="1289"/>
      <c r="AU12" s="1290"/>
      <c r="AV12" s="209"/>
      <c r="AW12" s="676" t="s">
        <v>337</v>
      </c>
      <c r="AX12" s="676"/>
      <c r="AY12" s="676"/>
      <c r="AZ12" s="676"/>
      <c r="BA12" s="676"/>
      <c r="BB12" s="676"/>
      <c r="BC12" s="676"/>
      <c r="BD12" s="676"/>
      <c r="BE12" s="676"/>
      <c r="BF12" s="676"/>
      <c r="BG12" s="676"/>
      <c r="BH12" s="676"/>
      <c r="BI12" s="676"/>
      <c r="BJ12" s="676"/>
      <c r="BK12" s="676"/>
      <c r="BL12" s="676"/>
      <c r="BM12" s="676"/>
      <c r="BN12" s="676"/>
      <c r="BO12" s="676"/>
      <c r="BP12" s="676"/>
      <c r="BQ12" s="676"/>
      <c r="BR12" s="1233"/>
    </row>
    <row r="13" spans="1:70" ht="21" customHeight="1">
      <c r="A13" s="7"/>
      <c r="B13" s="228"/>
      <c r="C13" s="1525"/>
      <c r="D13" s="1525"/>
      <c r="E13" s="1525"/>
      <c r="F13" s="1525"/>
      <c r="G13" s="1525"/>
      <c r="H13" s="1525"/>
      <c r="I13" s="1525"/>
      <c r="J13" s="1526"/>
      <c r="K13" s="152"/>
      <c r="L13" s="1582"/>
      <c r="M13" s="1582"/>
      <c r="N13" s="1582"/>
      <c r="O13" s="142"/>
      <c r="P13" s="1580"/>
      <c r="Q13" s="1580"/>
      <c r="R13" s="1580"/>
      <c r="S13" s="1580"/>
      <c r="T13" s="1588"/>
      <c r="U13" s="1588"/>
      <c r="V13" s="1588"/>
      <c r="W13" s="1588"/>
      <c r="X13" s="1588"/>
      <c r="Y13" s="202"/>
      <c r="Z13" s="153"/>
      <c r="AA13" s="175"/>
      <c r="AB13" s="226"/>
      <c r="AC13" s="227"/>
      <c r="AD13" s="227"/>
      <c r="AE13" s="227"/>
      <c r="AF13" s="227"/>
      <c r="AG13" s="227"/>
      <c r="AK13" s="1539"/>
      <c r="AL13" s="1248"/>
      <c r="AM13" s="1508"/>
      <c r="AN13" s="1291"/>
      <c r="AO13" s="1292"/>
      <c r="AP13" s="1292"/>
      <c r="AQ13" s="1292"/>
      <c r="AR13" s="1292"/>
      <c r="AS13" s="1292"/>
      <c r="AT13" s="1292"/>
      <c r="AU13" s="1293"/>
      <c r="AV13" s="25"/>
      <c r="AW13" s="1234"/>
      <c r="AX13" s="1234"/>
      <c r="AY13" s="1234"/>
      <c r="AZ13" s="1234"/>
      <c r="BA13" s="1234"/>
      <c r="BB13" s="1234"/>
      <c r="BC13" s="1234"/>
      <c r="BD13" s="1234"/>
      <c r="BE13" s="1234"/>
      <c r="BF13" s="1234"/>
      <c r="BG13" s="1234"/>
      <c r="BH13" s="1234"/>
      <c r="BI13" s="1234"/>
      <c r="BJ13" s="1234"/>
      <c r="BK13" s="1234"/>
      <c r="BL13" s="1234"/>
      <c r="BM13" s="1234"/>
      <c r="BN13" s="1234"/>
      <c r="BO13" s="1234"/>
      <c r="BP13" s="1234"/>
      <c r="BQ13" s="1234"/>
      <c r="BR13" s="1235"/>
    </row>
    <row r="14" spans="1:70" ht="21" customHeight="1">
      <c r="A14" s="7"/>
      <c r="B14" s="215"/>
      <c r="C14" s="1269" t="s">
        <v>344</v>
      </c>
      <c r="D14" s="1523"/>
      <c r="E14" s="1523"/>
      <c r="F14" s="1523"/>
      <c r="G14" s="1523"/>
      <c r="H14" s="1523"/>
      <c r="I14" s="1523"/>
      <c r="J14" s="1524"/>
      <c r="K14" s="149"/>
      <c r="L14" s="1581"/>
      <c r="M14" s="1581"/>
      <c r="N14" s="1581"/>
      <c r="O14" s="141"/>
      <c r="P14" s="1579" t="str">
        <f>IF(L14="有","（取得日）",IF(L14="申請予定","（申請予定日）",""))</f>
        <v/>
      </c>
      <c r="Q14" s="1579"/>
      <c r="R14" s="1579"/>
      <c r="S14" s="1579"/>
      <c r="T14" s="1586"/>
      <c r="U14" s="1587"/>
      <c r="V14" s="1587"/>
      <c r="W14" s="1587"/>
      <c r="X14" s="1587"/>
      <c r="Y14" s="201"/>
      <c r="Z14" s="150"/>
      <c r="AA14" s="173"/>
      <c r="AB14" s="226"/>
      <c r="AC14" s="227"/>
      <c r="AD14" s="227"/>
      <c r="AE14" s="227"/>
      <c r="AF14" s="227"/>
      <c r="AG14" s="227"/>
      <c r="AK14" s="1485" t="str">
        <f>IF(AND(L14&lt;&gt;"無",T14&lt;&gt;""),"OK",IF(AND(L14="無",T14=""),"OK","未入力"))</f>
        <v>未入力</v>
      </c>
      <c r="AL14" s="1247"/>
      <c r="AM14" s="1507"/>
      <c r="AN14" s="1288" t="s">
        <v>332</v>
      </c>
      <c r="AO14" s="1289"/>
      <c r="AP14" s="1289"/>
      <c r="AQ14" s="1289"/>
      <c r="AR14" s="1289"/>
      <c r="AS14" s="1289"/>
      <c r="AT14" s="1289"/>
      <c r="AU14" s="1290"/>
      <c r="AV14" s="209"/>
      <c r="AW14" s="676" t="s">
        <v>338</v>
      </c>
      <c r="AX14" s="676"/>
      <c r="AY14" s="676"/>
      <c r="AZ14" s="676"/>
      <c r="BA14" s="676"/>
      <c r="BB14" s="676"/>
      <c r="BC14" s="676"/>
      <c r="BD14" s="676"/>
      <c r="BE14" s="676"/>
      <c r="BF14" s="676"/>
      <c r="BG14" s="676"/>
      <c r="BH14" s="676"/>
      <c r="BI14" s="676"/>
      <c r="BJ14" s="676"/>
      <c r="BK14" s="676"/>
      <c r="BL14" s="676"/>
      <c r="BM14" s="676"/>
      <c r="BN14" s="676"/>
      <c r="BO14" s="676"/>
      <c r="BP14" s="676"/>
      <c r="BQ14" s="676"/>
      <c r="BR14" s="1233"/>
    </row>
    <row r="15" spans="1:70" ht="21" customHeight="1">
      <c r="A15" s="7"/>
      <c r="B15" s="228"/>
      <c r="C15" s="1525"/>
      <c r="D15" s="1525"/>
      <c r="E15" s="1525"/>
      <c r="F15" s="1525"/>
      <c r="G15" s="1525"/>
      <c r="H15" s="1525"/>
      <c r="I15" s="1525"/>
      <c r="J15" s="1526"/>
      <c r="K15" s="152"/>
      <c r="L15" s="1582"/>
      <c r="M15" s="1582"/>
      <c r="N15" s="1582"/>
      <c r="O15" s="142"/>
      <c r="P15" s="1580"/>
      <c r="Q15" s="1580"/>
      <c r="R15" s="1580"/>
      <c r="S15" s="1580"/>
      <c r="T15" s="1588"/>
      <c r="U15" s="1588"/>
      <c r="V15" s="1588"/>
      <c r="W15" s="1588"/>
      <c r="X15" s="1588"/>
      <c r="Y15" s="202"/>
      <c r="Z15" s="153"/>
      <c r="AA15" s="175"/>
      <c r="AB15" s="226"/>
      <c r="AC15" s="227"/>
      <c r="AD15" s="227"/>
      <c r="AE15" s="227"/>
      <c r="AF15" s="227"/>
      <c r="AG15" s="227"/>
      <c r="AK15" s="1539"/>
      <c r="AL15" s="1248"/>
      <c r="AM15" s="1508"/>
      <c r="AN15" s="1291"/>
      <c r="AO15" s="1292"/>
      <c r="AP15" s="1292"/>
      <c r="AQ15" s="1292"/>
      <c r="AR15" s="1292"/>
      <c r="AS15" s="1292"/>
      <c r="AT15" s="1292"/>
      <c r="AU15" s="1293"/>
      <c r="AV15" s="25"/>
      <c r="AW15" s="1234"/>
      <c r="AX15" s="1234"/>
      <c r="AY15" s="1234"/>
      <c r="AZ15" s="1234"/>
      <c r="BA15" s="1234"/>
      <c r="BB15" s="1234"/>
      <c r="BC15" s="1234"/>
      <c r="BD15" s="1234"/>
      <c r="BE15" s="1234"/>
      <c r="BF15" s="1234"/>
      <c r="BG15" s="1234"/>
      <c r="BH15" s="1234"/>
      <c r="BI15" s="1234"/>
      <c r="BJ15" s="1234"/>
      <c r="BK15" s="1234"/>
      <c r="BL15" s="1234"/>
      <c r="BM15" s="1234"/>
      <c r="BN15" s="1234"/>
      <c r="BO15" s="1234"/>
      <c r="BP15" s="1234"/>
      <c r="BQ15" s="1234"/>
      <c r="BR15" s="1235"/>
    </row>
    <row r="16" spans="1:70" ht="21" customHeight="1">
      <c r="A16" s="7"/>
      <c r="Y16" s="13"/>
      <c r="Z16" s="14"/>
      <c r="AA16" s="14"/>
      <c r="AB16" s="14"/>
      <c r="AC16" s="205"/>
      <c r="AD16" s="205"/>
      <c r="AE16" s="14"/>
      <c r="AF16" s="14"/>
    </row>
    <row r="17" spans="1:70" ht="21" customHeight="1">
      <c r="A17" s="7"/>
      <c r="B17" s="69" t="s">
        <v>326</v>
      </c>
      <c r="C17" s="69"/>
      <c r="D17" s="69"/>
      <c r="E17" s="69"/>
      <c r="F17" s="69"/>
      <c r="G17" s="69"/>
      <c r="H17" s="69"/>
      <c r="I17" s="69"/>
      <c r="J17" s="69"/>
      <c r="K17" s="69"/>
      <c r="L17" s="69"/>
      <c r="M17" s="69"/>
      <c r="N17" s="69"/>
      <c r="O17" s="69"/>
      <c r="P17" s="69"/>
      <c r="Q17" s="69"/>
      <c r="R17" s="69"/>
      <c r="S17" s="69"/>
      <c r="T17" s="69"/>
      <c r="U17" s="69"/>
      <c r="V17" s="69"/>
      <c r="W17" s="69"/>
      <c r="X17" s="69"/>
      <c r="Y17" s="210"/>
      <c r="Z17" s="211"/>
      <c r="AA17" s="211"/>
      <c r="AB17" s="211"/>
      <c r="AC17" s="211"/>
      <c r="AD17" s="211"/>
      <c r="AE17" s="211"/>
      <c r="AF17" s="211"/>
      <c r="AG17" s="69"/>
      <c r="AN17" s="86"/>
      <c r="AO17" s="86"/>
      <c r="AP17" s="86"/>
      <c r="AQ17" s="86"/>
      <c r="AR17" s="86"/>
      <c r="AS17" s="86"/>
      <c r="AT17" s="86"/>
      <c r="AU17" s="86"/>
      <c r="AV17" s="86"/>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row>
    <row r="18" spans="1:70" ht="21" customHeight="1">
      <c r="A18" s="7"/>
      <c r="B18" s="1565" t="s">
        <v>158</v>
      </c>
      <c r="C18" s="1566"/>
      <c r="D18" s="1566"/>
      <c r="E18" s="1566"/>
      <c r="F18" s="1566"/>
      <c r="G18" s="1566"/>
      <c r="H18" s="1566"/>
      <c r="I18" s="1566"/>
      <c r="J18" s="1567"/>
      <c r="K18" s="1565" t="s">
        <v>329</v>
      </c>
      <c r="L18" s="1566"/>
      <c r="M18" s="1566"/>
      <c r="N18" s="1566"/>
      <c r="O18" s="1566"/>
      <c r="P18" s="1566"/>
      <c r="Q18" s="1566"/>
      <c r="R18" s="1566"/>
      <c r="S18" s="1566"/>
      <c r="T18" s="1566"/>
      <c r="U18" s="1566"/>
      <c r="V18" s="1566"/>
      <c r="W18" s="1566"/>
      <c r="X18" s="1566"/>
      <c r="Y18" s="1566"/>
      <c r="Z18" s="1566"/>
      <c r="AA18" s="1566"/>
      <c r="AB18" s="1566"/>
      <c r="AC18" s="1566"/>
      <c r="AD18" s="1566"/>
      <c r="AE18" s="1566"/>
      <c r="AF18" s="1566"/>
      <c r="AG18" s="1567"/>
      <c r="AN18" s="86"/>
      <c r="AO18" s="86"/>
      <c r="AP18" s="86"/>
      <c r="AQ18" s="86"/>
      <c r="AR18" s="86"/>
      <c r="AS18" s="86"/>
      <c r="AT18" s="86"/>
      <c r="AU18" s="86"/>
      <c r="AV18" s="86"/>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row>
    <row r="19" spans="1:70" ht="21" customHeight="1">
      <c r="A19" s="7"/>
      <c r="B19" s="217"/>
      <c r="C19" s="1487" t="s">
        <v>348</v>
      </c>
      <c r="D19" s="1487"/>
      <c r="E19" s="1487"/>
      <c r="F19" s="1487"/>
      <c r="G19" s="1487"/>
      <c r="H19" s="1487"/>
      <c r="I19" s="1487"/>
      <c r="J19" s="1372"/>
      <c r="K19" s="1556"/>
      <c r="L19" s="1557"/>
      <c r="M19" s="1557"/>
      <c r="N19" s="1557"/>
      <c r="O19" s="1557"/>
      <c r="P19" s="1557"/>
      <c r="Q19" s="1557"/>
      <c r="R19" s="1557"/>
      <c r="S19" s="1557"/>
      <c r="T19" s="1557"/>
      <c r="U19" s="1557"/>
      <c r="V19" s="1557"/>
      <c r="W19" s="1557"/>
      <c r="X19" s="1557"/>
      <c r="Y19" s="1557"/>
      <c r="Z19" s="1557"/>
      <c r="AA19" s="1557"/>
      <c r="AB19" s="1557"/>
      <c r="AC19" s="1557"/>
      <c r="AD19" s="1557"/>
      <c r="AE19" s="1557"/>
      <c r="AF19" s="1557"/>
      <c r="AG19" s="1558"/>
      <c r="AN19" s="86"/>
      <c r="AO19" s="86"/>
      <c r="AP19" s="86"/>
      <c r="AQ19" s="86"/>
      <c r="AR19" s="86"/>
      <c r="AS19" s="86"/>
      <c r="AT19" s="86"/>
      <c r="AU19" s="86"/>
      <c r="AV19" s="86"/>
      <c r="AW19" s="168"/>
      <c r="AX19" s="168"/>
      <c r="AY19" s="168"/>
      <c r="AZ19" s="168"/>
      <c r="BA19" s="168"/>
      <c r="BB19" s="168"/>
      <c r="BC19" s="168"/>
      <c r="BD19" s="168"/>
      <c r="BE19" s="168"/>
      <c r="BF19" s="168"/>
      <c r="BG19" s="168"/>
      <c r="BH19" s="168"/>
      <c r="BI19" s="168"/>
      <c r="BJ19" s="168"/>
      <c r="BK19" s="168"/>
      <c r="BL19" s="168"/>
      <c r="BM19" s="168"/>
      <c r="BN19" s="168"/>
      <c r="BO19" s="168"/>
      <c r="BP19" s="168"/>
      <c r="BQ19" s="168"/>
      <c r="BR19" s="168"/>
    </row>
    <row r="20" spans="1:70" ht="21" customHeight="1">
      <c r="A20" s="7"/>
      <c r="B20" s="219"/>
      <c r="C20" s="1489"/>
      <c r="D20" s="1489"/>
      <c r="E20" s="1489"/>
      <c r="F20" s="1489"/>
      <c r="G20" s="1489"/>
      <c r="H20" s="1489"/>
      <c r="I20" s="1489"/>
      <c r="J20" s="1374"/>
      <c r="K20" s="1559"/>
      <c r="L20" s="1560"/>
      <c r="M20" s="1560"/>
      <c r="N20" s="1560"/>
      <c r="O20" s="1560"/>
      <c r="P20" s="1560"/>
      <c r="Q20" s="1560"/>
      <c r="R20" s="1560"/>
      <c r="S20" s="1560"/>
      <c r="T20" s="1560"/>
      <c r="U20" s="1560"/>
      <c r="V20" s="1560"/>
      <c r="W20" s="1560"/>
      <c r="X20" s="1560"/>
      <c r="Y20" s="1560"/>
      <c r="Z20" s="1560"/>
      <c r="AA20" s="1560"/>
      <c r="AB20" s="1560"/>
      <c r="AC20" s="1560"/>
      <c r="AD20" s="1560"/>
      <c r="AE20" s="1560"/>
      <c r="AF20" s="1560"/>
      <c r="AG20" s="1561"/>
      <c r="AN20" s="86"/>
      <c r="AO20" s="86"/>
      <c r="AP20" s="86"/>
      <c r="AQ20" s="86"/>
      <c r="AR20" s="86"/>
      <c r="AS20" s="86"/>
      <c r="AT20" s="86"/>
      <c r="AU20" s="86"/>
      <c r="AV20" s="86"/>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row>
    <row r="21" spans="1:70" ht="21" customHeight="1">
      <c r="A21" s="7"/>
      <c r="B21" s="218"/>
      <c r="C21" s="1491"/>
      <c r="D21" s="1491"/>
      <c r="E21" s="1491"/>
      <c r="F21" s="1491"/>
      <c r="G21" s="1491"/>
      <c r="H21" s="1491"/>
      <c r="I21" s="1491"/>
      <c r="J21" s="1376"/>
      <c r="K21" s="1562"/>
      <c r="L21" s="1563"/>
      <c r="M21" s="1563"/>
      <c r="N21" s="1563"/>
      <c r="O21" s="1563"/>
      <c r="P21" s="1563"/>
      <c r="Q21" s="1563"/>
      <c r="R21" s="1563"/>
      <c r="S21" s="1563"/>
      <c r="T21" s="1563"/>
      <c r="U21" s="1563"/>
      <c r="V21" s="1563"/>
      <c r="W21" s="1563"/>
      <c r="X21" s="1563"/>
      <c r="Y21" s="1563"/>
      <c r="Z21" s="1563"/>
      <c r="AA21" s="1563"/>
      <c r="AB21" s="1563"/>
      <c r="AC21" s="1563"/>
      <c r="AD21" s="1563"/>
      <c r="AE21" s="1563"/>
      <c r="AF21" s="1563"/>
      <c r="AG21" s="1564"/>
      <c r="AN21" s="86"/>
      <c r="AO21" s="86"/>
      <c r="AP21" s="86"/>
      <c r="AQ21" s="86"/>
      <c r="AR21" s="86"/>
      <c r="AS21" s="86"/>
      <c r="AT21" s="86"/>
      <c r="AU21" s="86"/>
      <c r="AV21" s="86"/>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row>
    <row r="22" spans="1:70" ht="21" customHeight="1">
      <c r="A22" s="7"/>
      <c r="B22" s="217"/>
      <c r="C22" s="1487" t="s">
        <v>349</v>
      </c>
      <c r="D22" s="1487"/>
      <c r="E22" s="1487"/>
      <c r="F22" s="1487"/>
      <c r="G22" s="1487"/>
      <c r="H22" s="1487"/>
      <c r="I22" s="1487"/>
      <c r="J22" s="1372"/>
      <c r="K22" s="1556"/>
      <c r="L22" s="1568"/>
      <c r="M22" s="1568"/>
      <c r="N22" s="1568"/>
      <c r="O22" s="1568"/>
      <c r="P22" s="1568"/>
      <c r="Q22" s="1568"/>
      <c r="R22" s="1568"/>
      <c r="S22" s="1568"/>
      <c r="T22" s="1568"/>
      <c r="U22" s="1568"/>
      <c r="V22" s="1568"/>
      <c r="W22" s="1568"/>
      <c r="X22" s="1568"/>
      <c r="Y22" s="1568"/>
      <c r="Z22" s="1568"/>
      <c r="AA22" s="1568"/>
      <c r="AB22" s="1568"/>
      <c r="AC22" s="1568"/>
      <c r="AD22" s="1568"/>
      <c r="AE22" s="1568"/>
      <c r="AF22" s="1568"/>
      <c r="AG22" s="1569"/>
      <c r="AK22" s="204"/>
      <c r="AL22" s="204"/>
      <c r="AM22" s="204"/>
      <c r="AN22" s="86"/>
      <c r="AO22" s="86"/>
      <c r="AP22" s="86"/>
      <c r="AQ22" s="86"/>
      <c r="AR22" s="86"/>
      <c r="AS22" s="86"/>
      <c r="AT22" s="86"/>
      <c r="AU22" s="86"/>
      <c r="AV22" s="86"/>
      <c r="AW22" s="168"/>
      <c r="AX22" s="168"/>
      <c r="AY22" s="168"/>
      <c r="AZ22" s="168"/>
      <c r="BA22" s="168"/>
      <c r="BB22" s="168"/>
      <c r="BC22" s="168"/>
      <c r="BD22" s="168"/>
      <c r="BE22" s="168"/>
      <c r="BF22" s="168"/>
      <c r="BG22" s="168"/>
      <c r="BH22" s="168"/>
      <c r="BI22" s="168"/>
      <c r="BJ22" s="168"/>
      <c r="BK22" s="168"/>
      <c r="BL22" s="168"/>
      <c r="BM22" s="168"/>
      <c r="BN22" s="168"/>
      <c r="BO22" s="168"/>
      <c r="BP22" s="168"/>
      <c r="BQ22" s="168"/>
      <c r="BR22" s="168"/>
    </row>
    <row r="23" spans="1:70" ht="21" customHeight="1">
      <c r="A23" s="7"/>
      <c r="B23" s="219"/>
      <c r="C23" s="1489"/>
      <c r="D23" s="1489"/>
      <c r="E23" s="1489"/>
      <c r="F23" s="1489"/>
      <c r="G23" s="1489"/>
      <c r="H23" s="1489"/>
      <c r="I23" s="1489"/>
      <c r="J23" s="1374"/>
      <c r="K23" s="1559"/>
      <c r="L23" s="1570"/>
      <c r="M23" s="1570"/>
      <c r="N23" s="1570"/>
      <c r="O23" s="1570"/>
      <c r="P23" s="1570"/>
      <c r="Q23" s="1570"/>
      <c r="R23" s="1570"/>
      <c r="S23" s="1570"/>
      <c r="T23" s="1570"/>
      <c r="U23" s="1570"/>
      <c r="V23" s="1570"/>
      <c r="W23" s="1570"/>
      <c r="X23" s="1570"/>
      <c r="Y23" s="1570"/>
      <c r="Z23" s="1570"/>
      <c r="AA23" s="1570"/>
      <c r="AB23" s="1570"/>
      <c r="AC23" s="1570"/>
      <c r="AD23" s="1570"/>
      <c r="AE23" s="1570"/>
      <c r="AF23" s="1570"/>
      <c r="AG23" s="1571"/>
      <c r="AK23" s="204"/>
      <c r="AL23" s="204"/>
      <c r="AM23" s="204"/>
      <c r="AN23" s="86"/>
      <c r="AO23" s="86"/>
      <c r="AP23" s="86"/>
      <c r="AQ23" s="86"/>
      <c r="AR23" s="86"/>
      <c r="AS23" s="86"/>
      <c r="AT23" s="86"/>
      <c r="AU23" s="86"/>
      <c r="AV23" s="86"/>
      <c r="AW23" s="168"/>
      <c r="AX23" s="168"/>
      <c r="AY23" s="168"/>
      <c r="AZ23" s="168"/>
      <c r="BA23" s="168"/>
      <c r="BB23" s="168"/>
      <c r="BC23" s="168"/>
      <c r="BD23" s="168"/>
      <c r="BE23" s="168"/>
      <c r="BF23" s="168"/>
      <c r="BG23" s="168"/>
      <c r="BH23" s="168"/>
      <c r="BI23" s="168"/>
      <c r="BJ23" s="168"/>
      <c r="BK23" s="168"/>
      <c r="BL23" s="168"/>
      <c r="BM23" s="168"/>
      <c r="BN23" s="168"/>
      <c r="BO23" s="168"/>
      <c r="BP23" s="168"/>
      <c r="BQ23" s="168"/>
      <c r="BR23" s="168"/>
    </row>
    <row r="24" spans="1:70" ht="21" customHeight="1">
      <c r="A24" s="7"/>
      <c r="B24" s="218"/>
      <c r="C24" s="1491"/>
      <c r="D24" s="1491"/>
      <c r="E24" s="1491"/>
      <c r="F24" s="1491"/>
      <c r="G24" s="1491"/>
      <c r="H24" s="1491"/>
      <c r="I24" s="1491"/>
      <c r="J24" s="1376"/>
      <c r="K24" s="1572"/>
      <c r="L24" s="1573"/>
      <c r="M24" s="1573"/>
      <c r="N24" s="1573"/>
      <c r="O24" s="1573"/>
      <c r="P24" s="1573"/>
      <c r="Q24" s="1573"/>
      <c r="R24" s="1573"/>
      <c r="S24" s="1573"/>
      <c r="T24" s="1573"/>
      <c r="U24" s="1573"/>
      <c r="V24" s="1573"/>
      <c r="W24" s="1573"/>
      <c r="X24" s="1573"/>
      <c r="Y24" s="1573"/>
      <c r="Z24" s="1573"/>
      <c r="AA24" s="1573"/>
      <c r="AB24" s="1573"/>
      <c r="AC24" s="1573"/>
      <c r="AD24" s="1573"/>
      <c r="AE24" s="1573"/>
      <c r="AF24" s="1573"/>
      <c r="AG24" s="1574"/>
      <c r="AK24" s="204"/>
      <c r="AL24" s="204"/>
      <c r="AM24" s="204"/>
      <c r="AN24" s="86"/>
      <c r="AO24" s="86"/>
      <c r="AP24" s="86"/>
      <c r="AQ24" s="86"/>
      <c r="AR24" s="86"/>
      <c r="AS24" s="86"/>
      <c r="AT24" s="86"/>
      <c r="AU24" s="86"/>
      <c r="AV24" s="86"/>
      <c r="AW24" s="168"/>
      <c r="AX24" s="168"/>
      <c r="AY24" s="168"/>
      <c r="AZ24" s="168"/>
      <c r="BA24" s="168"/>
      <c r="BB24" s="168"/>
      <c r="BC24" s="168"/>
      <c r="BD24" s="168"/>
      <c r="BE24" s="168"/>
      <c r="BF24" s="168"/>
      <c r="BG24" s="168"/>
      <c r="BH24" s="168"/>
      <c r="BI24" s="168"/>
      <c r="BJ24" s="168"/>
      <c r="BK24" s="168"/>
      <c r="BL24" s="168"/>
      <c r="BM24" s="168"/>
      <c r="BN24" s="168"/>
      <c r="BO24" s="168"/>
      <c r="BP24" s="168"/>
      <c r="BQ24" s="168"/>
      <c r="BR24" s="168"/>
    </row>
    <row r="25" spans="1:70" ht="21" customHeight="1">
      <c r="A25" s="7"/>
      <c r="B25" s="217"/>
      <c r="C25" s="1487" t="s">
        <v>345</v>
      </c>
      <c r="D25" s="1487"/>
      <c r="E25" s="1487"/>
      <c r="F25" s="1487"/>
      <c r="G25" s="1487"/>
      <c r="H25" s="1487"/>
      <c r="I25" s="1487"/>
      <c r="J25" s="1372"/>
      <c r="K25" s="1556"/>
      <c r="L25" s="1568"/>
      <c r="M25" s="1568"/>
      <c r="N25" s="1568"/>
      <c r="O25" s="1568"/>
      <c r="P25" s="1568"/>
      <c r="Q25" s="1568"/>
      <c r="R25" s="1568"/>
      <c r="S25" s="1568"/>
      <c r="T25" s="1568"/>
      <c r="U25" s="1568"/>
      <c r="V25" s="1568"/>
      <c r="W25" s="1568"/>
      <c r="X25" s="1568"/>
      <c r="Y25" s="1568"/>
      <c r="Z25" s="1568"/>
      <c r="AA25" s="1568"/>
      <c r="AB25" s="1568"/>
      <c r="AC25" s="1568"/>
      <c r="AD25" s="1568"/>
      <c r="AE25" s="1568"/>
      <c r="AF25" s="1568"/>
      <c r="AG25" s="1569"/>
      <c r="AN25" s="86"/>
      <c r="AO25" s="86"/>
      <c r="AP25" s="86"/>
      <c r="AQ25" s="86"/>
      <c r="AR25" s="86"/>
      <c r="AS25" s="86"/>
      <c r="AT25" s="86"/>
      <c r="AU25" s="86"/>
      <c r="AV25" s="86"/>
      <c r="AW25" s="168"/>
      <c r="AX25" s="168"/>
      <c r="AY25" s="168"/>
      <c r="AZ25" s="168"/>
      <c r="BA25" s="168"/>
      <c r="BB25" s="168"/>
      <c r="BC25" s="168"/>
      <c r="BD25" s="168"/>
      <c r="BE25" s="168"/>
      <c r="BF25" s="168"/>
      <c r="BG25" s="168"/>
      <c r="BH25" s="168"/>
      <c r="BI25" s="168"/>
      <c r="BJ25" s="168"/>
      <c r="BK25" s="168"/>
      <c r="BL25" s="168"/>
      <c r="BM25" s="168"/>
      <c r="BN25" s="168"/>
      <c r="BO25" s="168"/>
      <c r="BP25" s="168"/>
      <c r="BQ25" s="168"/>
      <c r="BR25" s="168"/>
    </row>
    <row r="26" spans="1:70" ht="21" customHeight="1">
      <c r="A26" s="7"/>
      <c r="B26" s="219"/>
      <c r="C26" s="1489"/>
      <c r="D26" s="1489"/>
      <c r="E26" s="1489"/>
      <c r="F26" s="1489"/>
      <c r="G26" s="1489"/>
      <c r="H26" s="1489"/>
      <c r="I26" s="1489"/>
      <c r="J26" s="1374"/>
      <c r="K26" s="1559"/>
      <c r="L26" s="1570"/>
      <c r="M26" s="1570"/>
      <c r="N26" s="1570"/>
      <c r="O26" s="1570"/>
      <c r="P26" s="1570"/>
      <c r="Q26" s="1570"/>
      <c r="R26" s="1570"/>
      <c r="S26" s="1570"/>
      <c r="T26" s="1570"/>
      <c r="U26" s="1570"/>
      <c r="V26" s="1570"/>
      <c r="W26" s="1570"/>
      <c r="X26" s="1570"/>
      <c r="Y26" s="1570"/>
      <c r="Z26" s="1570"/>
      <c r="AA26" s="1570"/>
      <c r="AB26" s="1570"/>
      <c r="AC26" s="1570"/>
      <c r="AD26" s="1570"/>
      <c r="AE26" s="1570"/>
      <c r="AF26" s="1570"/>
      <c r="AG26" s="1571"/>
      <c r="AN26" s="86"/>
      <c r="AO26" s="86"/>
      <c r="AP26" s="86"/>
      <c r="AQ26" s="86"/>
      <c r="AR26" s="86"/>
      <c r="AS26" s="86"/>
      <c r="AT26" s="86"/>
      <c r="AU26" s="86"/>
      <c r="AV26" s="86"/>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row>
    <row r="27" spans="1:70" ht="21" customHeight="1">
      <c r="A27" s="7"/>
      <c r="B27" s="218"/>
      <c r="C27" s="1491"/>
      <c r="D27" s="1491"/>
      <c r="E27" s="1491"/>
      <c r="F27" s="1491"/>
      <c r="G27" s="1491"/>
      <c r="H27" s="1491"/>
      <c r="I27" s="1491"/>
      <c r="J27" s="1376"/>
      <c r="K27" s="1572"/>
      <c r="L27" s="1573"/>
      <c r="M27" s="1573"/>
      <c r="N27" s="1573"/>
      <c r="O27" s="1573"/>
      <c r="P27" s="1573"/>
      <c r="Q27" s="1573"/>
      <c r="R27" s="1573"/>
      <c r="S27" s="1573"/>
      <c r="T27" s="1573"/>
      <c r="U27" s="1573"/>
      <c r="V27" s="1573"/>
      <c r="W27" s="1573"/>
      <c r="X27" s="1573"/>
      <c r="Y27" s="1573"/>
      <c r="Z27" s="1573"/>
      <c r="AA27" s="1573"/>
      <c r="AB27" s="1573"/>
      <c r="AC27" s="1573"/>
      <c r="AD27" s="1573"/>
      <c r="AE27" s="1573"/>
      <c r="AF27" s="1573"/>
      <c r="AG27" s="1574"/>
      <c r="AN27" s="86"/>
      <c r="AO27" s="86"/>
      <c r="AP27" s="86"/>
      <c r="AQ27" s="86"/>
      <c r="AR27" s="86"/>
      <c r="AS27" s="86"/>
      <c r="AT27" s="86"/>
      <c r="AU27" s="86"/>
      <c r="AV27" s="86"/>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row>
    <row r="28" spans="1:70" ht="21" customHeight="1">
      <c r="A28" s="7"/>
      <c r="B28" s="217"/>
      <c r="C28" s="1487" t="s">
        <v>346</v>
      </c>
      <c r="D28" s="1487"/>
      <c r="E28" s="1487"/>
      <c r="F28" s="1487"/>
      <c r="G28" s="1487"/>
      <c r="H28" s="1487"/>
      <c r="I28" s="1487"/>
      <c r="J28" s="1372"/>
      <c r="K28" s="1556"/>
      <c r="L28" s="1557"/>
      <c r="M28" s="1557"/>
      <c r="N28" s="1557"/>
      <c r="O28" s="1557"/>
      <c r="P28" s="1557"/>
      <c r="Q28" s="1557"/>
      <c r="R28" s="1557"/>
      <c r="S28" s="1557"/>
      <c r="T28" s="1557"/>
      <c r="U28" s="1557"/>
      <c r="V28" s="1557"/>
      <c r="W28" s="1557"/>
      <c r="X28" s="1557"/>
      <c r="Y28" s="1557"/>
      <c r="Z28" s="1557"/>
      <c r="AA28" s="1557"/>
      <c r="AB28" s="1557"/>
      <c r="AC28" s="1557"/>
      <c r="AD28" s="1557"/>
      <c r="AE28" s="1557"/>
      <c r="AF28" s="1557"/>
      <c r="AG28" s="1558"/>
      <c r="AN28" s="86"/>
      <c r="AO28" s="86"/>
      <c r="AP28" s="86"/>
      <c r="AQ28" s="86"/>
      <c r="AR28" s="86"/>
      <c r="AS28" s="86"/>
      <c r="AT28" s="86"/>
      <c r="AU28" s="86"/>
      <c r="AV28" s="86"/>
      <c r="AW28" s="168"/>
      <c r="AX28" s="168"/>
      <c r="AY28" s="168"/>
      <c r="AZ28" s="168"/>
      <c r="BA28" s="168"/>
      <c r="BB28" s="168"/>
      <c r="BC28" s="168"/>
      <c r="BD28" s="168"/>
      <c r="BE28" s="168"/>
      <c r="BF28" s="168"/>
      <c r="BG28" s="168"/>
      <c r="BH28" s="168"/>
      <c r="BI28" s="168"/>
      <c r="BJ28" s="168"/>
      <c r="BK28" s="168"/>
      <c r="BL28" s="168"/>
      <c r="BM28" s="168"/>
      <c r="BN28" s="168"/>
      <c r="BO28" s="168"/>
      <c r="BP28" s="168"/>
      <c r="BQ28" s="168"/>
      <c r="BR28" s="168"/>
    </row>
    <row r="29" spans="1:70" ht="21" customHeight="1">
      <c r="A29" s="7"/>
      <c r="B29" s="219"/>
      <c r="C29" s="1489"/>
      <c r="D29" s="1489"/>
      <c r="E29" s="1489"/>
      <c r="F29" s="1489"/>
      <c r="G29" s="1489"/>
      <c r="H29" s="1489"/>
      <c r="I29" s="1489"/>
      <c r="J29" s="1374"/>
      <c r="K29" s="1559"/>
      <c r="L29" s="1560"/>
      <c r="M29" s="1560"/>
      <c r="N29" s="1560"/>
      <c r="O29" s="1560"/>
      <c r="P29" s="1560"/>
      <c r="Q29" s="1560"/>
      <c r="R29" s="1560"/>
      <c r="S29" s="1560"/>
      <c r="T29" s="1560"/>
      <c r="U29" s="1560"/>
      <c r="V29" s="1560"/>
      <c r="W29" s="1560"/>
      <c r="X29" s="1560"/>
      <c r="Y29" s="1560"/>
      <c r="Z29" s="1560"/>
      <c r="AA29" s="1560"/>
      <c r="AB29" s="1560"/>
      <c r="AC29" s="1560"/>
      <c r="AD29" s="1560"/>
      <c r="AE29" s="1560"/>
      <c r="AF29" s="1560"/>
      <c r="AG29" s="1561"/>
      <c r="AN29" s="86"/>
      <c r="AO29" s="86"/>
      <c r="AP29" s="86"/>
      <c r="AQ29" s="86"/>
      <c r="AR29" s="86"/>
      <c r="AS29" s="86"/>
      <c r="AT29" s="86"/>
      <c r="AU29" s="86"/>
      <c r="AV29" s="86"/>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row>
    <row r="30" spans="1:70" ht="21" customHeight="1">
      <c r="A30" s="7"/>
      <c r="B30" s="218"/>
      <c r="C30" s="1491"/>
      <c r="D30" s="1491"/>
      <c r="E30" s="1491"/>
      <c r="F30" s="1491"/>
      <c r="G30" s="1491"/>
      <c r="H30" s="1491"/>
      <c r="I30" s="1491"/>
      <c r="J30" s="1376"/>
      <c r="K30" s="1562"/>
      <c r="L30" s="1563"/>
      <c r="M30" s="1563"/>
      <c r="N30" s="1563"/>
      <c r="O30" s="1563"/>
      <c r="P30" s="1563"/>
      <c r="Q30" s="1563"/>
      <c r="R30" s="1563"/>
      <c r="S30" s="1563"/>
      <c r="T30" s="1563"/>
      <c r="U30" s="1563"/>
      <c r="V30" s="1563"/>
      <c r="W30" s="1563"/>
      <c r="X30" s="1563"/>
      <c r="Y30" s="1563"/>
      <c r="Z30" s="1563"/>
      <c r="AA30" s="1563"/>
      <c r="AB30" s="1563"/>
      <c r="AC30" s="1563"/>
      <c r="AD30" s="1563"/>
      <c r="AE30" s="1563"/>
      <c r="AF30" s="1563"/>
      <c r="AG30" s="1564"/>
      <c r="AN30" s="86"/>
      <c r="AO30" s="86"/>
      <c r="AP30" s="86"/>
      <c r="AQ30" s="86"/>
      <c r="AR30" s="86"/>
      <c r="AS30" s="86"/>
      <c r="AT30" s="86"/>
      <c r="AU30" s="86"/>
      <c r="AV30" s="86"/>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row>
    <row r="31" spans="1:70" ht="21" customHeight="1">
      <c r="A31" s="7"/>
      <c r="B31" s="217"/>
      <c r="C31" s="1487" t="s">
        <v>347</v>
      </c>
      <c r="D31" s="1487"/>
      <c r="E31" s="1487"/>
      <c r="F31" s="1487"/>
      <c r="G31" s="1487"/>
      <c r="H31" s="1487"/>
      <c r="I31" s="1487"/>
      <c r="J31" s="1372"/>
      <c r="K31" s="1556"/>
      <c r="L31" s="1568"/>
      <c r="M31" s="1568"/>
      <c r="N31" s="1568"/>
      <c r="O31" s="1568"/>
      <c r="P31" s="1568"/>
      <c r="Q31" s="1568"/>
      <c r="R31" s="1568"/>
      <c r="S31" s="1568"/>
      <c r="T31" s="1568"/>
      <c r="U31" s="1568"/>
      <c r="V31" s="1568"/>
      <c r="W31" s="1568"/>
      <c r="X31" s="1568"/>
      <c r="Y31" s="1568"/>
      <c r="Z31" s="1568"/>
      <c r="AA31" s="1568"/>
      <c r="AB31" s="1568"/>
      <c r="AC31" s="1568"/>
      <c r="AD31" s="1568"/>
      <c r="AE31" s="1568"/>
      <c r="AF31" s="1568"/>
      <c r="AG31" s="1569"/>
      <c r="AN31" s="86"/>
      <c r="AO31" s="86"/>
      <c r="AP31" s="86"/>
      <c r="AQ31" s="86"/>
      <c r="AR31" s="86"/>
      <c r="AS31" s="86"/>
      <c r="AT31" s="86"/>
      <c r="AU31" s="86"/>
      <c r="AV31" s="86"/>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row>
    <row r="32" spans="1:70" ht="21" customHeight="1">
      <c r="A32" s="7"/>
      <c r="B32" s="219"/>
      <c r="C32" s="1489"/>
      <c r="D32" s="1489"/>
      <c r="E32" s="1489"/>
      <c r="F32" s="1489"/>
      <c r="G32" s="1489"/>
      <c r="H32" s="1489"/>
      <c r="I32" s="1489"/>
      <c r="J32" s="1374"/>
      <c r="K32" s="1559"/>
      <c r="L32" s="1570"/>
      <c r="M32" s="1570"/>
      <c r="N32" s="1570"/>
      <c r="O32" s="1570"/>
      <c r="P32" s="1570"/>
      <c r="Q32" s="1570"/>
      <c r="R32" s="1570"/>
      <c r="S32" s="1570"/>
      <c r="T32" s="1570"/>
      <c r="U32" s="1570"/>
      <c r="V32" s="1570"/>
      <c r="W32" s="1570"/>
      <c r="X32" s="1570"/>
      <c r="Y32" s="1570"/>
      <c r="Z32" s="1570"/>
      <c r="AA32" s="1570"/>
      <c r="AB32" s="1570"/>
      <c r="AC32" s="1570"/>
      <c r="AD32" s="1570"/>
      <c r="AE32" s="1570"/>
      <c r="AF32" s="1570"/>
      <c r="AG32" s="1571"/>
      <c r="AN32" s="86"/>
      <c r="AO32" s="86"/>
      <c r="AP32" s="86"/>
      <c r="AQ32" s="86"/>
      <c r="AR32" s="86"/>
      <c r="AS32" s="86"/>
      <c r="AT32" s="86"/>
      <c r="AU32" s="86"/>
      <c r="AV32" s="86"/>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row>
    <row r="33" spans="1:70" ht="21" customHeight="1">
      <c r="A33" s="7"/>
      <c r="B33" s="218"/>
      <c r="C33" s="1491"/>
      <c r="D33" s="1491"/>
      <c r="E33" s="1491"/>
      <c r="F33" s="1491"/>
      <c r="G33" s="1491"/>
      <c r="H33" s="1491"/>
      <c r="I33" s="1491"/>
      <c r="J33" s="1376"/>
      <c r="K33" s="1572"/>
      <c r="L33" s="1573"/>
      <c r="M33" s="1573"/>
      <c r="N33" s="1573"/>
      <c r="O33" s="1573"/>
      <c r="P33" s="1573"/>
      <c r="Q33" s="1573"/>
      <c r="R33" s="1573"/>
      <c r="S33" s="1573"/>
      <c r="T33" s="1573"/>
      <c r="U33" s="1573"/>
      <c r="V33" s="1573"/>
      <c r="W33" s="1573"/>
      <c r="X33" s="1573"/>
      <c r="Y33" s="1573"/>
      <c r="Z33" s="1573"/>
      <c r="AA33" s="1573"/>
      <c r="AB33" s="1573"/>
      <c r="AC33" s="1573"/>
      <c r="AD33" s="1573"/>
      <c r="AE33" s="1573"/>
      <c r="AF33" s="1573"/>
      <c r="AG33" s="1574"/>
      <c r="AN33" s="86"/>
      <c r="AO33" s="86"/>
      <c r="AP33" s="86"/>
      <c r="AQ33" s="86"/>
      <c r="AR33" s="86"/>
      <c r="AS33" s="86"/>
      <c r="AT33" s="86"/>
      <c r="AU33" s="86"/>
      <c r="AV33" s="86"/>
      <c r="AW33" s="168"/>
      <c r="AX33" s="168"/>
      <c r="AY33" s="168"/>
      <c r="AZ33" s="168"/>
      <c r="BA33" s="168"/>
      <c r="BB33" s="168"/>
      <c r="BC33" s="168"/>
      <c r="BD33" s="168"/>
      <c r="BE33" s="168"/>
      <c r="BF33" s="168"/>
      <c r="BG33" s="168"/>
      <c r="BH33" s="168"/>
      <c r="BI33" s="168"/>
      <c r="BJ33" s="168"/>
      <c r="BK33" s="168"/>
      <c r="BL33" s="168"/>
      <c r="BM33" s="168"/>
      <c r="BN33" s="168"/>
      <c r="BO33" s="168"/>
      <c r="BP33" s="168"/>
      <c r="BQ33" s="168"/>
      <c r="BR33" s="168"/>
    </row>
    <row r="34" spans="1:70" ht="21" customHeight="1">
      <c r="A34" s="7"/>
      <c r="B34" s="217"/>
      <c r="C34" s="1487" t="s">
        <v>350</v>
      </c>
      <c r="D34" s="1487"/>
      <c r="E34" s="1487"/>
      <c r="F34" s="1487"/>
      <c r="G34" s="1487"/>
      <c r="H34" s="1487"/>
      <c r="I34" s="1487"/>
      <c r="J34" s="1372"/>
      <c r="K34" s="1556"/>
      <c r="L34" s="1568"/>
      <c r="M34" s="1568"/>
      <c r="N34" s="1568"/>
      <c r="O34" s="1568"/>
      <c r="P34" s="1568"/>
      <c r="Q34" s="1568"/>
      <c r="R34" s="1568"/>
      <c r="S34" s="1568"/>
      <c r="T34" s="1568"/>
      <c r="U34" s="1568"/>
      <c r="V34" s="1568"/>
      <c r="W34" s="1568"/>
      <c r="X34" s="1568"/>
      <c r="Y34" s="1568"/>
      <c r="Z34" s="1568"/>
      <c r="AA34" s="1568"/>
      <c r="AB34" s="1568"/>
      <c r="AC34" s="1568"/>
      <c r="AD34" s="1568"/>
      <c r="AE34" s="1568"/>
      <c r="AF34" s="1568"/>
      <c r="AG34" s="1569"/>
      <c r="AK34" s="86"/>
      <c r="AL34" s="86"/>
      <c r="AM34" s="86"/>
      <c r="AN34" s="86"/>
      <c r="AO34" s="86"/>
      <c r="AP34" s="86"/>
      <c r="AQ34" s="86"/>
      <c r="AR34" s="86"/>
      <c r="AS34" s="86"/>
      <c r="AT34" s="86"/>
      <c r="AU34" s="86"/>
      <c r="AV34" s="86"/>
      <c r="AW34" s="168"/>
      <c r="AX34" s="168"/>
      <c r="AY34" s="168"/>
      <c r="AZ34" s="168"/>
      <c r="BA34" s="168"/>
      <c r="BB34" s="168"/>
      <c r="BC34" s="168"/>
      <c r="BD34" s="168"/>
      <c r="BE34" s="168"/>
      <c r="BF34" s="168"/>
      <c r="BG34" s="168"/>
      <c r="BH34" s="168"/>
      <c r="BI34" s="168"/>
      <c r="BJ34" s="168"/>
      <c r="BK34" s="168"/>
      <c r="BL34" s="168"/>
      <c r="BM34" s="168"/>
      <c r="BN34" s="168"/>
      <c r="BO34" s="168"/>
      <c r="BP34" s="168"/>
      <c r="BQ34" s="168"/>
      <c r="BR34" s="168"/>
    </row>
    <row r="35" spans="1:70" ht="21" customHeight="1">
      <c r="A35" s="7"/>
      <c r="B35" s="219"/>
      <c r="C35" s="1489"/>
      <c r="D35" s="1489"/>
      <c r="E35" s="1489"/>
      <c r="F35" s="1489"/>
      <c r="G35" s="1489"/>
      <c r="H35" s="1489"/>
      <c r="I35" s="1489"/>
      <c r="J35" s="1374"/>
      <c r="K35" s="1559"/>
      <c r="L35" s="1570"/>
      <c r="M35" s="1570"/>
      <c r="N35" s="1570"/>
      <c r="O35" s="1570"/>
      <c r="P35" s="1570"/>
      <c r="Q35" s="1570"/>
      <c r="R35" s="1570"/>
      <c r="S35" s="1570"/>
      <c r="T35" s="1570"/>
      <c r="U35" s="1570"/>
      <c r="V35" s="1570"/>
      <c r="W35" s="1570"/>
      <c r="X35" s="1570"/>
      <c r="Y35" s="1570"/>
      <c r="Z35" s="1570"/>
      <c r="AA35" s="1570"/>
      <c r="AB35" s="1570"/>
      <c r="AC35" s="1570"/>
      <c r="AD35" s="1570"/>
      <c r="AE35" s="1570"/>
      <c r="AF35" s="1570"/>
      <c r="AG35" s="1571"/>
      <c r="AK35" s="86"/>
      <c r="AL35" s="86"/>
      <c r="AM35" s="86"/>
      <c r="AN35" s="86"/>
      <c r="AO35" s="86"/>
      <c r="AP35" s="86"/>
      <c r="AQ35" s="86"/>
      <c r="AR35" s="86"/>
      <c r="AS35" s="86"/>
      <c r="AT35" s="86"/>
      <c r="AU35" s="86"/>
      <c r="AV35" s="86"/>
      <c r="AW35" s="168"/>
      <c r="AX35" s="168"/>
      <c r="AY35" s="168"/>
      <c r="AZ35" s="168"/>
      <c r="BA35" s="168"/>
      <c r="BB35" s="168"/>
      <c r="BC35" s="168"/>
      <c r="BD35" s="168"/>
      <c r="BE35" s="168"/>
      <c r="BF35" s="168"/>
      <c r="BG35" s="168"/>
      <c r="BH35" s="168"/>
      <c r="BI35" s="168"/>
      <c r="BJ35" s="168"/>
      <c r="BK35" s="168"/>
      <c r="BL35" s="168"/>
      <c r="BM35" s="168"/>
      <c r="BN35" s="168"/>
      <c r="BO35" s="168"/>
      <c r="BP35" s="168"/>
      <c r="BQ35" s="168"/>
      <c r="BR35" s="168"/>
    </row>
    <row r="36" spans="1:70" ht="21" customHeight="1">
      <c r="A36" s="7"/>
      <c r="B36" s="218"/>
      <c r="C36" s="1491"/>
      <c r="D36" s="1491"/>
      <c r="E36" s="1491"/>
      <c r="F36" s="1491"/>
      <c r="G36" s="1491"/>
      <c r="H36" s="1491"/>
      <c r="I36" s="1491"/>
      <c r="J36" s="1376"/>
      <c r="K36" s="1572"/>
      <c r="L36" s="1573"/>
      <c r="M36" s="1573"/>
      <c r="N36" s="1573"/>
      <c r="O36" s="1573"/>
      <c r="P36" s="1573"/>
      <c r="Q36" s="1573"/>
      <c r="R36" s="1573"/>
      <c r="S36" s="1573"/>
      <c r="T36" s="1573"/>
      <c r="U36" s="1573"/>
      <c r="V36" s="1573"/>
      <c r="W36" s="1573"/>
      <c r="X36" s="1573"/>
      <c r="Y36" s="1573"/>
      <c r="Z36" s="1573"/>
      <c r="AA36" s="1573"/>
      <c r="AB36" s="1573"/>
      <c r="AC36" s="1573"/>
      <c r="AD36" s="1573"/>
      <c r="AE36" s="1573"/>
      <c r="AF36" s="1573"/>
      <c r="AG36" s="1574"/>
      <c r="AK36" s="86"/>
      <c r="AL36" s="86"/>
      <c r="AM36" s="86"/>
      <c r="AN36" s="86"/>
      <c r="AO36" s="86"/>
      <c r="AP36" s="86"/>
      <c r="AQ36" s="86"/>
      <c r="AR36" s="86"/>
      <c r="AS36" s="86"/>
      <c r="AT36" s="86"/>
      <c r="AU36" s="86"/>
      <c r="AV36" s="86"/>
      <c r="AW36" s="168"/>
      <c r="AX36" s="168"/>
      <c r="AY36" s="168"/>
      <c r="AZ36" s="168"/>
      <c r="BA36" s="168"/>
      <c r="BB36" s="168"/>
      <c r="BC36" s="168"/>
      <c r="BD36" s="168"/>
      <c r="BE36" s="168"/>
      <c r="BF36" s="168"/>
      <c r="BG36" s="168"/>
      <c r="BH36" s="168"/>
      <c r="BI36" s="168"/>
      <c r="BJ36" s="168"/>
      <c r="BK36" s="168"/>
      <c r="BL36" s="168"/>
      <c r="BM36" s="168"/>
      <c r="BN36" s="168"/>
      <c r="BO36" s="168"/>
      <c r="BP36" s="168"/>
      <c r="BQ36" s="168"/>
      <c r="BR36" s="168"/>
    </row>
    <row r="37" spans="1:70" ht="21" customHeight="1">
      <c r="A37" s="7"/>
      <c r="B37" s="217"/>
      <c r="C37" s="1487" t="s">
        <v>351</v>
      </c>
      <c r="D37" s="1487"/>
      <c r="E37" s="1487"/>
      <c r="F37" s="1487"/>
      <c r="G37" s="1487"/>
      <c r="H37" s="1487"/>
      <c r="I37" s="1487"/>
      <c r="J37" s="1372"/>
      <c r="K37" s="1556"/>
      <c r="L37" s="1568"/>
      <c r="M37" s="1568"/>
      <c r="N37" s="1568"/>
      <c r="O37" s="1568"/>
      <c r="P37" s="1568"/>
      <c r="Q37" s="1568"/>
      <c r="R37" s="1568"/>
      <c r="S37" s="1568"/>
      <c r="T37" s="1568"/>
      <c r="U37" s="1568"/>
      <c r="V37" s="1568"/>
      <c r="W37" s="1568"/>
      <c r="X37" s="1568"/>
      <c r="Y37" s="1568"/>
      <c r="Z37" s="1568"/>
      <c r="AA37" s="1568"/>
      <c r="AB37" s="1568"/>
      <c r="AC37" s="1568"/>
      <c r="AD37" s="1568"/>
      <c r="AE37" s="1568"/>
      <c r="AF37" s="1568"/>
      <c r="AG37" s="1569"/>
      <c r="AK37" s="86"/>
      <c r="AL37" s="86"/>
      <c r="AM37" s="86"/>
      <c r="AN37" s="86"/>
      <c r="AO37" s="86"/>
      <c r="AP37" s="86"/>
      <c r="AQ37" s="86"/>
      <c r="AR37" s="86"/>
      <c r="AS37" s="86"/>
      <c r="AT37" s="86"/>
      <c r="AU37" s="86"/>
      <c r="AV37" s="86"/>
      <c r="AW37" s="168"/>
      <c r="AX37" s="168"/>
      <c r="AY37" s="168"/>
      <c r="AZ37" s="168"/>
      <c r="BA37" s="168"/>
      <c r="BB37" s="168"/>
      <c r="BC37" s="168"/>
      <c r="BD37" s="168"/>
      <c r="BE37" s="168"/>
      <c r="BF37" s="168"/>
      <c r="BG37" s="168"/>
      <c r="BH37" s="168"/>
      <c r="BI37" s="168"/>
      <c r="BJ37" s="168"/>
      <c r="BK37" s="168"/>
      <c r="BL37" s="168"/>
      <c r="BM37" s="168"/>
      <c r="BN37" s="168"/>
      <c r="BO37" s="168"/>
      <c r="BP37" s="168"/>
      <c r="BQ37" s="168"/>
      <c r="BR37" s="168"/>
    </row>
    <row r="38" spans="1:70" ht="21" customHeight="1">
      <c r="A38" s="7"/>
      <c r="B38" s="219"/>
      <c r="C38" s="1489"/>
      <c r="D38" s="1489"/>
      <c r="E38" s="1489"/>
      <c r="F38" s="1489"/>
      <c r="G38" s="1489"/>
      <c r="H38" s="1489"/>
      <c r="I38" s="1489"/>
      <c r="J38" s="1374"/>
      <c r="K38" s="1559"/>
      <c r="L38" s="1570"/>
      <c r="M38" s="1570"/>
      <c r="N38" s="1570"/>
      <c r="O38" s="1570"/>
      <c r="P38" s="1570"/>
      <c r="Q38" s="1570"/>
      <c r="R38" s="1570"/>
      <c r="S38" s="1570"/>
      <c r="T38" s="1570"/>
      <c r="U38" s="1570"/>
      <c r="V38" s="1570"/>
      <c r="W38" s="1570"/>
      <c r="X38" s="1570"/>
      <c r="Y38" s="1570"/>
      <c r="Z38" s="1570"/>
      <c r="AA38" s="1570"/>
      <c r="AB38" s="1570"/>
      <c r="AC38" s="1570"/>
      <c r="AD38" s="1570"/>
      <c r="AE38" s="1570"/>
      <c r="AF38" s="1570"/>
      <c r="AG38" s="1571"/>
      <c r="AK38" s="86"/>
      <c r="AL38" s="86"/>
      <c r="AM38" s="86"/>
      <c r="AN38" s="86"/>
      <c r="AO38" s="86"/>
      <c r="AP38" s="86"/>
      <c r="AQ38" s="86"/>
      <c r="AR38" s="86"/>
      <c r="AS38" s="86"/>
      <c r="AT38" s="86"/>
      <c r="AU38" s="86"/>
      <c r="AV38" s="86"/>
      <c r="AW38" s="168"/>
      <c r="AX38" s="168"/>
      <c r="AY38" s="168"/>
      <c r="AZ38" s="168"/>
      <c r="BA38" s="168"/>
      <c r="BB38" s="168"/>
      <c r="BC38" s="168"/>
      <c r="BD38" s="168"/>
      <c r="BE38" s="168"/>
      <c r="BF38" s="168"/>
      <c r="BG38" s="168"/>
      <c r="BH38" s="168"/>
      <c r="BI38" s="168"/>
      <c r="BJ38" s="168"/>
      <c r="BK38" s="168"/>
      <c r="BL38" s="168"/>
      <c r="BM38" s="168"/>
      <c r="BN38" s="168"/>
      <c r="BO38" s="168"/>
      <c r="BP38" s="168"/>
      <c r="BQ38" s="168"/>
      <c r="BR38" s="168"/>
    </row>
    <row r="39" spans="1:70" ht="21" customHeight="1">
      <c r="A39" s="7"/>
      <c r="B39" s="218"/>
      <c r="C39" s="1491"/>
      <c r="D39" s="1491"/>
      <c r="E39" s="1491"/>
      <c r="F39" s="1491"/>
      <c r="G39" s="1491"/>
      <c r="H39" s="1491"/>
      <c r="I39" s="1491"/>
      <c r="J39" s="1376"/>
      <c r="K39" s="1572"/>
      <c r="L39" s="1573"/>
      <c r="M39" s="1573"/>
      <c r="N39" s="1573"/>
      <c r="O39" s="1573"/>
      <c r="P39" s="1573"/>
      <c r="Q39" s="1573"/>
      <c r="R39" s="1573"/>
      <c r="S39" s="1573"/>
      <c r="T39" s="1573"/>
      <c r="U39" s="1573"/>
      <c r="V39" s="1573"/>
      <c r="W39" s="1573"/>
      <c r="X39" s="1573"/>
      <c r="Y39" s="1573"/>
      <c r="Z39" s="1573"/>
      <c r="AA39" s="1573"/>
      <c r="AB39" s="1573"/>
      <c r="AC39" s="1573"/>
      <c r="AD39" s="1573"/>
      <c r="AE39" s="1573"/>
      <c r="AF39" s="1573"/>
      <c r="AG39" s="1574"/>
      <c r="AK39" s="86"/>
      <c r="AL39" s="86"/>
      <c r="AM39" s="86"/>
      <c r="AN39" s="86"/>
      <c r="AO39" s="86"/>
      <c r="AP39" s="86"/>
      <c r="AQ39" s="86"/>
      <c r="AR39" s="86"/>
      <c r="AS39" s="86"/>
      <c r="AT39" s="86"/>
      <c r="AU39" s="86"/>
      <c r="AV39" s="86"/>
      <c r="AW39" s="168"/>
      <c r="AX39" s="168"/>
      <c r="AY39" s="168"/>
      <c r="AZ39" s="168"/>
      <c r="BA39" s="168"/>
      <c r="BB39" s="168"/>
      <c r="BC39" s="168"/>
      <c r="BD39" s="168"/>
      <c r="BE39" s="168"/>
      <c r="BF39" s="168"/>
      <c r="BG39" s="168"/>
      <c r="BH39" s="168"/>
      <c r="BI39" s="168"/>
      <c r="BJ39" s="168"/>
      <c r="BK39" s="168"/>
      <c r="BL39" s="168"/>
      <c r="BM39" s="168"/>
      <c r="BN39" s="168"/>
      <c r="BO39" s="168"/>
      <c r="BP39" s="168"/>
      <c r="BQ39" s="168"/>
      <c r="BR39" s="168"/>
    </row>
    <row r="40" spans="1:70" ht="21" customHeight="1">
      <c r="A40" s="7"/>
      <c r="B40" s="217"/>
      <c r="C40" s="1487" t="s">
        <v>352</v>
      </c>
      <c r="D40" s="1487"/>
      <c r="E40" s="1487"/>
      <c r="F40" s="1487"/>
      <c r="G40" s="1487"/>
      <c r="H40" s="1487"/>
      <c r="I40" s="1487"/>
      <c r="J40" s="1372"/>
      <c r="K40" s="1556"/>
      <c r="L40" s="1568"/>
      <c r="M40" s="1568"/>
      <c r="N40" s="1568"/>
      <c r="O40" s="1568"/>
      <c r="P40" s="1568"/>
      <c r="Q40" s="1568"/>
      <c r="R40" s="1568"/>
      <c r="S40" s="1568"/>
      <c r="T40" s="1568"/>
      <c r="U40" s="1568"/>
      <c r="V40" s="1568"/>
      <c r="W40" s="1568"/>
      <c r="X40" s="1568"/>
      <c r="Y40" s="1568"/>
      <c r="Z40" s="1568"/>
      <c r="AA40" s="1568"/>
      <c r="AB40" s="1568"/>
      <c r="AC40" s="1568"/>
      <c r="AD40" s="1568"/>
      <c r="AE40" s="1568"/>
      <c r="AF40" s="1568"/>
      <c r="AG40" s="1569"/>
      <c r="AN40" s="200"/>
      <c r="AO40" s="200"/>
      <c r="AP40" s="200"/>
      <c r="AQ40" s="200"/>
      <c r="AR40" s="200"/>
      <c r="AS40" s="200"/>
      <c r="AT40" s="200"/>
      <c r="AU40" s="200"/>
    </row>
    <row r="41" spans="1:70" ht="21" customHeight="1">
      <c r="A41" s="7"/>
      <c r="B41" s="219"/>
      <c r="C41" s="1489"/>
      <c r="D41" s="1489"/>
      <c r="E41" s="1489"/>
      <c r="F41" s="1489"/>
      <c r="G41" s="1489"/>
      <c r="H41" s="1489"/>
      <c r="I41" s="1489"/>
      <c r="J41" s="1374"/>
      <c r="K41" s="1559"/>
      <c r="L41" s="1570"/>
      <c r="M41" s="1570"/>
      <c r="N41" s="1570"/>
      <c r="O41" s="1570"/>
      <c r="P41" s="1570"/>
      <c r="Q41" s="1570"/>
      <c r="R41" s="1570"/>
      <c r="S41" s="1570"/>
      <c r="T41" s="1570"/>
      <c r="U41" s="1570"/>
      <c r="V41" s="1570"/>
      <c r="W41" s="1570"/>
      <c r="X41" s="1570"/>
      <c r="Y41" s="1570"/>
      <c r="Z41" s="1570"/>
      <c r="AA41" s="1570"/>
      <c r="AB41" s="1570"/>
      <c r="AC41" s="1570"/>
      <c r="AD41" s="1570"/>
      <c r="AE41" s="1570"/>
      <c r="AF41" s="1570"/>
      <c r="AG41" s="1571"/>
      <c r="AN41" s="200"/>
      <c r="AO41" s="200"/>
      <c r="AP41" s="200"/>
      <c r="AQ41" s="200"/>
      <c r="AR41" s="200"/>
      <c r="AS41" s="200"/>
      <c r="AT41" s="200"/>
      <c r="AU41" s="200"/>
    </row>
    <row r="42" spans="1:70" ht="21" customHeight="1">
      <c r="A42" s="7"/>
      <c r="B42" s="218"/>
      <c r="C42" s="1491"/>
      <c r="D42" s="1491"/>
      <c r="E42" s="1491"/>
      <c r="F42" s="1491"/>
      <c r="G42" s="1491"/>
      <c r="H42" s="1491"/>
      <c r="I42" s="1491"/>
      <c r="J42" s="1376"/>
      <c r="K42" s="1572"/>
      <c r="L42" s="1573"/>
      <c r="M42" s="1573"/>
      <c r="N42" s="1573"/>
      <c r="O42" s="1573"/>
      <c r="P42" s="1573"/>
      <c r="Q42" s="1573"/>
      <c r="R42" s="1573"/>
      <c r="S42" s="1573"/>
      <c r="T42" s="1573"/>
      <c r="U42" s="1573"/>
      <c r="V42" s="1573"/>
      <c r="W42" s="1573"/>
      <c r="X42" s="1573"/>
      <c r="Y42" s="1573"/>
      <c r="Z42" s="1573"/>
      <c r="AA42" s="1573"/>
      <c r="AB42" s="1573"/>
      <c r="AC42" s="1573"/>
      <c r="AD42" s="1573"/>
      <c r="AE42" s="1573"/>
      <c r="AF42" s="1573"/>
      <c r="AG42" s="1574"/>
    </row>
    <row r="43" spans="1:70" ht="21" customHeight="1">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69"/>
    </row>
    <row r="44" spans="1:70" ht="21" customHeight="1">
      <c r="B44" s="69" t="s">
        <v>327</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row>
    <row r="45" spans="1:70" ht="21" customHeight="1">
      <c r="A45" s="7"/>
      <c r="B45" s="1565" t="s">
        <v>158</v>
      </c>
      <c r="C45" s="1566"/>
      <c r="D45" s="1566"/>
      <c r="E45" s="1566"/>
      <c r="F45" s="1566"/>
      <c r="G45" s="1566"/>
      <c r="H45" s="1566"/>
      <c r="I45" s="1566"/>
      <c r="J45" s="1567"/>
      <c r="K45" s="1565" t="s">
        <v>328</v>
      </c>
      <c r="L45" s="1566"/>
      <c r="M45" s="1566"/>
      <c r="N45" s="1566"/>
      <c r="O45" s="1566"/>
      <c r="P45" s="1566"/>
      <c r="Q45" s="1566"/>
      <c r="R45" s="1566"/>
      <c r="S45" s="1566"/>
      <c r="T45" s="1566"/>
      <c r="U45" s="1566"/>
      <c r="V45" s="1566"/>
      <c r="W45" s="1566"/>
      <c r="X45" s="1566"/>
      <c r="Y45" s="1566"/>
      <c r="Z45" s="1566"/>
      <c r="AA45" s="1566"/>
      <c r="AB45" s="1566"/>
      <c r="AC45" s="1566"/>
      <c r="AD45" s="1566"/>
      <c r="AE45" s="1566"/>
      <c r="AF45" s="1566"/>
      <c r="AG45" s="1567"/>
    </row>
    <row r="46" spans="1:70" ht="21" customHeight="1">
      <c r="A46" s="7"/>
      <c r="B46" s="217"/>
      <c r="C46" s="1487" t="s">
        <v>353</v>
      </c>
      <c r="D46" s="1487"/>
      <c r="E46" s="1487"/>
      <c r="F46" s="1487"/>
      <c r="G46" s="1487"/>
      <c r="H46" s="1487"/>
      <c r="I46" s="1487"/>
      <c r="J46" s="1372"/>
      <c r="K46" s="1556"/>
      <c r="L46" s="1557"/>
      <c r="M46" s="1557"/>
      <c r="N46" s="1557"/>
      <c r="O46" s="1557"/>
      <c r="P46" s="1557"/>
      <c r="Q46" s="1557"/>
      <c r="R46" s="1557"/>
      <c r="S46" s="1557"/>
      <c r="T46" s="1557"/>
      <c r="U46" s="1557"/>
      <c r="V46" s="1557"/>
      <c r="W46" s="1557"/>
      <c r="X46" s="1557"/>
      <c r="Y46" s="1557"/>
      <c r="Z46" s="1557"/>
      <c r="AA46" s="1557"/>
      <c r="AB46" s="1557"/>
      <c r="AC46" s="1557"/>
      <c r="AD46" s="1557"/>
      <c r="AE46" s="1557"/>
      <c r="AF46" s="1557"/>
      <c r="AG46" s="1558"/>
    </row>
    <row r="47" spans="1:70" ht="21" customHeight="1">
      <c r="A47" s="7"/>
      <c r="B47" s="219"/>
      <c r="C47" s="1489"/>
      <c r="D47" s="1489"/>
      <c r="E47" s="1489"/>
      <c r="F47" s="1489"/>
      <c r="G47" s="1489"/>
      <c r="H47" s="1489"/>
      <c r="I47" s="1489"/>
      <c r="J47" s="1374"/>
      <c r="K47" s="1559"/>
      <c r="L47" s="1560"/>
      <c r="M47" s="1560"/>
      <c r="N47" s="1560"/>
      <c r="O47" s="1560"/>
      <c r="P47" s="1560"/>
      <c r="Q47" s="1560"/>
      <c r="R47" s="1560"/>
      <c r="S47" s="1560"/>
      <c r="T47" s="1560"/>
      <c r="U47" s="1560"/>
      <c r="V47" s="1560"/>
      <c r="W47" s="1560"/>
      <c r="X47" s="1560"/>
      <c r="Y47" s="1560"/>
      <c r="Z47" s="1560"/>
      <c r="AA47" s="1560"/>
      <c r="AB47" s="1560"/>
      <c r="AC47" s="1560"/>
      <c r="AD47" s="1560"/>
      <c r="AE47" s="1560"/>
      <c r="AF47" s="1560"/>
      <c r="AG47" s="1561"/>
    </row>
    <row r="48" spans="1:70" ht="21" customHeight="1">
      <c r="A48" s="7"/>
      <c r="B48" s="218"/>
      <c r="C48" s="1491"/>
      <c r="D48" s="1491"/>
      <c r="E48" s="1491"/>
      <c r="F48" s="1491"/>
      <c r="G48" s="1491"/>
      <c r="H48" s="1491"/>
      <c r="I48" s="1491"/>
      <c r="J48" s="1376"/>
      <c r="K48" s="1562"/>
      <c r="L48" s="1563"/>
      <c r="M48" s="1563"/>
      <c r="N48" s="1563"/>
      <c r="O48" s="1563"/>
      <c r="P48" s="1563"/>
      <c r="Q48" s="1563"/>
      <c r="R48" s="1563"/>
      <c r="S48" s="1563"/>
      <c r="T48" s="1563"/>
      <c r="U48" s="1563"/>
      <c r="V48" s="1563"/>
      <c r="W48" s="1563"/>
      <c r="X48" s="1563"/>
      <c r="Y48" s="1563"/>
      <c r="Z48" s="1563"/>
      <c r="AA48" s="1563"/>
      <c r="AB48" s="1563"/>
      <c r="AC48" s="1563"/>
      <c r="AD48" s="1563"/>
      <c r="AE48" s="1563"/>
      <c r="AF48" s="1563"/>
      <c r="AG48" s="1564"/>
    </row>
    <row r="49" spans="1:33" ht="9.75" customHeight="1">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row>
    <row r="50" spans="1:33" ht="21" customHeight="1">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row>
    <row r="51" spans="1:33" ht="21" customHeight="1">
      <c r="A51" s="973"/>
      <c r="B51" s="973"/>
      <c r="C51" s="973"/>
      <c r="D51" s="973"/>
      <c r="E51" s="973"/>
      <c r="F51" s="973"/>
      <c r="G51" s="973"/>
      <c r="H51" s="973"/>
      <c r="I51" s="973"/>
      <c r="J51" s="973"/>
      <c r="K51" s="973"/>
      <c r="L51" s="973"/>
      <c r="M51" s="973"/>
      <c r="N51" s="973"/>
      <c r="O51" s="973"/>
      <c r="P51" s="973"/>
      <c r="Q51" s="973"/>
      <c r="R51" s="973"/>
      <c r="S51" s="973"/>
      <c r="T51" s="973"/>
      <c r="U51" s="973"/>
      <c r="V51" s="973"/>
      <c r="W51" s="973"/>
      <c r="X51" s="973"/>
      <c r="Y51" s="973"/>
      <c r="Z51" s="973"/>
      <c r="AA51" s="973"/>
      <c r="AB51" s="973"/>
      <c r="AC51" s="973"/>
      <c r="AD51" s="973"/>
      <c r="AE51" s="973"/>
      <c r="AF51" s="973"/>
      <c r="AG51" s="973"/>
    </row>
    <row r="53" spans="1:33" ht="21" customHeight="1">
      <c r="B53" s="1261" t="s">
        <v>185</v>
      </c>
      <c r="C53" s="1261"/>
      <c r="D53" s="1261"/>
      <c r="E53" s="1261"/>
      <c r="F53" s="1261"/>
      <c r="G53" s="1261"/>
      <c r="H53" s="1261"/>
      <c r="I53" s="1261"/>
      <c r="J53" s="1261"/>
    </row>
    <row r="54" spans="1:33" ht="21" customHeight="1">
      <c r="B54" s="681" t="s">
        <v>317</v>
      </c>
      <c r="C54" s="682"/>
      <c r="D54" s="682"/>
      <c r="E54" s="682"/>
      <c r="F54" s="682"/>
      <c r="G54" s="682"/>
      <c r="H54" s="682"/>
      <c r="I54" s="682"/>
      <c r="J54" s="683"/>
      <c r="K54" s="195"/>
      <c r="L54" s="196" t="s">
        <v>315</v>
      </c>
      <c r="M54" s="196"/>
      <c r="N54" s="196"/>
      <c r="O54" s="196"/>
      <c r="P54" s="64"/>
      <c r="Q54" s="196"/>
      <c r="R54" s="197"/>
    </row>
    <row r="55" spans="1:33" ht="21" customHeight="1">
      <c r="B55" s="681"/>
      <c r="C55" s="682"/>
      <c r="D55" s="682"/>
      <c r="E55" s="682"/>
      <c r="F55" s="682"/>
      <c r="G55" s="682"/>
      <c r="H55" s="682"/>
      <c r="I55" s="682"/>
      <c r="J55" s="683"/>
      <c r="K55" s="195"/>
      <c r="L55" s="64" t="s">
        <v>316</v>
      </c>
      <c r="M55" s="64"/>
      <c r="N55" s="64"/>
      <c r="O55" s="64"/>
      <c r="P55" s="64"/>
      <c r="Q55" s="64"/>
      <c r="R55" s="65"/>
    </row>
    <row r="56" spans="1:33" ht="21" customHeight="1">
      <c r="B56" s="1583" t="s">
        <v>322</v>
      </c>
      <c r="C56" s="1523"/>
      <c r="D56" s="1523"/>
      <c r="E56" s="1523"/>
      <c r="F56" s="1523"/>
      <c r="G56" s="1523"/>
      <c r="H56" s="1523"/>
      <c r="I56" s="1523"/>
      <c r="J56" s="1524"/>
      <c r="K56" s="195"/>
      <c r="L56" s="64" t="s">
        <v>323</v>
      </c>
      <c r="M56" s="64"/>
      <c r="N56" s="64"/>
      <c r="O56" s="64"/>
      <c r="P56" s="64"/>
      <c r="Q56" s="64"/>
      <c r="R56" s="65"/>
    </row>
    <row r="57" spans="1:33" ht="21" customHeight="1">
      <c r="B57" s="1575"/>
      <c r="C57" s="1576"/>
      <c r="D57" s="1576"/>
      <c r="E57" s="1576"/>
      <c r="F57" s="1576"/>
      <c r="G57" s="1576"/>
      <c r="H57" s="1576"/>
      <c r="I57" s="1576"/>
      <c r="J57" s="1577"/>
      <c r="K57" s="195"/>
      <c r="L57" s="64" t="s">
        <v>324</v>
      </c>
      <c r="M57" s="64"/>
      <c r="N57" s="64"/>
      <c r="O57" s="64"/>
      <c r="P57" s="64"/>
      <c r="Q57" s="64"/>
      <c r="R57" s="65"/>
    </row>
    <row r="58" spans="1:33" ht="21" customHeight="1">
      <c r="B58" s="1578"/>
      <c r="C58" s="1525"/>
      <c r="D58" s="1525"/>
      <c r="E58" s="1525"/>
      <c r="F58" s="1525"/>
      <c r="G58" s="1525"/>
      <c r="H58" s="1525"/>
      <c r="I58" s="1525"/>
      <c r="J58" s="1526"/>
      <c r="K58" s="195"/>
      <c r="L58" s="64" t="s">
        <v>325</v>
      </c>
      <c r="M58" s="64"/>
      <c r="N58" s="64"/>
      <c r="O58" s="64"/>
      <c r="P58" s="64"/>
      <c r="Q58" s="64"/>
      <c r="R58" s="65"/>
    </row>
    <row r="59" spans="1:33" ht="21" customHeight="1">
      <c r="B59" s="1268" t="s">
        <v>321</v>
      </c>
      <c r="C59" s="1523"/>
      <c r="D59" s="1523"/>
      <c r="E59" s="1523"/>
      <c r="F59" s="1523"/>
      <c r="G59" s="1523"/>
      <c r="H59" s="1523"/>
      <c r="I59" s="1523"/>
      <c r="J59" s="1524"/>
      <c r="K59" s="195"/>
      <c r="L59" s="64" t="s">
        <v>315</v>
      </c>
      <c r="M59" s="64"/>
      <c r="N59" s="64"/>
      <c r="O59" s="64"/>
      <c r="P59" s="64"/>
      <c r="Q59" s="64"/>
      <c r="R59" s="65"/>
    </row>
    <row r="60" spans="1:33" ht="21" customHeight="1">
      <c r="B60" s="1575"/>
      <c r="C60" s="1576"/>
      <c r="D60" s="1576"/>
      <c r="E60" s="1576"/>
      <c r="F60" s="1576"/>
      <c r="G60" s="1576"/>
      <c r="H60" s="1576"/>
      <c r="I60" s="1576"/>
      <c r="J60" s="1577"/>
      <c r="K60" s="195"/>
      <c r="L60" s="64" t="s">
        <v>319</v>
      </c>
      <c r="M60" s="64"/>
      <c r="N60" s="64"/>
      <c r="O60" s="64"/>
      <c r="P60" s="64"/>
      <c r="Q60" s="64"/>
      <c r="R60" s="65"/>
    </row>
    <row r="61" spans="1:33" ht="21" customHeight="1">
      <c r="B61" s="1578"/>
      <c r="C61" s="1525"/>
      <c r="D61" s="1525"/>
      <c r="E61" s="1525"/>
      <c r="F61" s="1525"/>
      <c r="G61" s="1525"/>
      <c r="H61" s="1525"/>
      <c r="I61" s="1525"/>
      <c r="J61" s="1526"/>
      <c r="K61" s="195"/>
      <c r="L61" s="64" t="s">
        <v>316</v>
      </c>
      <c r="M61" s="64"/>
      <c r="N61" s="64"/>
      <c r="O61" s="64"/>
      <c r="P61" s="64"/>
      <c r="Q61" s="64"/>
      <c r="R61" s="65"/>
    </row>
    <row r="62" spans="1:33" ht="21" customHeight="1">
      <c r="B62" s="1286" t="s">
        <v>318</v>
      </c>
      <c r="C62" s="936"/>
      <c r="D62" s="936"/>
      <c r="E62" s="936"/>
      <c r="F62" s="936"/>
      <c r="G62" s="936"/>
      <c r="H62" s="936"/>
      <c r="I62" s="936"/>
      <c r="J62" s="937"/>
      <c r="K62" s="195"/>
      <c r="L62" s="64" t="s">
        <v>315</v>
      </c>
      <c r="M62" s="64"/>
      <c r="N62" s="64"/>
      <c r="O62" s="64"/>
      <c r="P62" s="64"/>
      <c r="Q62" s="64"/>
      <c r="R62" s="65"/>
    </row>
    <row r="63" spans="1:33" ht="21" customHeight="1">
      <c r="B63" s="1286"/>
      <c r="C63" s="936"/>
      <c r="D63" s="936"/>
      <c r="E63" s="936"/>
      <c r="F63" s="936"/>
      <c r="G63" s="936"/>
      <c r="H63" s="936"/>
      <c r="I63" s="936"/>
      <c r="J63" s="937"/>
      <c r="K63" s="195"/>
      <c r="L63" s="64" t="s">
        <v>320</v>
      </c>
      <c r="M63" s="64"/>
      <c r="N63" s="64"/>
      <c r="O63" s="64"/>
      <c r="P63" s="64"/>
      <c r="Q63" s="64"/>
      <c r="R63" s="65"/>
    </row>
    <row r="64" spans="1:33" ht="21" customHeight="1">
      <c r="B64" s="1286"/>
      <c r="C64" s="936"/>
      <c r="D64" s="936"/>
      <c r="E64" s="936"/>
      <c r="F64" s="936"/>
      <c r="G64" s="936"/>
      <c r="H64" s="936"/>
      <c r="I64" s="936"/>
      <c r="J64" s="937"/>
      <c r="K64" s="195"/>
      <c r="L64" s="64" t="s">
        <v>316</v>
      </c>
      <c r="M64" s="64"/>
      <c r="N64" s="64"/>
      <c r="O64" s="64"/>
      <c r="P64" s="64"/>
      <c r="Q64" s="64"/>
      <c r="R64" s="65"/>
    </row>
  </sheetData>
  <mergeCells count="73">
    <mergeCell ref="S1:AG1"/>
    <mergeCell ref="AN3:AU4"/>
    <mergeCell ref="AK12:AM13"/>
    <mergeCell ref="AN12:AU13"/>
    <mergeCell ref="AW12:BR13"/>
    <mergeCell ref="S2:V2"/>
    <mergeCell ref="W2:AG2"/>
    <mergeCell ref="AK14:AM15"/>
    <mergeCell ref="AN14:AU15"/>
    <mergeCell ref="AW14:BR15"/>
    <mergeCell ref="AN6:AU7"/>
    <mergeCell ref="AN10:AU11"/>
    <mergeCell ref="AW10:BR11"/>
    <mergeCell ref="AK6:AM7"/>
    <mergeCell ref="AN8:AU9"/>
    <mergeCell ref="AW8:BR9"/>
    <mergeCell ref="AK8:AM9"/>
    <mergeCell ref="AK10:AM11"/>
    <mergeCell ref="AW6:BR7"/>
    <mergeCell ref="B1:E1"/>
    <mergeCell ref="F1:P1"/>
    <mergeCell ref="B18:J18"/>
    <mergeCell ref="K18:AG18"/>
    <mergeCell ref="K19:AG21"/>
    <mergeCell ref="S3:V3"/>
    <mergeCell ref="S4:V4"/>
    <mergeCell ref="W3:AG3"/>
    <mergeCell ref="W4:AG4"/>
    <mergeCell ref="P6:S7"/>
    <mergeCell ref="L10:N11"/>
    <mergeCell ref="L6:N7"/>
    <mergeCell ref="T8:X9"/>
    <mergeCell ref="T10:X11"/>
    <mergeCell ref="T12:X13"/>
    <mergeCell ref="T14:X15"/>
    <mergeCell ref="B54:J55"/>
    <mergeCell ref="B59:J61"/>
    <mergeCell ref="B62:J64"/>
    <mergeCell ref="P8:S9"/>
    <mergeCell ref="P10:S11"/>
    <mergeCell ref="L12:N13"/>
    <mergeCell ref="P12:S13"/>
    <mergeCell ref="L14:N15"/>
    <mergeCell ref="P14:S15"/>
    <mergeCell ref="B56:J58"/>
    <mergeCell ref="L8:N9"/>
    <mergeCell ref="K22:AG24"/>
    <mergeCell ref="K25:AG27"/>
    <mergeCell ref="K34:AG36"/>
    <mergeCell ref="K37:AG39"/>
    <mergeCell ref="B53:J53"/>
    <mergeCell ref="K40:AG42"/>
    <mergeCell ref="C31:J33"/>
    <mergeCell ref="C34:J36"/>
    <mergeCell ref="C37:J39"/>
    <mergeCell ref="C40:J42"/>
    <mergeCell ref="K31:AG33"/>
    <mergeCell ref="C46:J48"/>
    <mergeCell ref="A51:AG51"/>
    <mergeCell ref="B45:J45"/>
    <mergeCell ref="K45:AG45"/>
    <mergeCell ref="K46:AG48"/>
    <mergeCell ref="C19:J21"/>
    <mergeCell ref="C22:J24"/>
    <mergeCell ref="C25:J27"/>
    <mergeCell ref="C28:J30"/>
    <mergeCell ref="T6:Y7"/>
    <mergeCell ref="K28:AG30"/>
    <mergeCell ref="C6:J7"/>
    <mergeCell ref="C8:J9"/>
    <mergeCell ref="C10:J11"/>
    <mergeCell ref="C12:J13"/>
    <mergeCell ref="C14:J15"/>
  </mergeCells>
  <phoneticPr fontId="5"/>
  <dataValidations count="5">
    <dataValidation imeMode="off" allowBlank="1" showInputMessage="1" showErrorMessage="1" sqref="Z16:AF17 W2:AG4" xr:uid="{00000000-0002-0000-0F00-000000000000}"/>
    <dataValidation type="list" allowBlank="1" showInputMessage="1" showErrorMessage="1" sqref="L6:N9" xr:uid="{00000000-0002-0000-0F00-000001000000}">
      <formula1>$L$54:$L$55</formula1>
    </dataValidation>
    <dataValidation type="list" allowBlank="1" showInputMessage="1" showErrorMessage="1" sqref="L10:N13" xr:uid="{00000000-0002-0000-0F00-000002000000}">
      <formula1>$L$59:$L$61</formula1>
    </dataValidation>
    <dataValidation type="list" allowBlank="1" showInputMessage="1" showErrorMessage="1" sqref="L14:N15" xr:uid="{00000000-0002-0000-0F00-000003000000}">
      <formula1>$L$62:$L$64</formula1>
    </dataValidation>
    <dataValidation type="list" allowBlank="1" showInputMessage="1" showErrorMessage="1" sqref="T6:Y7" xr:uid="{00000000-0002-0000-0F00-000004000000}">
      <formula1>$L$56:$L$58</formula1>
    </dataValidation>
  </dataValidations>
  <pageMargins left="0.9055118110236221" right="0.70866141732283472" top="0.39370078740157483" bottom="0.35433070866141736" header="0.19685039370078741" footer="0.19685039370078741"/>
  <pageSetup paperSize="9" scale="85"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Q48"/>
  <sheetViews>
    <sheetView view="pageBreakPreview" zoomScale="96" zoomScaleNormal="100" zoomScaleSheetLayoutView="96" workbookViewId="0">
      <selection activeCell="R2" sqref="R2:AF2"/>
    </sheetView>
  </sheetViews>
  <sheetFormatPr defaultColWidth="3.125" defaultRowHeight="21" customHeight="1"/>
  <cols>
    <col min="1" max="16384" width="3.125" style="2"/>
  </cols>
  <sheetData>
    <row r="1" spans="1:69" s="1" customFormat="1" ht="21" customHeight="1">
      <c r="A1" s="646" t="s">
        <v>157</v>
      </c>
      <c r="B1" s="646"/>
      <c r="C1" s="646"/>
      <c r="D1" s="646"/>
      <c r="E1" s="647" t="s">
        <v>95</v>
      </c>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5"/>
      <c r="BM1" s="285"/>
      <c r="BN1" s="285"/>
      <c r="BO1" s="285"/>
      <c r="BP1" s="285"/>
      <c r="BQ1" s="285"/>
    </row>
    <row r="2" spans="1:69" s="631" customFormat="1" ht="21" customHeight="1">
      <c r="A2" s="621"/>
      <c r="B2" s="621"/>
      <c r="C2" s="621"/>
      <c r="D2" s="621"/>
      <c r="E2" s="619"/>
      <c r="F2" s="619"/>
      <c r="G2" s="619"/>
      <c r="H2" s="619"/>
      <c r="I2" s="619"/>
      <c r="J2" s="619"/>
      <c r="K2" s="619"/>
      <c r="L2" s="619"/>
      <c r="M2" s="619"/>
      <c r="N2" s="619"/>
      <c r="O2" s="619"/>
      <c r="P2" s="619"/>
      <c r="Q2" s="619"/>
      <c r="R2" s="805" t="s">
        <v>1043</v>
      </c>
      <c r="S2" s="805"/>
      <c r="T2" s="805"/>
      <c r="U2" s="805"/>
      <c r="V2" s="807">
        <f>'１申請書'!$V$3</f>
        <v>0</v>
      </c>
      <c r="W2" s="806"/>
      <c r="X2" s="806"/>
      <c r="Y2" s="806"/>
      <c r="Z2" s="806"/>
      <c r="AA2" s="806"/>
      <c r="AB2" s="806"/>
      <c r="AC2" s="806"/>
      <c r="AD2" s="806"/>
      <c r="AE2" s="806"/>
      <c r="AF2" s="806"/>
    </row>
    <row r="3" spans="1:69" s="1" customFormat="1" ht="21" customHeight="1">
      <c r="R3" s="974" t="s">
        <v>772</v>
      </c>
      <c r="S3" s="974"/>
      <c r="T3" s="974"/>
      <c r="U3" s="974"/>
      <c r="V3" s="806">
        <f>'１申請書'!$K$14</f>
        <v>0</v>
      </c>
      <c r="W3" s="806"/>
      <c r="X3" s="806"/>
      <c r="Y3" s="806"/>
      <c r="Z3" s="806"/>
      <c r="AA3" s="806"/>
      <c r="AB3" s="806"/>
      <c r="AC3" s="806"/>
      <c r="AD3" s="806"/>
      <c r="AE3" s="806"/>
      <c r="AF3" s="806"/>
      <c r="AJ3" s="285"/>
      <c r="AK3" s="285"/>
      <c r="AL3" s="285"/>
      <c r="AM3" s="812" t="s">
        <v>285</v>
      </c>
      <c r="AN3" s="812"/>
      <c r="AO3" s="812"/>
      <c r="AP3" s="812"/>
      <c r="AQ3" s="812"/>
      <c r="AR3" s="812"/>
      <c r="AS3" s="812"/>
      <c r="AT3" s="812"/>
      <c r="AU3" s="285"/>
      <c r="AV3" s="285"/>
      <c r="AW3" s="285"/>
      <c r="AX3" s="285"/>
      <c r="AY3" s="285"/>
      <c r="AZ3" s="285"/>
      <c r="BA3" s="285"/>
      <c r="BB3" s="285"/>
      <c r="BC3" s="285"/>
      <c r="BD3" s="285"/>
      <c r="BE3" s="285"/>
      <c r="BF3" s="285"/>
      <c r="BG3" s="285"/>
      <c r="BH3" s="285"/>
      <c r="BI3" s="285"/>
      <c r="BJ3" s="285"/>
      <c r="BK3" s="285"/>
      <c r="BL3" s="285"/>
      <c r="BM3" s="285"/>
      <c r="BN3" s="285"/>
      <c r="BO3" s="285"/>
      <c r="BP3" s="285"/>
      <c r="BQ3" s="285"/>
    </row>
    <row r="4" spans="1:69" s="1" customFormat="1" ht="21" customHeight="1">
      <c r="R4" s="975" t="s">
        <v>97</v>
      </c>
      <c r="S4" s="975"/>
      <c r="T4" s="975"/>
      <c r="U4" s="975"/>
      <c r="V4" s="806">
        <f>'１申請書'!$K$9</f>
        <v>0</v>
      </c>
      <c r="W4" s="806"/>
      <c r="X4" s="806"/>
      <c r="Y4" s="806"/>
      <c r="Z4" s="806"/>
      <c r="AA4" s="806"/>
      <c r="AB4" s="806"/>
      <c r="AC4" s="806"/>
      <c r="AD4" s="806"/>
      <c r="AE4" s="806"/>
      <c r="AF4" s="806"/>
      <c r="AJ4" s="285"/>
      <c r="AK4" s="285"/>
      <c r="AL4" s="80"/>
      <c r="AM4" s="812"/>
      <c r="AN4" s="812"/>
      <c r="AO4" s="812"/>
      <c r="AP4" s="812"/>
      <c r="AQ4" s="812"/>
      <c r="AR4" s="812"/>
      <c r="AS4" s="812"/>
      <c r="AT4" s="812"/>
      <c r="AU4" s="285"/>
      <c r="AV4" s="285"/>
      <c r="AW4" s="285"/>
      <c r="AX4" s="285"/>
      <c r="AY4" s="285"/>
      <c r="AZ4" s="285"/>
      <c r="BA4" s="285"/>
      <c r="BB4" s="285"/>
      <c r="BC4" s="285"/>
      <c r="BD4" s="285"/>
      <c r="BE4" s="285"/>
      <c r="BF4" s="285"/>
      <c r="BG4" s="285"/>
      <c r="BH4" s="285"/>
      <c r="BI4" s="285"/>
      <c r="BJ4" s="285"/>
      <c r="BK4" s="285"/>
      <c r="BL4" s="285"/>
      <c r="BM4" s="285"/>
      <c r="BN4" s="285"/>
      <c r="BO4" s="285"/>
      <c r="BP4" s="285"/>
      <c r="BQ4" s="285"/>
    </row>
    <row r="5" spans="1:69" ht="21" customHeight="1">
      <c r="C5" s="3"/>
      <c r="D5" s="3"/>
      <c r="E5" s="3"/>
      <c r="F5" s="3"/>
      <c r="G5" s="3"/>
    </row>
    <row r="6" spans="1:69" ht="21" customHeight="1">
      <c r="B6" s="2" t="s">
        <v>517</v>
      </c>
      <c r="Z6" s="13"/>
      <c r="AA6" s="46"/>
      <c r="AB6" s="46"/>
      <c r="AC6" s="46"/>
      <c r="AD6" s="46"/>
      <c r="AE6" s="46"/>
      <c r="AJ6" s="280"/>
      <c r="AK6" s="280"/>
      <c r="AL6" s="280"/>
      <c r="AM6" s="301"/>
      <c r="AN6" s="301"/>
      <c r="AO6" s="301"/>
      <c r="AP6" s="301"/>
      <c r="AQ6" s="301"/>
      <c r="AR6" s="301"/>
      <c r="AS6" s="301"/>
      <c r="AT6" s="301"/>
      <c r="AU6" s="86"/>
      <c r="AV6" s="168"/>
      <c r="AW6" s="168"/>
      <c r="AX6" s="168"/>
      <c r="AY6" s="168"/>
      <c r="AZ6" s="168"/>
      <c r="BA6" s="168"/>
      <c r="BB6" s="168"/>
      <c r="BC6" s="168"/>
      <c r="BD6" s="168"/>
      <c r="BE6" s="168"/>
      <c r="BF6" s="168"/>
      <c r="BG6" s="168"/>
      <c r="BH6" s="168"/>
      <c r="BI6" s="168"/>
      <c r="BJ6" s="168"/>
      <c r="BK6" s="168"/>
      <c r="BL6" s="168"/>
      <c r="BM6" s="168"/>
      <c r="BN6" s="168"/>
      <c r="BO6" s="168"/>
      <c r="BP6" s="168"/>
      <c r="BQ6" s="168"/>
    </row>
    <row r="7" spans="1:69" ht="21" customHeight="1">
      <c r="C7" s="2" t="s">
        <v>159</v>
      </c>
      <c r="Z7" s="13"/>
      <c r="AA7" s="46"/>
      <c r="AB7" s="46"/>
      <c r="AC7" s="46"/>
      <c r="AD7" s="46"/>
      <c r="AE7" s="46"/>
      <c r="AJ7" s="303"/>
      <c r="AK7" s="303"/>
      <c r="AL7" s="303"/>
      <c r="AM7" s="304"/>
      <c r="AN7" s="304"/>
      <c r="AO7" s="304"/>
      <c r="AP7" s="304"/>
      <c r="AQ7" s="304"/>
      <c r="AR7" s="304"/>
      <c r="AS7" s="304"/>
      <c r="AT7" s="304"/>
      <c r="AU7" s="25"/>
      <c r="AV7" s="294"/>
      <c r="AW7" s="294"/>
      <c r="AX7" s="294"/>
      <c r="AY7" s="294"/>
      <c r="AZ7" s="294"/>
      <c r="BA7" s="294"/>
      <c r="BB7" s="294"/>
      <c r="BC7" s="294"/>
      <c r="BD7" s="294"/>
      <c r="BE7" s="294"/>
      <c r="BF7" s="294"/>
      <c r="BG7" s="294"/>
      <c r="BH7" s="294"/>
      <c r="BI7" s="294"/>
      <c r="BJ7" s="294"/>
      <c r="BK7" s="294"/>
      <c r="BL7" s="294"/>
      <c r="BM7" s="294"/>
      <c r="BN7" s="294"/>
      <c r="BO7" s="294"/>
      <c r="BP7" s="294"/>
      <c r="BQ7" s="294"/>
    </row>
    <row r="8" spans="1:69" ht="21" customHeight="1">
      <c r="C8" s="1556"/>
      <c r="D8" s="1557"/>
      <c r="E8" s="1557"/>
      <c r="F8" s="1557"/>
      <c r="G8" s="1557"/>
      <c r="H8" s="1557"/>
      <c r="I8" s="1557"/>
      <c r="J8" s="1557"/>
      <c r="K8" s="1557"/>
      <c r="L8" s="1557"/>
      <c r="M8" s="1557"/>
      <c r="N8" s="1557"/>
      <c r="O8" s="1557"/>
      <c r="P8" s="1557"/>
      <c r="Q8" s="1557"/>
      <c r="R8" s="1557"/>
      <c r="S8" s="1557"/>
      <c r="T8" s="1557"/>
      <c r="U8" s="1557"/>
      <c r="V8" s="1557"/>
      <c r="W8" s="1557"/>
      <c r="X8" s="1557"/>
      <c r="Y8" s="1557"/>
      <c r="Z8" s="1557"/>
      <c r="AA8" s="1557"/>
      <c r="AB8" s="1557"/>
      <c r="AC8" s="1557"/>
      <c r="AD8" s="1557"/>
      <c r="AE8" s="1558"/>
      <c r="AJ8" s="208"/>
      <c r="AK8" s="299"/>
      <c r="AL8" s="299"/>
      <c r="AM8" s="297"/>
      <c r="AN8" s="297"/>
      <c r="AO8" s="297"/>
      <c r="AP8" s="297"/>
      <c r="AQ8" s="297"/>
      <c r="AR8" s="297"/>
      <c r="AS8" s="297"/>
      <c r="AT8" s="297"/>
      <c r="AU8" s="112"/>
      <c r="AV8" s="292"/>
      <c r="AW8" s="292"/>
      <c r="AX8" s="292"/>
      <c r="AY8" s="292"/>
      <c r="AZ8" s="292"/>
      <c r="BA8" s="292"/>
      <c r="BB8" s="292"/>
      <c r="BC8" s="292"/>
      <c r="BD8" s="292"/>
      <c r="BE8" s="292"/>
      <c r="BF8" s="292"/>
      <c r="BG8" s="292"/>
      <c r="BH8" s="292"/>
      <c r="BI8" s="292"/>
      <c r="BJ8" s="292"/>
      <c r="BK8" s="292"/>
      <c r="BL8" s="292"/>
      <c r="BM8" s="292"/>
      <c r="BN8" s="292"/>
      <c r="BO8" s="292"/>
      <c r="BP8" s="292"/>
      <c r="BQ8" s="293"/>
    </row>
    <row r="9" spans="1:69" ht="21" customHeight="1">
      <c r="C9" s="1559"/>
      <c r="D9" s="1560"/>
      <c r="E9" s="1560"/>
      <c r="F9" s="1560"/>
      <c r="G9" s="1560"/>
      <c r="H9" s="1560"/>
      <c r="I9" s="1560"/>
      <c r="J9" s="1560"/>
      <c r="K9" s="1560"/>
      <c r="L9" s="1560"/>
      <c r="M9" s="1560"/>
      <c r="N9" s="1560"/>
      <c r="O9" s="1560"/>
      <c r="P9" s="1560"/>
      <c r="Q9" s="1560"/>
      <c r="R9" s="1560"/>
      <c r="S9" s="1560"/>
      <c r="T9" s="1560"/>
      <c r="U9" s="1560"/>
      <c r="V9" s="1560"/>
      <c r="W9" s="1560"/>
      <c r="X9" s="1560"/>
      <c r="Y9" s="1560"/>
      <c r="Z9" s="1560"/>
      <c r="AA9" s="1560"/>
      <c r="AB9" s="1560"/>
      <c r="AC9" s="1560"/>
      <c r="AD9" s="1560"/>
      <c r="AE9" s="1561"/>
      <c r="AJ9" s="300"/>
      <c r="AK9" s="1459" t="s">
        <v>417</v>
      </c>
      <c r="AL9" s="1459"/>
      <c r="AM9" s="1459"/>
      <c r="AN9" s="1459"/>
      <c r="AO9" s="1459"/>
      <c r="AP9" s="1459"/>
      <c r="AQ9" s="1459"/>
      <c r="AR9" s="1459"/>
      <c r="AS9" s="1459"/>
      <c r="AT9" s="1459"/>
      <c r="AU9" s="1459"/>
      <c r="AV9" s="1459"/>
      <c r="AW9" s="1459"/>
      <c r="AX9" s="1459"/>
      <c r="AY9" s="1459"/>
      <c r="AZ9" s="1459"/>
      <c r="BA9" s="1459"/>
      <c r="BB9" s="1459"/>
      <c r="BC9" s="1459"/>
      <c r="BD9" s="1459"/>
      <c r="BE9" s="1459"/>
      <c r="BF9" s="1459"/>
      <c r="BG9" s="1459"/>
      <c r="BH9" s="1459"/>
      <c r="BI9" s="1459"/>
      <c r="BJ9" s="1459"/>
      <c r="BK9" s="1459"/>
      <c r="BL9" s="1459"/>
      <c r="BM9" s="1459"/>
      <c r="BN9" s="1459"/>
      <c r="BO9" s="1459"/>
      <c r="BP9" s="1459"/>
      <c r="BQ9" s="1460"/>
    </row>
    <row r="10" spans="1:69" ht="21" customHeight="1">
      <c r="C10" s="1559"/>
      <c r="D10" s="1560"/>
      <c r="E10" s="1560"/>
      <c r="F10" s="1560"/>
      <c r="G10" s="1560"/>
      <c r="H10" s="1560"/>
      <c r="I10" s="1560"/>
      <c r="J10" s="1560"/>
      <c r="K10" s="1560"/>
      <c r="L10" s="1560"/>
      <c r="M10" s="1560"/>
      <c r="N10" s="1560"/>
      <c r="O10" s="1560"/>
      <c r="P10" s="1560"/>
      <c r="Q10" s="1560"/>
      <c r="R10" s="1560"/>
      <c r="S10" s="1560"/>
      <c r="T10" s="1560"/>
      <c r="U10" s="1560"/>
      <c r="V10" s="1560"/>
      <c r="W10" s="1560"/>
      <c r="X10" s="1560"/>
      <c r="Y10" s="1560"/>
      <c r="Z10" s="1560"/>
      <c r="AA10" s="1560"/>
      <c r="AB10" s="1560"/>
      <c r="AC10" s="1560"/>
      <c r="AD10" s="1560"/>
      <c r="AE10" s="1561"/>
      <c r="AJ10" s="300"/>
      <c r="AK10" s="1459"/>
      <c r="AL10" s="1459"/>
      <c r="AM10" s="1459"/>
      <c r="AN10" s="1459"/>
      <c r="AO10" s="1459"/>
      <c r="AP10" s="1459"/>
      <c r="AQ10" s="1459"/>
      <c r="AR10" s="1459"/>
      <c r="AS10" s="1459"/>
      <c r="AT10" s="1459"/>
      <c r="AU10" s="1459"/>
      <c r="AV10" s="1459"/>
      <c r="AW10" s="1459"/>
      <c r="AX10" s="1459"/>
      <c r="AY10" s="1459"/>
      <c r="AZ10" s="1459"/>
      <c r="BA10" s="1459"/>
      <c r="BB10" s="1459"/>
      <c r="BC10" s="1459"/>
      <c r="BD10" s="1459"/>
      <c r="BE10" s="1459"/>
      <c r="BF10" s="1459"/>
      <c r="BG10" s="1459"/>
      <c r="BH10" s="1459"/>
      <c r="BI10" s="1459"/>
      <c r="BJ10" s="1459"/>
      <c r="BK10" s="1459"/>
      <c r="BL10" s="1459"/>
      <c r="BM10" s="1459"/>
      <c r="BN10" s="1459"/>
      <c r="BO10" s="1459"/>
      <c r="BP10" s="1459"/>
      <c r="BQ10" s="1460"/>
    </row>
    <row r="11" spans="1:69" ht="21" customHeight="1">
      <c r="C11" s="1559"/>
      <c r="D11" s="1560"/>
      <c r="E11" s="1560"/>
      <c r="F11" s="1560"/>
      <c r="G11" s="1560"/>
      <c r="H11" s="1560"/>
      <c r="I11" s="1560"/>
      <c r="J11" s="1560"/>
      <c r="K11" s="1560"/>
      <c r="L11" s="1560"/>
      <c r="M11" s="1560"/>
      <c r="N11" s="1560"/>
      <c r="O11" s="1560"/>
      <c r="P11" s="1560"/>
      <c r="Q11" s="1560"/>
      <c r="R11" s="1560"/>
      <c r="S11" s="1560"/>
      <c r="T11" s="1560"/>
      <c r="U11" s="1560"/>
      <c r="V11" s="1560"/>
      <c r="W11" s="1560"/>
      <c r="X11" s="1560"/>
      <c r="Y11" s="1560"/>
      <c r="Z11" s="1560"/>
      <c r="AA11" s="1560"/>
      <c r="AB11" s="1560"/>
      <c r="AC11" s="1560"/>
      <c r="AD11" s="1560"/>
      <c r="AE11" s="1561"/>
      <c r="AJ11" s="300"/>
      <c r="AK11" s="1459"/>
      <c r="AL11" s="1459"/>
      <c r="AM11" s="1459"/>
      <c r="AN11" s="1459"/>
      <c r="AO11" s="1459"/>
      <c r="AP11" s="1459"/>
      <c r="AQ11" s="1459"/>
      <c r="AR11" s="1459"/>
      <c r="AS11" s="1459"/>
      <c r="AT11" s="1459"/>
      <c r="AU11" s="1459"/>
      <c r="AV11" s="1459"/>
      <c r="AW11" s="1459"/>
      <c r="AX11" s="1459"/>
      <c r="AY11" s="1459"/>
      <c r="AZ11" s="1459"/>
      <c r="BA11" s="1459"/>
      <c r="BB11" s="1459"/>
      <c r="BC11" s="1459"/>
      <c r="BD11" s="1459"/>
      <c r="BE11" s="1459"/>
      <c r="BF11" s="1459"/>
      <c r="BG11" s="1459"/>
      <c r="BH11" s="1459"/>
      <c r="BI11" s="1459"/>
      <c r="BJ11" s="1459"/>
      <c r="BK11" s="1459"/>
      <c r="BL11" s="1459"/>
      <c r="BM11" s="1459"/>
      <c r="BN11" s="1459"/>
      <c r="BO11" s="1459"/>
      <c r="BP11" s="1459"/>
      <c r="BQ11" s="1460"/>
    </row>
    <row r="12" spans="1:69" ht="21" customHeight="1">
      <c r="C12" s="1559"/>
      <c r="D12" s="1560"/>
      <c r="E12" s="1560"/>
      <c r="F12" s="1560"/>
      <c r="G12" s="1560"/>
      <c r="H12" s="1560"/>
      <c r="I12" s="1560"/>
      <c r="J12" s="1560"/>
      <c r="K12" s="1560"/>
      <c r="L12" s="1560"/>
      <c r="M12" s="1560"/>
      <c r="N12" s="1560"/>
      <c r="O12" s="1560"/>
      <c r="P12" s="1560"/>
      <c r="Q12" s="1560"/>
      <c r="R12" s="1560"/>
      <c r="S12" s="1560"/>
      <c r="T12" s="1560"/>
      <c r="U12" s="1560"/>
      <c r="V12" s="1560"/>
      <c r="W12" s="1560"/>
      <c r="X12" s="1560"/>
      <c r="Y12" s="1560"/>
      <c r="Z12" s="1560"/>
      <c r="AA12" s="1560"/>
      <c r="AB12" s="1560"/>
      <c r="AC12" s="1560"/>
      <c r="AD12" s="1560"/>
      <c r="AE12" s="1561"/>
      <c r="AJ12" s="282"/>
      <c r="AK12" s="1459"/>
      <c r="AL12" s="1459"/>
      <c r="AM12" s="1459"/>
      <c r="AN12" s="1459"/>
      <c r="AO12" s="1459"/>
      <c r="AP12" s="1459"/>
      <c r="AQ12" s="1459"/>
      <c r="AR12" s="1459"/>
      <c r="AS12" s="1459"/>
      <c r="AT12" s="1459"/>
      <c r="AU12" s="1459"/>
      <c r="AV12" s="1459"/>
      <c r="AW12" s="1459"/>
      <c r="AX12" s="1459"/>
      <c r="AY12" s="1459"/>
      <c r="AZ12" s="1459"/>
      <c r="BA12" s="1459"/>
      <c r="BB12" s="1459"/>
      <c r="BC12" s="1459"/>
      <c r="BD12" s="1459"/>
      <c r="BE12" s="1459"/>
      <c r="BF12" s="1459"/>
      <c r="BG12" s="1459"/>
      <c r="BH12" s="1459"/>
      <c r="BI12" s="1459"/>
      <c r="BJ12" s="1459"/>
      <c r="BK12" s="1459"/>
      <c r="BL12" s="1459"/>
      <c r="BM12" s="1459"/>
      <c r="BN12" s="1459"/>
      <c r="BO12" s="1459"/>
      <c r="BP12" s="1459"/>
      <c r="BQ12" s="1460"/>
    </row>
    <row r="13" spans="1:69" ht="21" customHeight="1">
      <c r="C13" s="1559"/>
      <c r="D13" s="1560"/>
      <c r="E13" s="1560"/>
      <c r="F13" s="1560"/>
      <c r="G13" s="1560"/>
      <c r="H13" s="1560"/>
      <c r="I13" s="1560"/>
      <c r="J13" s="1560"/>
      <c r="K13" s="1560"/>
      <c r="L13" s="1560"/>
      <c r="M13" s="1560"/>
      <c r="N13" s="1560"/>
      <c r="O13" s="1560"/>
      <c r="P13" s="1560"/>
      <c r="Q13" s="1560"/>
      <c r="R13" s="1560"/>
      <c r="S13" s="1560"/>
      <c r="T13" s="1560"/>
      <c r="U13" s="1560"/>
      <c r="V13" s="1560"/>
      <c r="W13" s="1560"/>
      <c r="X13" s="1560"/>
      <c r="Y13" s="1560"/>
      <c r="Z13" s="1560"/>
      <c r="AA13" s="1560"/>
      <c r="AB13" s="1560"/>
      <c r="AC13" s="1560"/>
      <c r="AD13" s="1560"/>
      <c r="AE13" s="1561"/>
      <c r="AJ13" s="282"/>
      <c r="AK13" s="1459"/>
      <c r="AL13" s="1459"/>
      <c r="AM13" s="1459"/>
      <c r="AN13" s="1459"/>
      <c r="AO13" s="1459"/>
      <c r="AP13" s="1459"/>
      <c r="AQ13" s="1459"/>
      <c r="AR13" s="1459"/>
      <c r="AS13" s="1459"/>
      <c r="AT13" s="1459"/>
      <c r="AU13" s="1459"/>
      <c r="AV13" s="1459"/>
      <c r="AW13" s="1459"/>
      <c r="AX13" s="1459"/>
      <c r="AY13" s="1459"/>
      <c r="AZ13" s="1459"/>
      <c r="BA13" s="1459"/>
      <c r="BB13" s="1459"/>
      <c r="BC13" s="1459"/>
      <c r="BD13" s="1459"/>
      <c r="BE13" s="1459"/>
      <c r="BF13" s="1459"/>
      <c r="BG13" s="1459"/>
      <c r="BH13" s="1459"/>
      <c r="BI13" s="1459"/>
      <c r="BJ13" s="1459"/>
      <c r="BK13" s="1459"/>
      <c r="BL13" s="1459"/>
      <c r="BM13" s="1459"/>
      <c r="BN13" s="1459"/>
      <c r="BO13" s="1459"/>
      <c r="BP13" s="1459"/>
      <c r="BQ13" s="1460"/>
    </row>
    <row r="14" spans="1:69" ht="21" customHeight="1">
      <c r="C14" s="1559"/>
      <c r="D14" s="1560"/>
      <c r="E14" s="1560"/>
      <c r="F14" s="1560"/>
      <c r="G14" s="1560"/>
      <c r="H14" s="1560"/>
      <c r="I14" s="1560"/>
      <c r="J14" s="1560"/>
      <c r="K14" s="1560"/>
      <c r="L14" s="1560"/>
      <c r="M14" s="1560"/>
      <c r="N14" s="1560"/>
      <c r="O14" s="1560"/>
      <c r="P14" s="1560"/>
      <c r="Q14" s="1560"/>
      <c r="R14" s="1560"/>
      <c r="S14" s="1560"/>
      <c r="T14" s="1560"/>
      <c r="U14" s="1560"/>
      <c r="V14" s="1560"/>
      <c r="W14" s="1560"/>
      <c r="X14" s="1560"/>
      <c r="Y14" s="1560"/>
      <c r="Z14" s="1560"/>
      <c r="AA14" s="1560"/>
      <c r="AB14" s="1560"/>
      <c r="AC14" s="1560"/>
      <c r="AD14" s="1560"/>
      <c r="AE14" s="1561"/>
      <c r="AJ14" s="282"/>
      <c r="AK14" s="280"/>
      <c r="AL14" s="280"/>
      <c r="AM14" s="301"/>
      <c r="AN14" s="301"/>
      <c r="AO14" s="301"/>
      <c r="AP14" s="301"/>
      <c r="AQ14" s="301"/>
      <c r="AR14" s="301"/>
      <c r="AS14" s="301"/>
      <c r="AT14" s="301"/>
      <c r="AU14" s="2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302"/>
    </row>
    <row r="15" spans="1:69" ht="21" customHeight="1">
      <c r="C15" s="1559"/>
      <c r="D15" s="1560"/>
      <c r="E15" s="1560"/>
      <c r="F15" s="1560"/>
      <c r="G15" s="1560"/>
      <c r="H15" s="1560"/>
      <c r="I15" s="1560"/>
      <c r="J15" s="1560"/>
      <c r="K15" s="1560"/>
      <c r="L15" s="1560"/>
      <c r="M15" s="1560"/>
      <c r="N15" s="1560"/>
      <c r="O15" s="1560"/>
      <c r="P15" s="1560"/>
      <c r="Q15" s="1560"/>
      <c r="R15" s="1560"/>
      <c r="S15" s="1560"/>
      <c r="T15" s="1560"/>
      <c r="U15" s="1560"/>
      <c r="V15" s="1560"/>
      <c r="W15" s="1560"/>
      <c r="X15" s="1560"/>
      <c r="Y15" s="1560"/>
      <c r="Z15" s="1560"/>
      <c r="AA15" s="1560"/>
      <c r="AB15" s="1560"/>
      <c r="AC15" s="1560"/>
      <c r="AD15" s="1560"/>
      <c r="AE15" s="1561"/>
      <c r="AJ15" s="260"/>
      <c r="AK15" s="303"/>
      <c r="AL15" s="303"/>
      <c r="AM15" s="304"/>
      <c r="AN15" s="304"/>
      <c r="AO15" s="304"/>
      <c r="AP15" s="304"/>
      <c r="AQ15" s="304"/>
      <c r="AR15" s="304"/>
      <c r="AS15" s="304"/>
      <c r="AT15" s="304"/>
      <c r="AU15" s="25"/>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5"/>
    </row>
    <row r="16" spans="1:69" ht="21" customHeight="1">
      <c r="C16" s="1559"/>
      <c r="D16" s="1560"/>
      <c r="E16" s="1560"/>
      <c r="F16" s="1560"/>
      <c r="G16" s="1560"/>
      <c r="H16" s="1560"/>
      <c r="I16" s="1560"/>
      <c r="J16" s="1560"/>
      <c r="K16" s="1560"/>
      <c r="L16" s="1560"/>
      <c r="M16" s="1560"/>
      <c r="N16" s="1560"/>
      <c r="O16" s="1560"/>
      <c r="P16" s="1560"/>
      <c r="Q16" s="1560"/>
      <c r="R16" s="1560"/>
      <c r="S16" s="1560"/>
      <c r="T16" s="1560"/>
      <c r="U16" s="1560"/>
      <c r="V16" s="1560"/>
      <c r="W16" s="1560"/>
      <c r="X16" s="1560"/>
      <c r="Y16" s="1560"/>
      <c r="Z16" s="1560"/>
      <c r="AA16" s="1560"/>
      <c r="AB16" s="1560"/>
      <c r="AC16" s="1560"/>
      <c r="AD16" s="1560"/>
      <c r="AE16" s="1561"/>
    </row>
    <row r="17" spans="3:69" ht="21" customHeight="1">
      <c r="C17" s="1559"/>
      <c r="D17" s="1560"/>
      <c r="E17" s="1560"/>
      <c r="F17" s="1560"/>
      <c r="G17" s="1560"/>
      <c r="H17" s="1560"/>
      <c r="I17" s="1560"/>
      <c r="J17" s="1560"/>
      <c r="K17" s="1560"/>
      <c r="L17" s="1560"/>
      <c r="M17" s="1560"/>
      <c r="N17" s="1560"/>
      <c r="O17" s="1560"/>
      <c r="P17" s="1560"/>
      <c r="Q17" s="1560"/>
      <c r="R17" s="1560"/>
      <c r="S17" s="1560"/>
      <c r="T17" s="1560"/>
      <c r="U17" s="1560"/>
      <c r="V17" s="1560"/>
      <c r="W17" s="1560"/>
      <c r="X17" s="1560"/>
      <c r="Y17" s="1560"/>
      <c r="Z17" s="1560"/>
      <c r="AA17" s="1560"/>
      <c r="AB17" s="1560"/>
      <c r="AC17" s="1560"/>
      <c r="AD17" s="1560"/>
      <c r="AE17" s="1561"/>
      <c r="AM17" s="86"/>
      <c r="AN17" s="86"/>
      <c r="AO17" s="86"/>
      <c r="AP17" s="86"/>
      <c r="AQ17" s="86"/>
      <c r="AR17" s="86"/>
      <c r="AS17" s="86"/>
      <c r="AT17" s="86"/>
      <c r="AU17" s="86"/>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row>
    <row r="18" spans="3:69" ht="21" customHeight="1">
      <c r="C18" s="1559"/>
      <c r="D18" s="1560"/>
      <c r="E18" s="1560"/>
      <c r="F18" s="1560"/>
      <c r="G18" s="1560"/>
      <c r="H18" s="1560"/>
      <c r="I18" s="1560"/>
      <c r="J18" s="1560"/>
      <c r="K18" s="1560"/>
      <c r="L18" s="1560"/>
      <c r="M18" s="1560"/>
      <c r="N18" s="1560"/>
      <c r="O18" s="1560"/>
      <c r="P18" s="1560"/>
      <c r="Q18" s="1560"/>
      <c r="R18" s="1560"/>
      <c r="S18" s="1560"/>
      <c r="T18" s="1560"/>
      <c r="U18" s="1560"/>
      <c r="V18" s="1560"/>
      <c r="W18" s="1560"/>
      <c r="X18" s="1560"/>
      <c r="Y18" s="1560"/>
      <c r="Z18" s="1560"/>
      <c r="AA18" s="1560"/>
      <c r="AB18" s="1560"/>
      <c r="AC18" s="1560"/>
      <c r="AD18" s="1560"/>
      <c r="AE18" s="1561"/>
      <c r="AM18" s="86"/>
      <c r="AN18" s="86"/>
      <c r="AO18" s="86"/>
      <c r="AP18" s="86"/>
      <c r="AQ18" s="86"/>
      <c r="AR18" s="86"/>
      <c r="AS18" s="86"/>
      <c r="AT18" s="86"/>
      <c r="AU18" s="86"/>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row>
    <row r="19" spans="3:69" ht="21" customHeight="1">
      <c r="C19" s="1559"/>
      <c r="D19" s="1560"/>
      <c r="E19" s="1560"/>
      <c r="F19" s="1560"/>
      <c r="G19" s="1560"/>
      <c r="H19" s="1560"/>
      <c r="I19" s="1560"/>
      <c r="J19" s="1560"/>
      <c r="K19" s="1560"/>
      <c r="L19" s="1560"/>
      <c r="M19" s="1560"/>
      <c r="N19" s="1560"/>
      <c r="O19" s="1560"/>
      <c r="P19" s="1560"/>
      <c r="Q19" s="1560"/>
      <c r="R19" s="1560"/>
      <c r="S19" s="1560"/>
      <c r="T19" s="1560"/>
      <c r="U19" s="1560"/>
      <c r="V19" s="1560"/>
      <c r="W19" s="1560"/>
      <c r="X19" s="1560"/>
      <c r="Y19" s="1560"/>
      <c r="Z19" s="1560"/>
      <c r="AA19" s="1560"/>
      <c r="AB19" s="1560"/>
      <c r="AC19" s="1560"/>
      <c r="AD19" s="1560"/>
      <c r="AE19" s="1561"/>
      <c r="AM19" s="86"/>
      <c r="AN19" s="86"/>
      <c r="AO19" s="86"/>
      <c r="AP19" s="86"/>
      <c r="AQ19" s="86"/>
      <c r="AR19" s="86"/>
      <c r="AS19" s="86"/>
      <c r="AT19" s="86"/>
      <c r="AU19" s="86"/>
      <c r="AV19" s="168"/>
      <c r="AW19" s="168"/>
      <c r="AX19" s="168"/>
      <c r="AY19" s="168"/>
      <c r="AZ19" s="168"/>
      <c r="BA19" s="168"/>
      <c r="BB19" s="168"/>
      <c r="BC19" s="168"/>
      <c r="BD19" s="168"/>
      <c r="BE19" s="168"/>
      <c r="BF19" s="168"/>
      <c r="BG19" s="168"/>
      <c r="BH19" s="168"/>
      <c r="BI19" s="168"/>
      <c r="BJ19" s="168"/>
      <c r="BK19" s="168"/>
      <c r="BL19" s="168"/>
      <c r="BM19" s="168"/>
      <c r="BN19" s="168"/>
      <c r="BO19" s="168"/>
      <c r="BP19" s="168"/>
      <c r="BQ19" s="168"/>
    </row>
    <row r="20" spans="3:69" ht="21" customHeight="1">
      <c r="C20" s="1559"/>
      <c r="D20" s="1560"/>
      <c r="E20" s="1560"/>
      <c r="F20" s="1560"/>
      <c r="G20" s="1560"/>
      <c r="H20" s="1560"/>
      <c r="I20" s="1560"/>
      <c r="J20" s="1560"/>
      <c r="K20" s="1560"/>
      <c r="L20" s="1560"/>
      <c r="M20" s="1560"/>
      <c r="N20" s="1560"/>
      <c r="O20" s="1560"/>
      <c r="P20" s="1560"/>
      <c r="Q20" s="1560"/>
      <c r="R20" s="1560"/>
      <c r="S20" s="1560"/>
      <c r="T20" s="1560"/>
      <c r="U20" s="1560"/>
      <c r="V20" s="1560"/>
      <c r="W20" s="1560"/>
      <c r="X20" s="1560"/>
      <c r="Y20" s="1560"/>
      <c r="Z20" s="1560"/>
      <c r="AA20" s="1560"/>
      <c r="AB20" s="1560"/>
      <c r="AC20" s="1560"/>
      <c r="AD20" s="1560"/>
      <c r="AE20" s="1561"/>
      <c r="AM20" s="86"/>
      <c r="AN20" s="86"/>
      <c r="AO20" s="86"/>
      <c r="AP20" s="86"/>
      <c r="AQ20" s="86"/>
      <c r="AR20" s="86"/>
      <c r="AS20" s="86"/>
      <c r="AT20" s="86"/>
      <c r="AU20" s="86"/>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row>
    <row r="21" spans="3:69" ht="21" customHeight="1">
      <c r="C21" s="1559"/>
      <c r="D21" s="1560"/>
      <c r="E21" s="1560"/>
      <c r="F21" s="1560"/>
      <c r="G21" s="1560"/>
      <c r="H21" s="1560"/>
      <c r="I21" s="1560"/>
      <c r="J21" s="1560"/>
      <c r="K21" s="1560"/>
      <c r="L21" s="1560"/>
      <c r="M21" s="1560"/>
      <c r="N21" s="1560"/>
      <c r="O21" s="1560"/>
      <c r="P21" s="1560"/>
      <c r="Q21" s="1560"/>
      <c r="R21" s="1560"/>
      <c r="S21" s="1560"/>
      <c r="T21" s="1560"/>
      <c r="U21" s="1560"/>
      <c r="V21" s="1560"/>
      <c r="W21" s="1560"/>
      <c r="X21" s="1560"/>
      <c r="Y21" s="1560"/>
      <c r="Z21" s="1560"/>
      <c r="AA21" s="1560"/>
      <c r="AB21" s="1560"/>
      <c r="AC21" s="1560"/>
      <c r="AD21" s="1560"/>
      <c r="AE21" s="1561"/>
      <c r="AM21" s="86"/>
      <c r="AN21" s="86"/>
      <c r="AO21" s="86"/>
      <c r="AP21" s="86"/>
      <c r="AQ21" s="86"/>
      <c r="AR21" s="86"/>
      <c r="AS21" s="86"/>
      <c r="AT21" s="86"/>
      <c r="AU21" s="86"/>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row>
    <row r="22" spans="3:69" ht="21" customHeight="1">
      <c r="C22" s="1559"/>
      <c r="D22" s="1560"/>
      <c r="E22" s="1560"/>
      <c r="F22" s="1560"/>
      <c r="G22" s="1560"/>
      <c r="H22" s="1560"/>
      <c r="I22" s="1560"/>
      <c r="J22" s="1560"/>
      <c r="K22" s="1560"/>
      <c r="L22" s="1560"/>
      <c r="M22" s="1560"/>
      <c r="N22" s="1560"/>
      <c r="O22" s="1560"/>
      <c r="P22" s="1560"/>
      <c r="Q22" s="1560"/>
      <c r="R22" s="1560"/>
      <c r="S22" s="1560"/>
      <c r="T22" s="1560"/>
      <c r="U22" s="1560"/>
      <c r="V22" s="1560"/>
      <c r="W22" s="1560"/>
      <c r="X22" s="1560"/>
      <c r="Y22" s="1560"/>
      <c r="Z22" s="1560"/>
      <c r="AA22" s="1560"/>
      <c r="AB22" s="1560"/>
      <c r="AC22" s="1560"/>
      <c r="AD22" s="1560"/>
      <c r="AE22" s="1561"/>
      <c r="AJ22" s="298"/>
      <c r="AK22" s="298"/>
      <c r="AL22" s="298"/>
      <c r="AM22" s="86"/>
      <c r="AN22" s="86"/>
      <c r="AO22" s="86"/>
      <c r="AP22" s="86"/>
      <c r="AQ22" s="86"/>
      <c r="AR22" s="86"/>
      <c r="AS22" s="86"/>
      <c r="AT22" s="86"/>
      <c r="AU22" s="86"/>
      <c r="AV22" s="168"/>
      <c r="AW22" s="168"/>
      <c r="AX22" s="168"/>
      <c r="AY22" s="168"/>
      <c r="AZ22" s="168"/>
      <c r="BA22" s="168"/>
      <c r="BB22" s="168"/>
      <c r="BC22" s="168"/>
      <c r="BD22" s="168"/>
      <c r="BE22" s="168"/>
      <c r="BF22" s="168"/>
      <c r="BG22" s="168"/>
      <c r="BH22" s="168"/>
      <c r="BI22" s="168"/>
      <c r="BJ22" s="168"/>
      <c r="BK22" s="168"/>
      <c r="BL22" s="168"/>
      <c r="BM22" s="168"/>
      <c r="BN22" s="168"/>
      <c r="BO22" s="168"/>
      <c r="BP22" s="168"/>
      <c r="BQ22" s="168"/>
    </row>
    <row r="23" spans="3:69" ht="21" customHeight="1">
      <c r="C23" s="1559"/>
      <c r="D23" s="1560"/>
      <c r="E23" s="1560"/>
      <c r="F23" s="1560"/>
      <c r="G23" s="1560"/>
      <c r="H23" s="1560"/>
      <c r="I23" s="1560"/>
      <c r="J23" s="1560"/>
      <c r="K23" s="1560"/>
      <c r="L23" s="1560"/>
      <c r="M23" s="1560"/>
      <c r="N23" s="1560"/>
      <c r="O23" s="1560"/>
      <c r="P23" s="1560"/>
      <c r="Q23" s="1560"/>
      <c r="R23" s="1560"/>
      <c r="S23" s="1560"/>
      <c r="T23" s="1560"/>
      <c r="U23" s="1560"/>
      <c r="V23" s="1560"/>
      <c r="W23" s="1560"/>
      <c r="X23" s="1560"/>
      <c r="Y23" s="1560"/>
      <c r="Z23" s="1560"/>
      <c r="AA23" s="1560"/>
      <c r="AB23" s="1560"/>
      <c r="AC23" s="1560"/>
      <c r="AD23" s="1560"/>
      <c r="AE23" s="1561"/>
      <c r="AJ23" s="298"/>
      <c r="AK23" s="298"/>
      <c r="AL23" s="298"/>
      <c r="AM23" s="86"/>
      <c r="AN23" s="86"/>
      <c r="AO23" s="86"/>
      <c r="AP23" s="86"/>
      <c r="AQ23" s="86"/>
      <c r="AR23" s="86"/>
      <c r="AS23" s="86"/>
      <c r="AT23" s="86"/>
      <c r="AU23" s="86"/>
      <c r="AV23" s="168"/>
      <c r="AW23" s="168"/>
      <c r="AX23" s="168"/>
      <c r="AY23" s="168"/>
      <c r="AZ23" s="168"/>
      <c r="BA23" s="168"/>
      <c r="BB23" s="168"/>
      <c r="BC23" s="168"/>
      <c r="BD23" s="168"/>
      <c r="BE23" s="168"/>
      <c r="BF23" s="168"/>
      <c r="BG23" s="168"/>
      <c r="BH23" s="168"/>
      <c r="BI23" s="168"/>
      <c r="BJ23" s="168"/>
      <c r="BK23" s="168"/>
      <c r="BL23" s="168"/>
      <c r="BM23" s="168"/>
      <c r="BN23" s="168"/>
      <c r="BO23" s="168"/>
      <c r="BP23" s="168"/>
      <c r="BQ23" s="168"/>
    </row>
    <row r="24" spans="3:69" ht="21" customHeight="1">
      <c r="C24" s="1559"/>
      <c r="D24" s="1560"/>
      <c r="E24" s="1560"/>
      <c r="F24" s="1560"/>
      <c r="G24" s="1560"/>
      <c r="H24" s="1560"/>
      <c r="I24" s="1560"/>
      <c r="J24" s="1560"/>
      <c r="K24" s="1560"/>
      <c r="L24" s="1560"/>
      <c r="M24" s="1560"/>
      <c r="N24" s="1560"/>
      <c r="O24" s="1560"/>
      <c r="P24" s="1560"/>
      <c r="Q24" s="1560"/>
      <c r="R24" s="1560"/>
      <c r="S24" s="1560"/>
      <c r="T24" s="1560"/>
      <c r="U24" s="1560"/>
      <c r="V24" s="1560"/>
      <c r="W24" s="1560"/>
      <c r="X24" s="1560"/>
      <c r="Y24" s="1560"/>
      <c r="Z24" s="1560"/>
      <c r="AA24" s="1560"/>
      <c r="AB24" s="1560"/>
      <c r="AC24" s="1560"/>
      <c r="AD24" s="1560"/>
      <c r="AE24" s="1561"/>
      <c r="AJ24" s="298"/>
      <c r="AK24" s="298"/>
      <c r="AL24" s="298"/>
      <c r="AM24" s="86"/>
      <c r="AN24" s="86"/>
      <c r="AO24" s="86"/>
      <c r="AP24" s="86"/>
      <c r="AQ24" s="86"/>
      <c r="AR24" s="86"/>
      <c r="AS24" s="86"/>
      <c r="AT24" s="86"/>
      <c r="AU24" s="86"/>
      <c r="AV24" s="168"/>
      <c r="AW24" s="168"/>
      <c r="AX24" s="168"/>
      <c r="AY24" s="168"/>
      <c r="AZ24" s="168"/>
      <c r="BA24" s="168"/>
      <c r="BB24" s="168"/>
      <c r="BC24" s="168"/>
      <c r="BD24" s="168"/>
      <c r="BE24" s="168"/>
      <c r="BF24" s="168"/>
      <c r="BG24" s="168"/>
      <c r="BH24" s="168"/>
      <c r="BI24" s="168"/>
      <c r="BJ24" s="168"/>
      <c r="BK24" s="168"/>
      <c r="BL24" s="168"/>
      <c r="BM24" s="168"/>
      <c r="BN24" s="168"/>
      <c r="BO24" s="168"/>
      <c r="BP24" s="168"/>
      <c r="BQ24" s="168"/>
    </row>
    <row r="25" spans="3:69" ht="21" customHeight="1">
      <c r="C25" s="1559"/>
      <c r="D25" s="1560"/>
      <c r="E25" s="1560"/>
      <c r="F25" s="1560"/>
      <c r="G25" s="1560"/>
      <c r="H25" s="1560"/>
      <c r="I25" s="1560"/>
      <c r="J25" s="1560"/>
      <c r="K25" s="1560"/>
      <c r="L25" s="1560"/>
      <c r="M25" s="1560"/>
      <c r="N25" s="1560"/>
      <c r="O25" s="1560"/>
      <c r="P25" s="1560"/>
      <c r="Q25" s="1560"/>
      <c r="R25" s="1560"/>
      <c r="S25" s="1560"/>
      <c r="T25" s="1560"/>
      <c r="U25" s="1560"/>
      <c r="V25" s="1560"/>
      <c r="W25" s="1560"/>
      <c r="X25" s="1560"/>
      <c r="Y25" s="1560"/>
      <c r="Z25" s="1560"/>
      <c r="AA25" s="1560"/>
      <c r="AB25" s="1560"/>
      <c r="AC25" s="1560"/>
      <c r="AD25" s="1560"/>
      <c r="AE25" s="1561"/>
      <c r="AM25" s="86"/>
      <c r="AN25" s="86"/>
      <c r="AO25" s="86"/>
      <c r="AP25" s="86"/>
      <c r="AQ25" s="86"/>
      <c r="AR25" s="86"/>
      <c r="AS25" s="86"/>
      <c r="AT25" s="86"/>
      <c r="AU25" s="86"/>
      <c r="AV25" s="168"/>
      <c r="AW25" s="168"/>
      <c r="AX25" s="168"/>
      <c r="AY25" s="168"/>
      <c r="AZ25" s="168"/>
      <c r="BA25" s="168"/>
      <c r="BB25" s="168"/>
      <c r="BC25" s="168"/>
      <c r="BD25" s="168"/>
      <c r="BE25" s="168"/>
      <c r="BF25" s="168"/>
      <c r="BG25" s="168"/>
      <c r="BH25" s="168"/>
      <c r="BI25" s="168"/>
      <c r="BJ25" s="168"/>
      <c r="BK25" s="168"/>
      <c r="BL25" s="168"/>
      <c r="BM25" s="168"/>
      <c r="BN25" s="168"/>
      <c r="BO25" s="168"/>
      <c r="BP25" s="168"/>
      <c r="BQ25" s="168"/>
    </row>
    <row r="26" spans="3:69" ht="21" customHeight="1">
      <c r="C26" s="1559"/>
      <c r="D26" s="1560"/>
      <c r="E26" s="1560"/>
      <c r="F26" s="1560"/>
      <c r="G26" s="1560"/>
      <c r="H26" s="1560"/>
      <c r="I26" s="1560"/>
      <c r="J26" s="1560"/>
      <c r="K26" s="1560"/>
      <c r="L26" s="1560"/>
      <c r="M26" s="1560"/>
      <c r="N26" s="1560"/>
      <c r="O26" s="1560"/>
      <c r="P26" s="1560"/>
      <c r="Q26" s="1560"/>
      <c r="R26" s="1560"/>
      <c r="S26" s="1560"/>
      <c r="T26" s="1560"/>
      <c r="U26" s="1560"/>
      <c r="V26" s="1560"/>
      <c r="W26" s="1560"/>
      <c r="X26" s="1560"/>
      <c r="Y26" s="1560"/>
      <c r="Z26" s="1560"/>
      <c r="AA26" s="1560"/>
      <c r="AB26" s="1560"/>
      <c r="AC26" s="1560"/>
      <c r="AD26" s="1560"/>
      <c r="AE26" s="1561"/>
      <c r="AM26" s="86"/>
      <c r="AN26" s="86"/>
      <c r="AO26" s="86"/>
      <c r="AP26" s="86"/>
      <c r="AQ26" s="86"/>
      <c r="AR26" s="86"/>
      <c r="AS26" s="86"/>
      <c r="AT26" s="86"/>
      <c r="AU26" s="86"/>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row>
    <row r="27" spans="3:69" ht="21" customHeight="1">
      <c r="C27" s="1559"/>
      <c r="D27" s="1560"/>
      <c r="E27" s="1560"/>
      <c r="F27" s="1560"/>
      <c r="G27" s="1560"/>
      <c r="H27" s="1560"/>
      <c r="I27" s="1560"/>
      <c r="J27" s="1560"/>
      <c r="K27" s="1560"/>
      <c r="L27" s="1560"/>
      <c r="M27" s="1560"/>
      <c r="N27" s="1560"/>
      <c r="O27" s="1560"/>
      <c r="P27" s="1560"/>
      <c r="Q27" s="1560"/>
      <c r="R27" s="1560"/>
      <c r="S27" s="1560"/>
      <c r="T27" s="1560"/>
      <c r="U27" s="1560"/>
      <c r="V27" s="1560"/>
      <c r="W27" s="1560"/>
      <c r="X27" s="1560"/>
      <c r="Y27" s="1560"/>
      <c r="Z27" s="1560"/>
      <c r="AA27" s="1560"/>
      <c r="AB27" s="1560"/>
      <c r="AC27" s="1560"/>
      <c r="AD27" s="1560"/>
      <c r="AE27" s="1561"/>
      <c r="AM27" s="86"/>
      <c r="AN27" s="86"/>
      <c r="AO27" s="86"/>
      <c r="AP27" s="86"/>
      <c r="AQ27" s="86"/>
      <c r="AR27" s="86"/>
      <c r="AS27" s="86"/>
      <c r="AT27" s="86"/>
      <c r="AU27" s="86"/>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row>
    <row r="28" spans="3:69" ht="21" customHeight="1">
      <c r="C28" s="1559"/>
      <c r="D28" s="1560"/>
      <c r="E28" s="1560"/>
      <c r="F28" s="1560"/>
      <c r="G28" s="1560"/>
      <c r="H28" s="1560"/>
      <c r="I28" s="1560"/>
      <c r="J28" s="1560"/>
      <c r="K28" s="1560"/>
      <c r="L28" s="1560"/>
      <c r="M28" s="1560"/>
      <c r="N28" s="1560"/>
      <c r="O28" s="1560"/>
      <c r="P28" s="1560"/>
      <c r="Q28" s="1560"/>
      <c r="R28" s="1560"/>
      <c r="S28" s="1560"/>
      <c r="T28" s="1560"/>
      <c r="U28" s="1560"/>
      <c r="V28" s="1560"/>
      <c r="W28" s="1560"/>
      <c r="X28" s="1560"/>
      <c r="Y28" s="1560"/>
      <c r="Z28" s="1560"/>
      <c r="AA28" s="1560"/>
      <c r="AB28" s="1560"/>
      <c r="AC28" s="1560"/>
      <c r="AD28" s="1560"/>
      <c r="AE28" s="1561"/>
      <c r="AM28" s="86"/>
      <c r="AN28" s="86"/>
      <c r="AO28" s="86"/>
      <c r="AP28" s="86"/>
      <c r="AQ28" s="86"/>
      <c r="AR28" s="86"/>
      <c r="AS28" s="86"/>
      <c r="AT28" s="86"/>
      <c r="AU28" s="86"/>
      <c r="AV28" s="168"/>
      <c r="AW28" s="168"/>
      <c r="AX28" s="168"/>
      <c r="AY28" s="168"/>
      <c r="AZ28" s="168"/>
      <c r="BA28" s="168"/>
      <c r="BB28" s="168"/>
      <c r="BC28" s="168"/>
      <c r="BD28" s="168"/>
      <c r="BE28" s="168"/>
      <c r="BF28" s="168"/>
      <c r="BG28" s="168"/>
      <c r="BH28" s="168"/>
      <c r="BI28" s="168"/>
      <c r="BJ28" s="168"/>
      <c r="BK28" s="168"/>
      <c r="BL28" s="168"/>
      <c r="BM28" s="168"/>
      <c r="BN28" s="168"/>
      <c r="BO28" s="168"/>
      <c r="BP28" s="168"/>
      <c r="BQ28" s="168"/>
    </row>
    <row r="29" spans="3:69" ht="21" customHeight="1">
      <c r="C29" s="1559"/>
      <c r="D29" s="1560"/>
      <c r="E29" s="1560"/>
      <c r="F29" s="1560"/>
      <c r="G29" s="1560"/>
      <c r="H29" s="1560"/>
      <c r="I29" s="1560"/>
      <c r="J29" s="1560"/>
      <c r="K29" s="1560"/>
      <c r="L29" s="1560"/>
      <c r="M29" s="1560"/>
      <c r="N29" s="1560"/>
      <c r="O29" s="1560"/>
      <c r="P29" s="1560"/>
      <c r="Q29" s="1560"/>
      <c r="R29" s="1560"/>
      <c r="S29" s="1560"/>
      <c r="T29" s="1560"/>
      <c r="U29" s="1560"/>
      <c r="V29" s="1560"/>
      <c r="W29" s="1560"/>
      <c r="X29" s="1560"/>
      <c r="Y29" s="1560"/>
      <c r="Z29" s="1560"/>
      <c r="AA29" s="1560"/>
      <c r="AB29" s="1560"/>
      <c r="AC29" s="1560"/>
      <c r="AD29" s="1560"/>
      <c r="AE29" s="1561"/>
      <c r="AM29" s="86"/>
      <c r="AN29" s="86"/>
      <c r="AO29" s="86"/>
      <c r="AP29" s="86"/>
      <c r="AQ29" s="86"/>
      <c r="AR29" s="86"/>
      <c r="AS29" s="86"/>
      <c r="AT29" s="86"/>
      <c r="AU29" s="86"/>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row>
    <row r="30" spans="3:69" ht="21" customHeight="1">
      <c r="C30" s="1559"/>
      <c r="D30" s="1560"/>
      <c r="E30" s="1560"/>
      <c r="F30" s="1560"/>
      <c r="G30" s="1560"/>
      <c r="H30" s="1560"/>
      <c r="I30" s="1560"/>
      <c r="J30" s="1560"/>
      <c r="K30" s="1560"/>
      <c r="L30" s="1560"/>
      <c r="M30" s="1560"/>
      <c r="N30" s="1560"/>
      <c r="O30" s="1560"/>
      <c r="P30" s="1560"/>
      <c r="Q30" s="1560"/>
      <c r="R30" s="1560"/>
      <c r="S30" s="1560"/>
      <c r="T30" s="1560"/>
      <c r="U30" s="1560"/>
      <c r="V30" s="1560"/>
      <c r="W30" s="1560"/>
      <c r="X30" s="1560"/>
      <c r="Y30" s="1560"/>
      <c r="Z30" s="1560"/>
      <c r="AA30" s="1560"/>
      <c r="AB30" s="1560"/>
      <c r="AC30" s="1560"/>
      <c r="AD30" s="1560"/>
      <c r="AE30" s="1561"/>
      <c r="AM30" s="86"/>
      <c r="AN30" s="86"/>
      <c r="AO30" s="86"/>
      <c r="AP30" s="86"/>
      <c r="AQ30" s="86"/>
      <c r="AR30" s="86"/>
      <c r="AS30" s="86"/>
      <c r="AT30" s="86"/>
      <c r="AU30" s="86"/>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row>
    <row r="31" spans="3:69" ht="21" customHeight="1">
      <c r="C31" s="1562"/>
      <c r="D31" s="1563"/>
      <c r="E31" s="1563"/>
      <c r="F31" s="1563"/>
      <c r="G31" s="1563"/>
      <c r="H31" s="1563"/>
      <c r="I31" s="1563"/>
      <c r="J31" s="1563"/>
      <c r="K31" s="1563"/>
      <c r="L31" s="1563"/>
      <c r="M31" s="1563"/>
      <c r="N31" s="1563"/>
      <c r="O31" s="1563"/>
      <c r="P31" s="1563"/>
      <c r="Q31" s="1563"/>
      <c r="R31" s="1563"/>
      <c r="S31" s="1563"/>
      <c r="T31" s="1563"/>
      <c r="U31" s="1563"/>
      <c r="V31" s="1563"/>
      <c r="W31" s="1563"/>
      <c r="X31" s="1563"/>
      <c r="Y31" s="1563"/>
      <c r="Z31" s="1563"/>
      <c r="AA31" s="1563"/>
      <c r="AB31" s="1563"/>
      <c r="AC31" s="1563"/>
      <c r="AD31" s="1563"/>
      <c r="AE31" s="1564"/>
      <c r="AM31" s="86"/>
      <c r="AN31" s="86"/>
      <c r="AO31" s="86"/>
      <c r="AP31" s="86"/>
      <c r="AQ31" s="86"/>
      <c r="AR31" s="86"/>
      <c r="AS31" s="86"/>
      <c r="AT31" s="86"/>
      <c r="AU31" s="86"/>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row>
    <row r="32" spans="3:69" ht="21" customHeight="1">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M32" s="86"/>
      <c r="AN32" s="86"/>
      <c r="AO32" s="86"/>
      <c r="AP32" s="86"/>
      <c r="AQ32" s="86"/>
      <c r="AR32" s="86"/>
      <c r="AS32" s="86"/>
      <c r="AT32" s="86"/>
      <c r="AU32" s="86"/>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row>
    <row r="33" spans="2:69" ht="21" customHeight="1">
      <c r="B33" s="2" t="s">
        <v>518</v>
      </c>
      <c r="Z33" s="13"/>
      <c r="AA33" s="46"/>
      <c r="AB33" s="46"/>
      <c r="AC33" s="46"/>
      <c r="AD33" s="46"/>
      <c r="AE33" s="46"/>
      <c r="AM33" s="86"/>
      <c r="AN33" s="86"/>
      <c r="AO33" s="86"/>
      <c r="AP33" s="86"/>
      <c r="AQ33" s="86"/>
      <c r="AR33" s="86"/>
      <c r="AS33" s="86"/>
      <c r="AT33" s="86"/>
      <c r="AU33" s="86"/>
      <c r="AV33" s="168"/>
      <c r="AW33" s="168"/>
      <c r="AX33" s="168"/>
      <c r="AY33" s="168"/>
      <c r="AZ33" s="168"/>
      <c r="BA33" s="168"/>
      <c r="BB33" s="168"/>
      <c r="BC33" s="168"/>
      <c r="BD33" s="168"/>
      <c r="BE33" s="168"/>
      <c r="BF33" s="168"/>
      <c r="BG33" s="168"/>
      <c r="BH33" s="168"/>
      <c r="BI33" s="168"/>
      <c r="BJ33" s="168"/>
      <c r="BK33" s="168"/>
      <c r="BL33" s="168"/>
      <c r="BM33" s="168"/>
      <c r="BN33" s="168"/>
      <c r="BO33" s="168"/>
      <c r="BP33" s="168"/>
      <c r="BQ33" s="168"/>
    </row>
    <row r="34" spans="2:69" ht="21" customHeight="1">
      <c r="C34" s="1556"/>
      <c r="D34" s="1557"/>
      <c r="E34" s="1557"/>
      <c r="F34" s="1557"/>
      <c r="G34" s="1557"/>
      <c r="H34" s="1557"/>
      <c r="I34" s="1557"/>
      <c r="J34" s="1557"/>
      <c r="K34" s="1557"/>
      <c r="L34" s="1557"/>
      <c r="M34" s="1557"/>
      <c r="N34" s="1557"/>
      <c r="O34" s="1557"/>
      <c r="P34" s="1557"/>
      <c r="Q34" s="1557"/>
      <c r="R34" s="1557"/>
      <c r="S34" s="1557"/>
      <c r="T34" s="1557"/>
      <c r="U34" s="1557"/>
      <c r="V34" s="1557"/>
      <c r="W34" s="1557"/>
      <c r="X34" s="1557"/>
      <c r="Y34" s="1557"/>
      <c r="Z34" s="1557"/>
      <c r="AA34" s="1557"/>
      <c r="AB34" s="1557"/>
      <c r="AC34" s="1557"/>
      <c r="AD34" s="1557"/>
      <c r="AE34" s="1558"/>
      <c r="AJ34" s="86"/>
      <c r="AK34" s="86"/>
      <c r="AL34" s="86"/>
      <c r="AM34" s="86"/>
      <c r="AN34" s="86"/>
      <c r="AO34" s="86"/>
      <c r="AP34" s="86"/>
      <c r="AQ34" s="86"/>
      <c r="AR34" s="86"/>
      <c r="AS34" s="86"/>
      <c r="AT34" s="86"/>
      <c r="AU34" s="86"/>
      <c r="AV34" s="168"/>
      <c r="AW34" s="168"/>
      <c r="AX34" s="168"/>
      <c r="AY34" s="168"/>
      <c r="AZ34" s="168"/>
      <c r="BA34" s="168"/>
      <c r="BB34" s="168"/>
      <c r="BC34" s="168"/>
      <c r="BD34" s="168"/>
      <c r="BE34" s="168"/>
      <c r="BF34" s="168"/>
      <c r="BG34" s="168"/>
      <c r="BH34" s="168"/>
      <c r="BI34" s="168"/>
      <c r="BJ34" s="168"/>
      <c r="BK34" s="168"/>
      <c r="BL34" s="168"/>
      <c r="BM34" s="168"/>
      <c r="BN34" s="168"/>
      <c r="BO34" s="168"/>
      <c r="BP34" s="168"/>
      <c r="BQ34" s="168"/>
    </row>
    <row r="35" spans="2:69" ht="21" customHeight="1">
      <c r="C35" s="1559"/>
      <c r="D35" s="1560"/>
      <c r="E35" s="1560"/>
      <c r="F35" s="1560"/>
      <c r="G35" s="1560"/>
      <c r="H35" s="1560"/>
      <c r="I35" s="1560"/>
      <c r="J35" s="1560"/>
      <c r="K35" s="1560"/>
      <c r="L35" s="1560"/>
      <c r="M35" s="1560"/>
      <c r="N35" s="1560"/>
      <c r="O35" s="1560"/>
      <c r="P35" s="1560"/>
      <c r="Q35" s="1560"/>
      <c r="R35" s="1560"/>
      <c r="S35" s="1560"/>
      <c r="T35" s="1560"/>
      <c r="U35" s="1560"/>
      <c r="V35" s="1560"/>
      <c r="W35" s="1560"/>
      <c r="X35" s="1560"/>
      <c r="Y35" s="1560"/>
      <c r="Z35" s="1560"/>
      <c r="AA35" s="1560"/>
      <c r="AB35" s="1560"/>
      <c r="AC35" s="1560"/>
      <c r="AD35" s="1560"/>
      <c r="AE35" s="1561"/>
      <c r="AJ35" s="86"/>
      <c r="AK35" s="86"/>
      <c r="AL35" s="86"/>
      <c r="AM35" s="86"/>
      <c r="AN35" s="86"/>
      <c r="AO35" s="86"/>
      <c r="AP35" s="86"/>
      <c r="AQ35" s="86"/>
      <c r="AR35" s="86"/>
      <c r="AS35" s="86"/>
      <c r="AT35" s="86"/>
      <c r="AU35" s="86"/>
      <c r="AV35" s="168"/>
      <c r="AW35" s="168"/>
      <c r="AX35" s="168"/>
      <c r="AY35" s="168"/>
      <c r="AZ35" s="168"/>
      <c r="BA35" s="168"/>
      <c r="BB35" s="168"/>
      <c r="BC35" s="168"/>
      <c r="BD35" s="168"/>
      <c r="BE35" s="168"/>
      <c r="BF35" s="168"/>
      <c r="BG35" s="168"/>
      <c r="BH35" s="168"/>
      <c r="BI35" s="168"/>
      <c r="BJ35" s="168"/>
      <c r="BK35" s="168"/>
      <c r="BL35" s="168"/>
      <c r="BM35" s="168"/>
      <c r="BN35" s="168"/>
      <c r="BO35" s="168"/>
      <c r="BP35" s="168"/>
      <c r="BQ35" s="168"/>
    </row>
    <row r="36" spans="2:69" ht="21" customHeight="1">
      <c r="C36" s="1559"/>
      <c r="D36" s="1560"/>
      <c r="E36" s="1560"/>
      <c r="F36" s="1560"/>
      <c r="G36" s="1560"/>
      <c r="H36" s="1560"/>
      <c r="I36" s="1560"/>
      <c r="J36" s="1560"/>
      <c r="K36" s="1560"/>
      <c r="L36" s="1560"/>
      <c r="M36" s="1560"/>
      <c r="N36" s="1560"/>
      <c r="O36" s="1560"/>
      <c r="P36" s="1560"/>
      <c r="Q36" s="1560"/>
      <c r="R36" s="1560"/>
      <c r="S36" s="1560"/>
      <c r="T36" s="1560"/>
      <c r="U36" s="1560"/>
      <c r="V36" s="1560"/>
      <c r="W36" s="1560"/>
      <c r="X36" s="1560"/>
      <c r="Y36" s="1560"/>
      <c r="Z36" s="1560"/>
      <c r="AA36" s="1560"/>
      <c r="AB36" s="1560"/>
      <c r="AC36" s="1560"/>
      <c r="AD36" s="1560"/>
      <c r="AE36" s="1561"/>
      <c r="AJ36" s="86"/>
      <c r="AK36" s="86"/>
      <c r="AL36" s="86"/>
      <c r="AM36" s="86"/>
      <c r="AN36" s="86"/>
      <c r="AO36" s="86"/>
      <c r="AP36" s="86"/>
      <c r="AQ36" s="86"/>
      <c r="AR36" s="86"/>
      <c r="AS36" s="86"/>
      <c r="AT36" s="86"/>
      <c r="AU36" s="86"/>
      <c r="AV36" s="168"/>
      <c r="AW36" s="168"/>
      <c r="AX36" s="168"/>
      <c r="AY36" s="168"/>
      <c r="AZ36" s="168"/>
      <c r="BA36" s="168"/>
      <c r="BB36" s="168"/>
      <c r="BC36" s="168"/>
      <c r="BD36" s="168"/>
      <c r="BE36" s="168"/>
      <c r="BF36" s="168"/>
      <c r="BG36" s="168"/>
      <c r="BH36" s="168"/>
      <c r="BI36" s="168"/>
      <c r="BJ36" s="168"/>
      <c r="BK36" s="168"/>
      <c r="BL36" s="168"/>
      <c r="BM36" s="168"/>
      <c r="BN36" s="168"/>
      <c r="BO36" s="168"/>
      <c r="BP36" s="168"/>
      <c r="BQ36" s="168"/>
    </row>
    <row r="37" spans="2:69" ht="21" customHeight="1">
      <c r="C37" s="1559"/>
      <c r="D37" s="1560"/>
      <c r="E37" s="1560"/>
      <c r="F37" s="1560"/>
      <c r="G37" s="1560"/>
      <c r="H37" s="1560"/>
      <c r="I37" s="1560"/>
      <c r="J37" s="1560"/>
      <c r="K37" s="1560"/>
      <c r="L37" s="1560"/>
      <c r="M37" s="1560"/>
      <c r="N37" s="1560"/>
      <c r="O37" s="1560"/>
      <c r="P37" s="1560"/>
      <c r="Q37" s="1560"/>
      <c r="R37" s="1560"/>
      <c r="S37" s="1560"/>
      <c r="T37" s="1560"/>
      <c r="U37" s="1560"/>
      <c r="V37" s="1560"/>
      <c r="W37" s="1560"/>
      <c r="X37" s="1560"/>
      <c r="Y37" s="1560"/>
      <c r="Z37" s="1560"/>
      <c r="AA37" s="1560"/>
      <c r="AB37" s="1560"/>
      <c r="AC37" s="1560"/>
      <c r="AD37" s="1560"/>
      <c r="AE37" s="1561"/>
      <c r="AJ37" s="86"/>
      <c r="AK37" s="86"/>
      <c r="AL37" s="86"/>
      <c r="AM37" s="86"/>
      <c r="AN37" s="86"/>
      <c r="AO37" s="86"/>
      <c r="AP37" s="86"/>
      <c r="AQ37" s="86"/>
      <c r="AR37" s="86"/>
      <c r="AS37" s="86"/>
      <c r="AT37" s="86"/>
      <c r="AU37" s="86"/>
      <c r="AV37" s="168"/>
      <c r="AW37" s="168"/>
      <c r="AX37" s="168"/>
      <c r="AY37" s="168"/>
      <c r="AZ37" s="168"/>
      <c r="BA37" s="168"/>
      <c r="BB37" s="168"/>
      <c r="BC37" s="168"/>
      <c r="BD37" s="168"/>
      <c r="BE37" s="168"/>
      <c r="BF37" s="168"/>
      <c r="BG37" s="168"/>
      <c r="BH37" s="168"/>
      <c r="BI37" s="168"/>
      <c r="BJ37" s="168"/>
      <c r="BK37" s="168"/>
      <c r="BL37" s="168"/>
      <c r="BM37" s="168"/>
      <c r="BN37" s="168"/>
      <c r="BO37" s="168"/>
      <c r="BP37" s="168"/>
      <c r="BQ37" s="168"/>
    </row>
    <row r="38" spans="2:69" ht="21" customHeight="1">
      <c r="C38" s="1559"/>
      <c r="D38" s="1560"/>
      <c r="E38" s="1560"/>
      <c r="F38" s="1560"/>
      <c r="G38" s="1560"/>
      <c r="H38" s="1560"/>
      <c r="I38" s="1560"/>
      <c r="J38" s="1560"/>
      <c r="K38" s="1560"/>
      <c r="L38" s="1560"/>
      <c r="M38" s="1560"/>
      <c r="N38" s="1560"/>
      <c r="O38" s="1560"/>
      <c r="P38" s="1560"/>
      <c r="Q38" s="1560"/>
      <c r="R38" s="1560"/>
      <c r="S38" s="1560"/>
      <c r="T38" s="1560"/>
      <c r="U38" s="1560"/>
      <c r="V38" s="1560"/>
      <c r="W38" s="1560"/>
      <c r="X38" s="1560"/>
      <c r="Y38" s="1560"/>
      <c r="Z38" s="1560"/>
      <c r="AA38" s="1560"/>
      <c r="AB38" s="1560"/>
      <c r="AC38" s="1560"/>
      <c r="AD38" s="1560"/>
      <c r="AE38" s="1561"/>
      <c r="AJ38" s="86"/>
      <c r="AK38" s="86"/>
      <c r="AL38" s="86"/>
      <c r="AM38" s="86"/>
      <c r="AN38" s="86"/>
      <c r="AO38" s="86"/>
      <c r="AP38" s="86"/>
      <c r="AQ38" s="86"/>
      <c r="AR38" s="86"/>
      <c r="AS38" s="86"/>
      <c r="AT38" s="86"/>
      <c r="AU38" s="86"/>
      <c r="AV38" s="168"/>
      <c r="AW38" s="168"/>
      <c r="AX38" s="168"/>
      <c r="AY38" s="168"/>
      <c r="AZ38" s="168"/>
      <c r="BA38" s="168"/>
      <c r="BB38" s="168"/>
      <c r="BC38" s="168"/>
      <c r="BD38" s="168"/>
      <c r="BE38" s="168"/>
      <c r="BF38" s="168"/>
      <c r="BG38" s="168"/>
      <c r="BH38" s="168"/>
      <c r="BI38" s="168"/>
      <c r="BJ38" s="168"/>
      <c r="BK38" s="168"/>
      <c r="BL38" s="168"/>
      <c r="BM38" s="168"/>
      <c r="BN38" s="168"/>
      <c r="BO38" s="168"/>
      <c r="BP38" s="168"/>
      <c r="BQ38" s="168"/>
    </row>
    <row r="39" spans="2:69" ht="21" customHeight="1">
      <c r="C39" s="1559"/>
      <c r="D39" s="1560"/>
      <c r="E39" s="1560"/>
      <c r="F39" s="1560"/>
      <c r="G39" s="1560"/>
      <c r="H39" s="1560"/>
      <c r="I39" s="1560"/>
      <c r="J39" s="1560"/>
      <c r="K39" s="1560"/>
      <c r="L39" s="1560"/>
      <c r="M39" s="1560"/>
      <c r="N39" s="1560"/>
      <c r="O39" s="1560"/>
      <c r="P39" s="1560"/>
      <c r="Q39" s="1560"/>
      <c r="R39" s="1560"/>
      <c r="S39" s="1560"/>
      <c r="T39" s="1560"/>
      <c r="U39" s="1560"/>
      <c r="V39" s="1560"/>
      <c r="W39" s="1560"/>
      <c r="X39" s="1560"/>
      <c r="Y39" s="1560"/>
      <c r="Z39" s="1560"/>
      <c r="AA39" s="1560"/>
      <c r="AB39" s="1560"/>
      <c r="AC39" s="1560"/>
      <c r="AD39" s="1560"/>
      <c r="AE39" s="1561"/>
      <c r="AJ39" s="86"/>
      <c r="AK39" s="86"/>
      <c r="AL39" s="86"/>
      <c r="AM39" s="86"/>
      <c r="AN39" s="86"/>
      <c r="AO39" s="86"/>
      <c r="AP39" s="86"/>
      <c r="AQ39" s="86"/>
      <c r="AR39" s="86"/>
      <c r="AS39" s="86"/>
      <c r="AT39" s="86"/>
      <c r="AU39" s="86"/>
      <c r="AV39" s="168"/>
      <c r="AW39" s="168"/>
      <c r="AX39" s="168"/>
      <c r="AY39" s="168"/>
      <c r="AZ39" s="168"/>
      <c r="BA39" s="168"/>
      <c r="BB39" s="168"/>
      <c r="BC39" s="168"/>
      <c r="BD39" s="168"/>
      <c r="BE39" s="168"/>
      <c r="BF39" s="168"/>
      <c r="BG39" s="168"/>
      <c r="BH39" s="168"/>
      <c r="BI39" s="168"/>
      <c r="BJ39" s="168"/>
      <c r="BK39" s="168"/>
      <c r="BL39" s="168"/>
      <c r="BM39" s="168"/>
      <c r="BN39" s="168"/>
      <c r="BO39" s="168"/>
      <c r="BP39" s="168"/>
      <c r="BQ39" s="168"/>
    </row>
    <row r="40" spans="2:69" ht="21" customHeight="1">
      <c r="C40" s="1559"/>
      <c r="D40" s="1560"/>
      <c r="E40" s="1560"/>
      <c r="F40" s="1560"/>
      <c r="G40" s="1560"/>
      <c r="H40" s="1560"/>
      <c r="I40" s="1560"/>
      <c r="J40" s="1560"/>
      <c r="K40" s="1560"/>
      <c r="L40" s="1560"/>
      <c r="M40" s="1560"/>
      <c r="N40" s="1560"/>
      <c r="O40" s="1560"/>
      <c r="P40" s="1560"/>
      <c r="Q40" s="1560"/>
      <c r="R40" s="1560"/>
      <c r="S40" s="1560"/>
      <c r="T40" s="1560"/>
      <c r="U40" s="1560"/>
      <c r="V40" s="1560"/>
      <c r="W40" s="1560"/>
      <c r="X40" s="1560"/>
      <c r="Y40" s="1560"/>
      <c r="Z40" s="1560"/>
      <c r="AA40" s="1560"/>
      <c r="AB40" s="1560"/>
      <c r="AC40" s="1560"/>
      <c r="AD40" s="1560"/>
      <c r="AE40" s="1561"/>
      <c r="AM40" s="296"/>
      <c r="AN40" s="296"/>
      <c r="AO40" s="296"/>
      <c r="AP40" s="296"/>
      <c r="AQ40" s="296"/>
      <c r="AR40" s="296"/>
      <c r="AS40" s="296"/>
      <c r="AT40" s="296"/>
    </row>
    <row r="41" spans="2:69" ht="21" customHeight="1">
      <c r="C41" s="1559"/>
      <c r="D41" s="1560"/>
      <c r="E41" s="1560"/>
      <c r="F41" s="1560"/>
      <c r="G41" s="1560"/>
      <c r="H41" s="1560"/>
      <c r="I41" s="1560"/>
      <c r="J41" s="1560"/>
      <c r="K41" s="1560"/>
      <c r="L41" s="1560"/>
      <c r="M41" s="1560"/>
      <c r="N41" s="1560"/>
      <c r="O41" s="1560"/>
      <c r="P41" s="1560"/>
      <c r="Q41" s="1560"/>
      <c r="R41" s="1560"/>
      <c r="S41" s="1560"/>
      <c r="T41" s="1560"/>
      <c r="U41" s="1560"/>
      <c r="V41" s="1560"/>
      <c r="W41" s="1560"/>
      <c r="X41" s="1560"/>
      <c r="Y41" s="1560"/>
      <c r="Z41" s="1560"/>
      <c r="AA41" s="1560"/>
      <c r="AB41" s="1560"/>
      <c r="AC41" s="1560"/>
      <c r="AD41" s="1560"/>
      <c r="AE41" s="1561"/>
      <c r="AM41" s="296"/>
      <c r="AN41" s="296"/>
      <c r="AO41" s="296"/>
      <c r="AP41" s="296"/>
      <c r="AQ41" s="296"/>
      <c r="AR41" s="296"/>
      <c r="AS41" s="296"/>
      <c r="AT41" s="296"/>
    </row>
    <row r="42" spans="2:69" ht="21" customHeight="1">
      <c r="C42" s="1559"/>
      <c r="D42" s="1560"/>
      <c r="E42" s="1560"/>
      <c r="F42" s="1560"/>
      <c r="G42" s="1560"/>
      <c r="H42" s="1560"/>
      <c r="I42" s="1560"/>
      <c r="J42" s="1560"/>
      <c r="K42" s="1560"/>
      <c r="L42" s="1560"/>
      <c r="M42" s="1560"/>
      <c r="N42" s="1560"/>
      <c r="O42" s="1560"/>
      <c r="P42" s="1560"/>
      <c r="Q42" s="1560"/>
      <c r="R42" s="1560"/>
      <c r="S42" s="1560"/>
      <c r="T42" s="1560"/>
      <c r="U42" s="1560"/>
      <c r="V42" s="1560"/>
      <c r="W42" s="1560"/>
      <c r="X42" s="1560"/>
      <c r="Y42" s="1560"/>
      <c r="Z42" s="1560"/>
      <c r="AA42" s="1560"/>
      <c r="AB42" s="1560"/>
      <c r="AC42" s="1560"/>
      <c r="AD42" s="1560"/>
      <c r="AE42" s="1561"/>
    </row>
    <row r="43" spans="2:69" ht="21" customHeight="1">
      <c r="C43" s="1559"/>
      <c r="D43" s="1560"/>
      <c r="E43" s="1560"/>
      <c r="F43" s="1560"/>
      <c r="G43" s="1560"/>
      <c r="H43" s="1560"/>
      <c r="I43" s="1560"/>
      <c r="J43" s="1560"/>
      <c r="K43" s="1560"/>
      <c r="L43" s="1560"/>
      <c r="M43" s="1560"/>
      <c r="N43" s="1560"/>
      <c r="O43" s="1560"/>
      <c r="P43" s="1560"/>
      <c r="Q43" s="1560"/>
      <c r="R43" s="1560"/>
      <c r="S43" s="1560"/>
      <c r="T43" s="1560"/>
      <c r="U43" s="1560"/>
      <c r="V43" s="1560"/>
      <c r="W43" s="1560"/>
      <c r="X43" s="1560"/>
      <c r="Y43" s="1560"/>
      <c r="Z43" s="1560"/>
      <c r="AA43" s="1560"/>
      <c r="AB43" s="1560"/>
      <c r="AC43" s="1560"/>
      <c r="AD43" s="1560"/>
      <c r="AE43" s="1561"/>
    </row>
    <row r="44" spans="2:69" ht="21" customHeight="1">
      <c r="C44" s="1559"/>
      <c r="D44" s="1560"/>
      <c r="E44" s="1560"/>
      <c r="F44" s="1560"/>
      <c r="G44" s="1560"/>
      <c r="H44" s="1560"/>
      <c r="I44" s="1560"/>
      <c r="J44" s="1560"/>
      <c r="K44" s="1560"/>
      <c r="L44" s="1560"/>
      <c r="M44" s="1560"/>
      <c r="N44" s="1560"/>
      <c r="O44" s="1560"/>
      <c r="P44" s="1560"/>
      <c r="Q44" s="1560"/>
      <c r="R44" s="1560"/>
      <c r="S44" s="1560"/>
      <c r="T44" s="1560"/>
      <c r="U44" s="1560"/>
      <c r="V44" s="1560"/>
      <c r="W44" s="1560"/>
      <c r="X44" s="1560"/>
      <c r="Y44" s="1560"/>
      <c r="Z44" s="1560"/>
      <c r="AA44" s="1560"/>
      <c r="AB44" s="1560"/>
      <c r="AC44" s="1560"/>
      <c r="AD44" s="1560"/>
      <c r="AE44" s="1561"/>
    </row>
    <row r="45" spans="2:69" ht="21" customHeight="1">
      <c r="C45" s="1559"/>
      <c r="D45" s="1560"/>
      <c r="E45" s="1560"/>
      <c r="F45" s="1560"/>
      <c r="G45" s="1560"/>
      <c r="H45" s="1560"/>
      <c r="I45" s="1560"/>
      <c r="J45" s="1560"/>
      <c r="K45" s="1560"/>
      <c r="L45" s="1560"/>
      <c r="M45" s="1560"/>
      <c r="N45" s="1560"/>
      <c r="O45" s="1560"/>
      <c r="P45" s="1560"/>
      <c r="Q45" s="1560"/>
      <c r="R45" s="1560"/>
      <c r="S45" s="1560"/>
      <c r="T45" s="1560"/>
      <c r="U45" s="1560"/>
      <c r="V45" s="1560"/>
      <c r="W45" s="1560"/>
      <c r="X45" s="1560"/>
      <c r="Y45" s="1560"/>
      <c r="Z45" s="1560"/>
      <c r="AA45" s="1560"/>
      <c r="AB45" s="1560"/>
      <c r="AC45" s="1560"/>
      <c r="AD45" s="1560"/>
      <c r="AE45" s="1561"/>
    </row>
    <row r="46" spans="2:69" ht="21" customHeight="1">
      <c r="C46" s="1559"/>
      <c r="D46" s="1560"/>
      <c r="E46" s="1560"/>
      <c r="F46" s="1560"/>
      <c r="G46" s="1560"/>
      <c r="H46" s="1560"/>
      <c r="I46" s="1560"/>
      <c r="J46" s="1560"/>
      <c r="K46" s="1560"/>
      <c r="L46" s="1560"/>
      <c r="M46" s="1560"/>
      <c r="N46" s="1560"/>
      <c r="O46" s="1560"/>
      <c r="P46" s="1560"/>
      <c r="Q46" s="1560"/>
      <c r="R46" s="1560"/>
      <c r="S46" s="1560"/>
      <c r="T46" s="1560"/>
      <c r="U46" s="1560"/>
      <c r="V46" s="1560"/>
      <c r="W46" s="1560"/>
      <c r="X46" s="1560"/>
      <c r="Y46" s="1560"/>
      <c r="Z46" s="1560"/>
      <c r="AA46" s="1560"/>
      <c r="AB46" s="1560"/>
      <c r="AC46" s="1560"/>
      <c r="AD46" s="1560"/>
      <c r="AE46" s="1561"/>
    </row>
    <row r="47" spans="2:69" ht="21" customHeight="1">
      <c r="C47" s="1559"/>
      <c r="D47" s="1560"/>
      <c r="E47" s="1560"/>
      <c r="F47" s="1560"/>
      <c r="G47" s="1560"/>
      <c r="H47" s="1560"/>
      <c r="I47" s="1560"/>
      <c r="J47" s="1560"/>
      <c r="K47" s="1560"/>
      <c r="L47" s="1560"/>
      <c r="M47" s="1560"/>
      <c r="N47" s="1560"/>
      <c r="O47" s="1560"/>
      <c r="P47" s="1560"/>
      <c r="Q47" s="1560"/>
      <c r="R47" s="1560"/>
      <c r="S47" s="1560"/>
      <c r="T47" s="1560"/>
      <c r="U47" s="1560"/>
      <c r="V47" s="1560"/>
      <c r="W47" s="1560"/>
      <c r="X47" s="1560"/>
      <c r="Y47" s="1560"/>
      <c r="Z47" s="1560"/>
      <c r="AA47" s="1560"/>
      <c r="AB47" s="1560"/>
      <c r="AC47" s="1560"/>
      <c r="AD47" s="1560"/>
      <c r="AE47" s="1561"/>
    </row>
    <row r="48" spans="2:69" ht="21" customHeight="1">
      <c r="C48" s="1562"/>
      <c r="D48" s="1563"/>
      <c r="E48" s="1563"/>
      <c r="F48" s="1563"/>
      <c r="G48" s="1563"/>
      <c r="H48" s="1563"/>
      <c r="I48" s="1563"/>
      <c r="J48" s="1563"/>
      <c r="K48" s="1563"/>
      <c r="L48" s="1563"/>
      <c r="M48" s="1563"/>
      <c r="N48" s="1563"/>
      <c r="O48" s="1563"/>
      <c r="P48" s="1563"/>
      <c r="Q48" s="1563"/>
      <c r="R48" s="1563"/>
      <c r="S48" s="1563"/>
      <c r="T48" s="1563"/>
      <c r="U48" s="1563"/>
      <c r="V48" s="1563"/>
      <c r="W48" s="1563"/>
      <c r="X48" s="1563"/>
      <c r="Y48" s="1563"/>
      <c r="Z48" s="1563"/>
      <c r="AA48" s="1563"/>
      <c r="AB48" s="1563"/>
      <c r="AC48" s="1563"/>
      <c r="AD48" s="1563"/>
      <c r="AE48" s="1564"/>
    </row>
  </sheetData>
  <mergeCells count="12">
    <mergeCell ref="AK9:BQ13"/>
    <mergeCell ref="AM3:AT4"/>
    <mergeCell ref="C8:AE31"/>
    <mergeCell ref="C34:AE48"/>
    <mergeCell ref="A1:D1"/>
    <mergeCell ref="E1:AF1"/>
    <mergeCell ref="R3:U3"/>
    <mergeCell ref="V3:AF3"/>
    <mergeCell ref="R4:U4"/>
    <mergeCell ref="V4:AF4"/>
    <mergeCell ref="R2:U2"/>
    <mergeCell ref="V2:AF2"/>
  </mergeCells>
  <phoneticPr fontId="5"/>
  <dataValidations count="1">
    <dataValidation imeMode="off" allowBlank="1" showInputMessage="1" showErrorMessage="1" sqref="AA33:AE33 AA6:AE7 V2:AF4" xr:uid="{00000000-0002-0000-1000-000000000000}"/>
  </dataValidations>
  <pageMargins left="0.9055118110236221" right="0.70866141732283472" top="0.39370078740157483" bottom="0.35433070866141736" header="0.19685039370078741" footer="0.19685039370078741"/>
  <pageSetup paperSize="9" scale="84" orientation="portrait" blackAndWhite="1"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BS56"/>
  <sheetViews>
    <sheetView view="pageBreakPreview" zoomScale="95" zoomScaleNormal="100" zoomScaleSheetLayoutView="95" workbookViewId="0">
      <selection activeCell="R2" sqref="R2:AF2"/>
    </sheetView>
  </sheetViews>
  <sheetFormatPr defaultColWidth="3.125" defaultRowHeight="21" customHeight="1"/>
  <cols>
    <col min="1" max="27" width="3.125" style="2"/>
    <col min="28" max="28" width="3.5" style="2" bestFit="1" customWidth="1"/>
    <col min="29" max="16384" width="3.125" style="2"/>
  </cols>
  <sheetData>
    <row r="1" spans="1:71" s="285" customFormat="1" ht="21" customHeight="1">
      <c r="A1" s="646" t="s">
        <v>84</v>
      </c>
      <c r="B1" s="646"/>
      <c r="C1" s="646"/>
      <c r="D1" s="646"/>
      <c r="E1" s="1589" t="s">
        <v>652</v>
      </c>
      <c r="F1" s="1590"/>
      <c r="G1" s="1590"/>
      <c r="H1" s="1590"/>
      <c r="I1" s="1590"/>
      <c r="J1" s="1590"/>
      <c r="K1" s="1590"/>
      <c r="L1" s="1590"/>
      <c r="M1" s="1590"/>
      <c r="N1" s="1590"/>
      <c r="O1" s="1590"/>
      <c r="P1" s="1590"/>
      <c r="Q1" s="1590"/>
      <c r="R1" s="1591" t="str">
        <f>IF(COUNTIF(AK20:AK47,"OK")=4,"","未入力の項目があります")</f>
        <v>未入力の項目があります</v>
      </c>
      <c r="S1" s="1591"/>
      <c r="T1" s="1591"/>
      <c r="U1" s="1591"/>
      <c r="V1" s="1591"/>
      <c r="W1" s="1591"/>
      <c r="X1" s="1591"/>
      <c r="Y1" s="1591"/>
      <c r="Z1" s="1591"/>
      <c r="AA1" s="1591"/>
      <c r="AB1" s="1591"/>
      <c r="AC1" s="1591"/>
      <c r="AD1" s="1591"/>
      <c r="AE1" s="1591"/>
      <c r="AF1" s="1591"/>
      <c r="AI1" s="285" t="s">
        <v>388</v>
      </c>
      <c r="AO1" s="356"/>
      <c r="AP1" s="356"/>
      <c r="AQ1" s="356"/>
      <c r="AR1" s="356"/>
      <c r="AS1" s="356"/>
      <c r="AT1" s="356"/>
      <c r="AU1" s="356"/>
      <c r="AV1" s="356"/>
      <c r="AW1" s="356"/>
      <c r="AX1" s="356"/>
      <c r="AY1" s="356"/>
      <c r="AZ1" s="356"/>
      <c r="BA1" s="356"/>
      <c r="BB1" s="356"/>
      <c r="BC1" s="356"/>
      <c r="BD1" s="356"/>
      <c r="BE1" s="356"/>
      <c r="BF1" s="356"/>
      <c r="BG1" s="356"/>
      <c r="BH1" s="356"/>
      <c r="BI1" s="356"/>
      <c r="BJ1" s="356"/>
      <c r="BK1" s="356"/>
      <c r="BL1" s="356"/>
      <c r="BM1" s="356"/>
      <c r="BN1" s="356"/>
      <c r="BO1" s="356"/>
      <c r="BP1" s="356"/>
      <c r="BQ1" s="356"/>
      <c r="BR1" s="356"/>
      <c r="BS1" s="356"/>
    </row>
    <row r="2" spans="1:71" s="631" customFormat="1" ht="21" customHeight="1">
      <c r="A2" s="621"/>
      <c r="B2" s="621"/>
      <c r="C2" s="621"/>
      <c r="D2" s="621"/>
      <c r="E2" s="628"/>
      <c r="F2" s="628"/>
      <c r="G2" s="628"/>
      <c r="H2" s="628"/>
      <c r="I2" s="628"/>
      <c r="J2" s="628"/>
      <c r="K2" s="628"/>
      <c r="L2" s="628"/>
      <c r="M2" s="628"/>
      <c r="N2" s="628"/>
      <c r="O2" s="628"/>
      <c r="P2" s="628"/>
      <c r="Q2" s="628"/>
      <c r="R2" s="805" t="s">
        <v>1043</v>
      </c>
      <c r="S2" s="805"/>
      <c r="T2" s="805"/>
      <c r="U2" s="805"/>
      <c r="V2" s="807">
        <f>'１申請書'!$V$3</f>
        <v>0</v>
      </c>
      <c r="W2" s="806"/>
      <c r="X2" s="806"/>
      <c r="Y2" s="806"/>
      <c r="Z2" s="806"/>
      <c r="AA2" s="806"/>
      <c r="AB2" s="806"/>
      <c r="AC2" s="806"/>
      <c r="AD2" s="806"/>
      <c r="AE2" s="806"/>
      <c r="AF2" s="806"/>
      <c r="AO2" s="629"/>
      <c r="AP2" s="629"/>
      <c r="AQ2" s="629"/>
      <c r="AR2" s="629"/>
      <c r="AS2" s="629"/>
      <c r="AT2" s="629"/>
      <c r="AU2" s="629"/>
      <c r="AV2" s="629"/>
      <c r="AW2" s="629"/>
      <c r="AX2" s="629"/>
      <c r="AY2" s="629"/>
      <c r="AZ2" s="629"/>
      <c r="BA2" s="629"/>
      <c r="BB2" s="629"/>
      <c r="BC2" s="629"/>
      <c r="BD2" s="629"/>
      <c r="BE2" s="629"/>
      <c r="BF2" s="629"/>
      <c r="BG2" s="629"/>
      <c r="BH2" s="629"/>
      <c r="BI2" s="629"/>
      <c r="BJ2" s="629"/>
      <c r="BK2" s="629"/>
      <c r="BL2" s="629"/>
      <c r="BM2" s="629"/>
      <c r="BN2" s="629"/>
      <c r="BO2" s="629"/>
      <c r="BP2" s="629"/>
      <c r="BQ2" s="629"/>
      <c r="BR2" s="629"/>
      <c r="BS2" s="629"/>
    </row>
    <row r="3" spans="1:71" s="285" customFormat="1" ht="21" customHeight="1">
      <c r="R3" s="805" t="s">
        <v>772</v>
      </c>
      <c r="S3" s="805"/>
      <c r="T3" s="805"/>
      <c r="U3" s="805"/>
      <c r="V3" s="806">
        <f>'１申請書'!$K$14</f>
        <v>0</v>
      </c>
      <c r="W3" s="806"/>
      <c r="X3" s="806"/>
      <c r="Y3" s="806"/>
      <c r="Z3" s="806"/>
      <c r="AA3" s="806"/>
      <c r="AB3" s="806"/>
      <c r="AC3" s="806"/>
      <c r="AD3" s="806"/>
      <c r="AE3" s="806"/>
      <c r="AF3" s="806"/>
      <c r="AN3" s="1592" t="s">
        <v>806</v>
      </c>
      <c r="AO3" s="1592"/>
      <c r="AP3" s="1592"/>
      <c r="AQ3" s="1592"/>
      <c r="AR3" s="1592"/>
      <c r="AS3" s="1592"/>
      <c r="AT3" s="1592"/>
      <c r="AU3" s="1592"/>
      <c r="AV3" s="1592"/>
      <c r="AW3" s="1592"/>
      <c r="AX3" s="1592"/>
      <c r="AY3" s="1592"/>
      <c r="AZ3" s="1592"/>
      <c r="BA3" s="1592"/>
      <c r="BB3" s="1592"/>
      <c r="BC3" s="1592"/>
      <c r="BD3" s="1592"/>
      <c r="BE3" s="1592"/>
      <c r="BF3" s="1592"/>
      <c r="BG3" s="1592"/>
      <c r="BH3" s="1592"/>
      <c r="BI3" s="1592"/>
      <c r="BJ3" s="1592"/>
      <c r="BK3" s="1592"/>
      <c r="BL3" s="1592"/>
      <c r="BM3" s="1592"/>
      <c r="BN3" s="1592"/>
      <c r="BO3" s="1592"/>
      <c r="BP3" s="1592"/>
      <c r="BQ3" s="1592"/>
      <c r="BR3" s="1592"/>
      <c r="BS3" s="356"/>
    </row>
    <row r="4" spans="1:71" s="285" customFormat="1" ht="21" customHeight="1">
      <c r="R4" s="646" t="s">
        <v>97</v>
      </c>
      <c r="S4" s="646"/>
      <c r="T4" s="646"/>
      <c r="U4" s="646"/>
      <c r="V4" s="806">
        <f>'１申請書'!$K$9</f>
        <v>0</v>
      </c>
      <c r="W4" s="806"/>
      <c r="X4" s="806"/>
      <c r="Y4" s="806"/>
      <c r="Z4" s="806"/>
      <c r="AA4" s="806"/>
      <c r="AB4" s="806"/>
      <c r="AC4" s="806"/>
      <c r="AD4" s="806"/>
      <c r="AE4" s="806"/>
      <c r="AF4" s="806"/>
      <c r="AN4" s="1592"/>
      <c r="AO4" s="1592"/>
      <c r="AP4" s="1592"/>
      <c r="AQ4" s="1592"/>
      <c r="AR4" s="1592"/>
      <c r="AS4" s="1592"/>
      <c r="AT4" s="1592"/>
      <c r="AU4" s="1592"/>
      <c r="AV4" s="1592"/>
      <c r="AW4" s="1592"/>
      <c r="AX4" s="1592"/>
      <c r="AY4" s="1592"/>
      <c r="AZ4" s="1592"/>
      <c r="BA4" s="1592"/>
      <c r="BB4" s="1592"/>
      <c r="BC4" s="1592"/>
      <c r="BD4" s="1592"/>
      <c r="BE4" s="1592"/>
      <c r="BF4" s="1592"/>
      <c r="BG4" s="1592"/>
      <c r="BH4" s="1592"/>
      <c r="BI4" s="1592"/>
      <c r="BJ4" s="1592"/>
      <c r="BK4" s="1592"/>
      <c r="BL4" s="1592"/>
      <c r="BM4" s="1592"/>
      <c r="BN4" s="1592"/>
      <c r="BO4" s="1592"/>
      <c r="BP4" s="1592"/>
      <c r="BQ4" s="1592"/>
      <c r="BR4" s="1592"/>
      <c r="BS4" s="356"/>
    </row>
    <row r="5" spans="1:71" ht="21" customHeight="1">
      <c r="B5" s="420"/>
      <c r="C5" s="420"/>
      <c r="D5" s="420"/>
      <c r="E5" s="420"/>
      <c r="F5" s="420"/>
      <c r="G5" s="420"/>
      <c r="H5" s="420"/>
      <c r="I5" s="420"/>
      <c r="J5" s="420"/>
      <c r="K5" s="420"/>
      <c r="L5" s="420"/>
      <c r="M5" s="420"/>
      <c r="N5" s="420"/>
      <c r="O5" s="420"/>
      <c r="AN5" s="1592"/>
      <c r="AO5" s="1592"/>
      <c r="AP5" s="1592"/>
      <c r="AQ5" s="1592"/>
      <c r="AR5" s="1592"/>
      <c r="AS5" s="1592"/>
      <c r="AT5" s="1592"/>
      <c r="AU5" s="1592"/>
      <c r="AV5" s="1592"/>
      <c r="AW5" s="1592"/>
      <c r="AX5" s="1592"/>
      <c r="AY5" s="1592"/>
      <c r="AZ5" s="1592"/>
      <c r="BA5" s="1592"/>
      <c r="BB5" s="1592"/>
      <c r="BC5" s="1592"/>
      <c r="BD5" s="1592"/>
      <c r="BE5" s="1592"/>
      <c r="BF5" s="1592"/>
      <c r="BG5" s="1592"/>
      <c r="BH5" s="1592"/>
      <c r="BI5" s="1592"/>
      <c r="BJ5" s="1592"/>
      <c r="BK5" s="1592"/>
      <c r="BL5" s="1592"/>
      <c r="BM5" s="1592"/>
      <c r="BN5" s="1592"/>
      <c r="BO5" s="1592"/>
      <c r="BP5" s="1592"/>
      <c r="BQ5" s="1592"/>
      <c r="BR5" s="1592"/>
    </row>
    <row r="6" spans="1:71" s="69" customFormat="1" ht="21" customHeight="1">
      <c r="B6" s="952" t="s">
        <v>653</v>
      </c>
      <c r="C6" s="952"/>
      <c r="D6" s="952"/>
      <c r="E6" s="952"/>
      <c r="F6" s="952"/>
      <c r="G6" s="952"/>
      <c r="H6" s="952"/>
      <c r="I6" s="952"/>
      <c r="J6" s="952"/>
      <c r="K6" s="952"/>
      <c r="L6" s="952"/>
      <c r="M6" s="1593"/>
      <c r="N6" s="1594"/>
      <c r="O6" s="1594"/>
      <c r="P6" s="265" t="s">
        <v>32</v>
      </c>
      <c r="Q6" s="449"/>
      <c r="AN6" s="1592"/>
      <c r="AO6" s="1592"/>
      <c r="AP6" s="1592"/>
      <c r="AQ6" s="1592"/>
      <c r="AR6" s="1592"/>
      <c r="AS6" s="1592"/>
      <c r="AT6" s="1592"/>
      <c r="AU6" s="1592"/>
      <c r="AV6" s="1592"/>
      <c r="AW6" s="1592"/>
      <c r="AX6" s="1592"/>
      <c r="AY6" s="1592"/>
      <c r="AZ6" s="1592"/>
      <c r="BA6" s="1592"/>
      <c r="BB6" s="1592"/>
      <c r="BC6" s="1592"/>
      <c r="BD6" s="1592"/>
      <c r="BE6" s="1592"/>
      <c r="BF6" s="1592"/>
      <c r="BG6" s="1592"/>
      <c r="BH6" s="1592"/>
      <c r="BI6" s="1592"/>
      <c r="BJ6" s="1592"/>
      <c r="BK6" s="1592"/>
      <c r="BL6" s="1592"/>
      <c r="BM6" s="1592"/>
      <c r="BN6" s="1592"/>
      <c r="BO6" s="1592"/>
      <c r="BP6" s="1592"/>
      <c r="BQ6" s="1592"/>
      <c r="BR6" s="1592"/>
    </row>
    <row r="7" spans="1:71" s="69" customFormat="1" ht="21" customHeight="1">
      <c r="B7" s="952" t="s">
        <v>654</v>
      </c>
      <c r="C7" s="952"/>
      <c r="D7" s="952"/>
      <c r="E7" s="952"/>
      <c r="F7" s="952"/>
      <c r="G7" s="952"/>
      <c r="H7" s="952"/>
      <c r="I7" s="952"/>
      <c r="J7" s="952"/>
      <c r="K7" s="952"/>
      <c r="L7" s="952"/>
      <c r="M7" s="1596">
        <v>1</v>
      </c>
      <c r="N7" s="1597"/>
      <c r="O7" s="1597"/>
      <c r="P7" s="265" t="s">
        <v>32</v>
      </c>
      <c r="Q7" s="229" t="s">
        <v>655</v>
      </c>
    </row>
    <row r="8" spans="1:71" s="69" customFormat="1" ht="21" customHeight="1">
      <c r="B8" s="183"/>
      <c r="C8" s="183"/>
      <c r="D8" s="183"/>
      <c r="E8" s="183"/>
      <c r="F8" s="183"/>
      <c r="G8" s="183"/>
      <c r="H8" s="183"/>
      <c r="I8" s="183"/>
      <c r="J8" s="183"/>
      <c r="K8" s="183"/>
      <c r="L8" s="183"/>
      <c r="M8" s="183"/>
      <c r="N8" s="183"/>
      <c r="O8" s="183"/>
      <c r="AN8" s="812" t="s">
        <v>285</v>
      </c>
      <c r="AO8" s="812"/>
      <c r="AP8" s="812"/>
      <c r="AQ8" s="812"/>
      <c r="AR8" s="812"/>
      <c r="AS8" s="812"/>
      <c r="AT8" s="812"/>
      <c r="AU8" s="812"/>
    </row>
    <row r="9" spans="1:71" s="69" customFormat="1" ht="21" customHeight="1">
      <c r="A9" s="70" t="s">
        <v>656</v>
      </c>
      <c r="D9" s="183"/>
      <c r="E9" s="183"/>
      <c r="F9" s="183"/>
      <c r="G9" s="183"/>
      <c r="H9" s="183"/>
      <c r="I9" s="183"/>
      <c r="J9" s="183"/>
      <c r="K9" s="183"/>
      <c r="L9" s="183"/>
      <c r="M9" s="183"/>
      <c r="N9" s="183"/>
      <c r="O9" s="183"/>
      <c r="AN9" s="812"/>
      <c r="AO9" s="812"/>
      <c r="AP9" s="812"/>
      <c r="AQ9" s="812"/>
      <c r="AR9" s="812"/>
      <c r="AS9" s="812"/>
      <c r="AT9" s="812"/>
      <c r="AU9" s="812"/>
    </row>
    <row r="10" spans="1:71" s="69" customFormat="1" ht="21" customHeight="1">
      <c r="B10" s="952" t="s">
        <v>26</v>
      </c>
      <c r="C10" s="952"/>
      <c r="D10" s="952"/>
      <c r="E10" s="952"/>
      <c r="F10" s="952"/>
      <c r="G10" s="952"/>
      <c r="H10" s="952"/>
      <c r="I10" s="952"/>
      <c r="J10" s="952"/>
      <c r="K10" s="952"/>
      <c r="L10" s="952" t="s">
        <v>27</v>
      </c>
      <c r="M10" s="952"/>
      <c r="N10" s="952"/>
      <c r="O10" s="952"/>
      <c r="P10" s="952"/>
      <c r="Q10" s="952" t="s">
        <v>28</v>
      </c>
      <c r="R10" s="952"/>
      <c r="S10" s="952"/>
      <c r="T10" s="952"/>
      <c r="U10" s="952"/>
      <c r="V10" s="952"/>
      <c r="W10" s="952"/>
      <c r="X10" s="952"/>
      <c r="Y10" s="952"/>
      <c r="Z10" s="952"/>
      <c r="AA10" s="952"/>
      <c r="AB10" s="952"/>
      <c r="AC10" s="952"/>
      <c r="AD10" s="952"/>
      <c r="AE10" s="952"/>
      <c r="AF10" s="952"/>
    </row>
    <row r="11" spans="1:71" s="69" customFormat="1" ht="21" customHeight="1">
      <c r="B11" s="952" t="s">
        <v>120</v>
      </c>
      <c r="C11" s="952"/>
      <c r="D11" s="952"/>
      <c r="E11" s="952"/>
      <c r="F11" s="952"/>
      <c r="G11" s="952"/>
      <c r="H11" s="952"/>
      <c r="I11" s="952"/>
      <c r="J11" s="952"/>
      <c r="K11" s="952"/>
      <c r="L11" s="1595"/>
      <c r="M11" s="1595"/>
      <c r="N11" s="1595"/>
      <c r="O11" s="1595"/>
      <c r="P11" s="1595"/>
      <c r="Q11" s="1533"/>
      <c r="R11" s="1533"/>
      <c r="S11" s="1533"/>
      <c r="T11" s="1533"/>
      <c r="U11" s="1533"/>
      <c r="V11" s="1533"/>
      <c r="W11" s="1533"/>
      <c r="X11" s="1533"/>
      <c r="Y11" s="1533"/>
      <c r="Z11" s="1533"/>
      <c r="AA11" s="1533"/>
      <c r="AB11" s="1533"/>
      <c r="AC11" s="1533"/>
      <c r="AD11" s="1533"/>
      <c r="AE11" s="1533"/>
      <c r="AF11" s="1533"/>
      <c r="AN11" s="1336" t="s">
        <v>120</v>
      </c>
      <c r="AO11" s="1337"/>
      <c r="AP11" s="1337"/>
      <c r="AQ11" s="1337"/>
      <c r="AR11" s="1337"/>
      <c r="AS11" s="1337"/>
      <c r="AT11" s="1337"/>
      <c r="AU11" s="1338"/>
      <c r="AV11" s="139"/>
      <c r="AW11" s="676" t="s">
        <v>657</v>
      </c>
      <c r="AX11" s="676"/>
      <c r="AY11" s="676"/>
      <c r="AZ11" s="676"/>
      <c r="BA11" s="676"/>
      <c r="BB11" s="676"/>
      <c r="BC11" s="676"/>
      <c r="BD11" s="676"/>
      <c r="BE11" s="676"/>
      <c r="BF11" s="676"/>
      <c r="BG11" s="676"/>
      <c r="BH11" s="676"/>
      <c r="BI11" s="676"/>
      <c r="BJ11" s="676"/>
      <c r="BK11" s="676"/>
      <c r="BL11" s="676"/>
      <c r="BM11" s="676"/>
      <c r="BN11" s="676"/>
      <c r="BO11" s="676"/>
      <c r="BP11" s="676"/>
      <c r="BQ11" s="676"/>
      <c r="BR11" s="1233"/>
    </row>
    <row r="12" spans="1:71" s="69" customFormat="1" ht="21" customHeight="1">
      <c r="B12" s="952"/>
      <c r="C12" s="952"/>
      <c r="D12" s="952"/>
      <c r="E12" s="952"/>
      <c r="F12" s="952"/>
      <c r="G12" s="952"/>
      <c r="H12" s="952"/>
      <c r="I12" s="952"/>
      <c r="J12" s="952"/>
      <c r="K12" s="952"/>
      <c r="L12" s="1595"/>
      <c r="M12" s="1595"/>
      <c r="N12" s="1595"/>
      <c r="O12" s="1595"/>
      <c r="P12" s="1595"/>
      <c r="Q12" s="1533"/>
      <c r="R12" s="1533"/>
      <c r="S12" s="1533"/>
      <c r="T12" s="1533"/>
      <c r="U12" s="1533"/>
      <c r="V12" s="1533"/>
      <c r="W12" s="1533"/>
      <c r="X12" s="1533"/>
      <c r="Y12" s="1533"/>
      <c r="Z12" s="1533"/>
      <c r="AA12" s="1533"/>
      <c r="AB12" s="1533"/>
      <c r="AC12" s="1533"/>
      <c r="AD12" s="1533"/>
      <c r="AE12" s="1533"/>
      <c r="AF12" s="1533"/>
      <c r="AN12" s="1342"/>
      <c r="AO12" s="1343"/>
      <c r="AP12" s="1343"/>
      <c r="AQ12" s="1343"/>
      <c r="AR12" s="1343"/>
      <c r="AS12" s="1343"/>
      <c r="AT12" s="1343"/>
      <c r="AU12" s="1344"/>
      <c r="AV12" s="85"/>
      <c r="AW12" s="740"/>
      <c r="AX12" s="740"/>
      <c r="AY12" s="740"/>
      <c r="AZ12" s="740"/>
      <c r="BA12" s="740"/>
      <c r="BB12" s="740"/>
      <c r="BC12" s="740"/>
      <c r="BD12" s="740"/>
      <c r="BE12" s="740"/>
      <c r="BF12" s="740"/>
      <c r="BG12" s="740"/>
      <c r="BH12" s="740"/>
      <c r="BI12" s="740"/>
      <c r="BJ12" s="740"/>
      <c r="BK12" s="740"/>
      <c r="BL12" s="740"/>
      <c r="BM12" s="740"/>
      <c r="BN12" s="740"/>
      <c r="BO12" s="740"/>
      <c r="BP12" s="740"/>
      <c r="BQ12" s="740"/>
      <c r="BR12" s="1303"/>
    </row>
    <row r="13" spans="1:71" s="69" customFormat="1" ht="21" customHeight="1">
      <c r="B13" s="952" t="s">
        <v>29</v>
      </c>
      <c r="C13" s="952"/>
      <c r="D13" s="952"/>
      <c r="E13" s="952"/>
      <c r="F13" s="952"/>
      <c r="G13" s="952"/>
      <c r="H13" s="952"/>
      <c r="I13" s="952"/>
      <c r="J13" s="952"/>
      <c r="K13" s="952"/>
      <c r="L13" s="1595"/>
      <c r="M13" s="1595"/>
      <c r="N13" s="1595"/>
      <c r="O13" s="1595"/>
      <c r="P13" s="1595"/>
      <c r="Q13" s="1533"/>
      <c r="R13" s="1533"/>
      <c r="S13" s="1533"/>
      <c r="T13" s="1533"/>
      <c r="U13" s="1533"/>
      <c r="V13" s="1533"/>
      <c r="W13" s="1533"/>
      <c r="X13" s="1533"/>
      <c r="Y13" s="1533"/>
      <c r="Z13" s="1533"/>
      <c r="AA13" s="1533"/>
      <c r="AB13" s="1533"/>
      <c r="AC13" s="1533"/>
      <c r="AD13" s="1533"/>
      <c r="AE13" s="1533"/>
      <c r="AF13" s="1533"/>
      <c r="AN13" s="1336" t="s">
        <v>29</v>
      </c>
      <c r="AO13" s="1337"/>
      <c r="AP13" s="1337"/>
      <c r="AQ13" s="1337"/>
      <c r="AR13" s="1337"/>
      <c r="AS13" s="1337"/>
      <c r="AT13" s="1337"/>
      <c r="AU13" s="1338"/>
      <c r="AV13" s="279"/>
      <c r="AW13" s="740"/>
      <c r="AX13" s="740"/>
      <c r="AY13" s="740"/>
      <c r="AZ13" s="740"/>
      <c r="BA13" s="740"/>
      <c r="BB13" s="740"/>
      <c r="BC13" s="740"/>
      <c r="BD13" s="740"/>
      <c r="BE13" s="740"/>
      <c r="BF13" s="740"/>
      <c r="BG13" s="740"/>
      <c r="BH13" s="740"/>
      <c r="BI13" s="740"/>
      <c r="BJ13" s="740"/>
      <c r="BK13" s="740"/>
      <c r="BL13" s="740"/>
      <c r="BM13" s="740"/>
      <c r="BN13" s="740"/>
      <c r="BO13" s="740"/>
      <c r="BP13" s="740"/>
      <c r="BQ13" s="740"/>
      <c r="BR13" s="1303"/>
    </row>
    <row r="14" spans="1:71" s="69" customFormat="1" ht="21" customHeight="1">
      <c r="B14" s="952"/>
      <c r="C14" s="952"/>
      <c r="D14" s="952"/>
      <c r="E14" s="952"/>
      <c r="F14" s="952"/>
      <c r="G14" s="952"/>
      <c r="H14" s="952"/>
      <c r="I14" s="952"/>
      <c r="J14" s="952"/>
      <c r="K14" s="952"/>
      <c r="L14" s="1595"/>
      <c r="M14" s="1595"/>
      <c r="N14" s="1595"/>
      <c r="O14" s="1595"/>
      <c r="P14" s="1595"/>
      <c r="Q14" s="1533"/>
      <c r="R14" s="1533"/>
      <c r="S14" s="1533"/>
      <c r="T14" s="1533"/>
      <c r="U14" s="1533"/>
      <c r="V14" s="1533"/>
      <c r="W14" s="1533"/>
      <c r="X14" s="1533"/>
      <c r="Y14" s="1533"/>
      <c r="Z14" s="1533"/>
      <c r="AA14" s="1533"/>
      <c r="AB14" s="1533"/>
      <c r="AC14" s="1533"/>
      <c r="AD14" s="1533"/>
      <c r="AE14" s="1533"/>
      <c r="AF14" s="1533"/>
      <c r="AN14" s="1342"/>
      <c r="AO14" s="1343"/>
      <c r="AP14" s="1343"/>
      <c r="AQ14" s="1343"/>
      <c r="AR14" s="1343"/>
      <c r="AS14" s="1343"/>
      <c r="AT14" s="1343"/>
      <c r="AU14" s="1344"/>
      <c r="AV14" s="85"/>
      <c r="AW14" s="740"/>
      <c r="AX14" s="740"/>
      <c r="AY14" s="740"/>
      <c r="AZ14" s="740"/>
      <c r="BA14" s="740"/>
      <c r="BB14" s="740"/>
      <c r="BC14" s="740"/>
      <c r="BD14" s="740"/>
      <c r="BE14" s="740"/>
      <c r="BF14" s="740"/>
      <c r="BG14" s="740"/>
      <c r="BH14" s="740"/>
      <c r="BI14" s="740"/>
      <c r="BJ14" s="740"/>
      <c r="BK14" s="740"/>
      <c r="BL14" s="740"/>
      <c r="BM14" s="740"/>
      <c r="BN14" s="740"/>
      <c r="BO14" s="740"/>
      <c r="BP14" s="740"/>
      <c r="BQ14" s="740"/>
      <c r="BR14" s="1303"/>
    </row>
    <row r="15" spans="1:71" s="69" customFormat="1" ht="21" customHeight="1">
      <c r="B15" s="952" t="s">
        <v>30</v>
      </c>
      <c r="C15" s="952"/>
      <c r="D15" s="952"/>
      <c r="E15" s="952"/>
      <c r="F15" s="952"/>
      <c r="G15" s="952"/>
      <c r="H15" s="952"/>
      <c r="I15" s="952"/>
      <c r="J15" s="952"/>
      <c r="K15" s="952"/>
      <c r="L15" s="1595"/>
      <c r="M15" s="1595"/>
      <c r="N15" s="1595"/>
      <c r="O15" s="1595"/>
      <c r="P15" s="1595"/>
      <c r="Q15" s="1533"/>
      <c r="R15" s="1533"/>
      <c r="S15" s="1533"/>
      <c r="T15" s="1533"/>
      <c r="U15" s="1533"/>
      <c r="V15" s="1533"/>
      <c r="W15" s="1533"/>
      <c r="X15" s="1533"/>
      <c r="Y15" s="1533"/>
      <c r="Z15" s="1533"/>
      <c r="AA15" s="1533"/>
      <c r="AB15" s="1533"/>
      <c r="AC15" s="1533"/>
      <c r="AD15" s="1533"/>
      <c r="AE15" s="1533"/>
      <c r="AF15" s="1533"/>
      <c r="AN15" s="1336" t="s">
        <v>30</v>
      </c>
      <c r="AO15" s="1337"/>
      <c r="AP15" s="1337"/>
      <c r="AQ15" s="1337"/>
      <c r="AR15" s="1337"/>
      <c r="AS15" s="1337"/>
      <c r="AT15" s="1337"/>
      <c r="AU15" s="1338"/>
      <c r="AV15" s="279"/>
      <c r="AW15" s="740"/>
      <c r="AX15" s="740"/>
      <c r="AY15" s="740"/>
      <c r="AZ15" s="740"/>
      <c r="BA15" s="740"/>
      <c r="BB15" s="740"/>
      <c r="BC15" s="740"/>
      <c r="BD15" s="740"/>
      <c r="BE15" s="740"/>
      <c r="BF15" s="740"/>
      <c r="BG15" s="740"/>
      <c r="BH15" s="740"/>
      <c r="BI15" s="740"/>
      <c r="BJ15" s="740"/>
      <c r="BK15" s="740"/>
      <c r="BL15" s="740"/>
      <c r="BM15" s="740"/>
      <c r="BN15" s="740"/>
      <c r="BO15" s="740"/>
      <c r="BP15" s="740"/>
      <c r="BQ15" s="740"/>
      <c r="BR15" s="1303"/>
    </row>
    <row r="16" spans="1:71" s="69" customFormat="1" ht="21" customHeight="1">
      <c r="B16" s="952"/>
      <c r="C16" s="952"/>
      <c r="D16" s="952"/>
      <c r="E16" s="952"/>
      <c r="F16" s="952"/>
      <c r="G16" s="952"/>
      <c r="H16" s="952"/>
      <c r="I16" s="952"/>
      <c r="J16" s="952"/>
      <c r="K16" s="952"/>
      <c r="L16" s="1595"/>
      <c r="M16" s="1595"/>
      <c r="N16" s="1595"/>
      <c r="O16" s="1595"/>
      <c r="P16" s="1595"/>
      <c r="Q16" s="1533"/>
      <c r="R16" s="1533"/>
      <c r="S16" s="1533"/>
      <c r="T16" s="1533"/>
      <c r="U16" s="1533"/>
      <c r="V16" s="1533"/>
      <c r="W16" s="1533"/>
      <c r="X16" s="1533"/>
      <c r="Y16" s="1533"/>
      <c r="Z16" s="1533"/>
      <c r="AA16" s="1533"/>
      <c r="AB16" s="1533"/>
      <c r="AC16" s="1533"/>
      <c r="AD16" s="1533"/>
      <c r="AE16" s="1533"/>
      <c r="AF16" s="1533"/>
      <c r="AN16" s="1342"/>
      <c r="AO16" s="1343"/>
      <c r="AP16" s="1343"/>
      <c r="AQ16" s="1343"/>
      <c r="AR16" s="1343"/>
      <c r="AS16" s="1343"/>
      <c r="AT16" s="1343"/>
      <c r="AU16" s="1344"/>
      <c r="AV16" s="24"/>
      <c r="AW16" s="1234"/>
      <c r="AX16" s="1234"/>
      <c r="AY16" s="1234"/>
      <c r="AZ16" s="1234"/>
      <c r="BA16" s="1234"/>
      <c r="BB16" s="1234"/>
      <c r="BC16" s="1234"/>
      <c r="BD16" s="1234"/>
      <c r="BE16" s="1234"/>
      <c r="BF16" s="1234"/>
      <c r="BG16" s="1234"/>
      <c r="BH16" s="1234"/>
      <c r="BI16" s="1234"/>
      <c r="BJ16" s="1234"/>
      <c r="BK16" s="1234"/>
      <c r="BL16" s="1234"/>
      <c r="BM16" s="1234"/>
      <c r="BN16" s="1234"/>
      <c r="BO16" s="1234"/>
      <c r="BP16" s="1234"/>
      <c r="BQ16" s="1234"/>
      <c r="BR16" s="1235"/>
    </row>
    <row r="17" spans="1:70" s="69" customFormat="1" ht="21" customHeight="1">
      <c r="B17" s="952" t="s">
        <v>7</v>
      </c>
      <c r="C17" s="952"/>
      <c r="D17" s="952"/>
      <c r="E17" s="952"/>
      <c r="F17" s="952"/>
      <c r="G17" s="952"/>
      <c r="H17" s="952"/>
      <c r="I17" s="952"/>
      <c r="J17" s="952"/>
      <c r="K17" s="952"/>
      <c r="L17" s="1598">
        <f>SUM(L11:P16)</f>
        <v>0</v>
      </c>
      <c r="M17" s="1598"/>
      <c r="N17" s="1598"/>
      <c r="O17" s="1598"/>
      <c r="P17" s="1598"/>
      <c r="Q17" s="952"/>
      <c r="R17" s="952"/>
      <c r="S17" s="952"/>
      <c r="T17" s="952"/>
      <c r="U17" s="952"/>
      <c r="V17" s="952"/>
      <c r="W17" s="952"/>
      <c r="X17" s="952"/>
      <c r="Y17" s="952"/>
      <c r="Z17" s="952"/>
      <c r="AA17" s="952"/>
      <c r="AB17" s="952"/>
      <c r="AC17" s="952"/>
      <c r="AD17" s="952"/>
      <c r="AE17" s="952"/>
      <c r="AF17" s="952"/>
    </row>
    <row r="18" spans="1:70" s="69" customFormat="1" ht="21" customHeight="1">
      <c r="B18" s="952"/>
      <c r="C18" s="952"/>
      <c r="D18" s="952"/>
      <c r="E18" s="952"/>
      <c r="F18" s="952"/>
      <c r="G18" s="952"/>
      <c r="H18" s="952"/>
      <c r="I18" s="952"/>
      <c r="J18" s="952"/>
      <c r="K18" s="952"/>
      <c r="L18" s="1598"/>
      <c r="M18" s="1598"/>
      <c r="N18" s="1598"/>
      <c r="O18" s="1598"/>
      <c r="P18" s="1598"/>
      <c r="Q18" s="952"/>
      <c r="R18" s="952"/>
      <c r="S18" s="952"/>
      <c r="T18" s="952"/>
      <c r="U18" s="952"/>
      <c r="V18" s="952"/>
      <c r="W18" s="952"/>
      <c r="X18" s="952"/>
      <c r="Y18" s="952"/>
      <c r="Z18" s="952"/>
      <c r="AA18" s="952"/>
      <c r="AB18" s="952"/>
      <c r="AC18" s="952"/>
      <c r="AD18" s="952"/>
      <c r="AE18" s="952"/>
      <c r="AF18" s="952"/>
    </row>
    <row r="19" spans="1:70" s="69" customFormat="1" ht="21" customHeight="1">
      <c r="B19" s="183"/>
      <c r="C19" s="70"/>
      <c r="D19" s="183"/>
      <c r="E19" s="183"/>
      <c r="F19" s="183"/>
      <c r="G19" s="183"/>
      <c r="H19" s="183"/>
      <c r="I19" s="183"/>
      <c r="J19" s="183"/>
      <c r="K19" s="183"/>
      <c r="L19" s="183"/>
      <c r="M19" s="183"/>
      <c r="N19" s="183"/>
      <c r="O19" s="183"/>
    </row>
    <row r="20" spans="1:70" s="69" customFormat="1" ht="21" customHeight="1">
      <c r="A20" s="1604" t="s">
        <v>658</v>
      </c>
      <c r="B20" s="1605" t="s">
        <v>538</v>
      </c>
      <c r="C20" s="1606"/>
      <c r="D20" s="1606"/>
      <c r="E20" s="1606"/>
      <c r="F20" s="1606"/>
      <c r="G20" s="1606"/>
      <c r="H20" s="1606"/>
      <c r="I20" s="1606"/>
      <c r="J20" s="1606"/>
      <c r="K20" s="1606"/>
      <c r="L20" s="1607" t="e">
        <f>ROUNDDOWN(L17/V20/AC20,0)</f>
        <v>#DIV/0!</v>
      </c>
      <c r="M20" s="1607"/>
      <c r="N20" s="1607"/>
      <c r="O20" s="1607"/>
      <c r="P20" s="1608"/>
      <c r="Q20" s="1609" t="s">
        <v>659</v>
      </c>
      <c r="R20" s="1610"/>
      <c r="S20" s="1610"/>
      <c r="T20" s="1610"/>
      <c r="U20" s="1610"/>
      <c r="V20" s="1613">
        <f>M6</f>
        <v>0</v>
      </c>
      <c r="W20" s="1613"/>
      <c r="X20" s="1610" t="s">
        <v>33</v>
      </c>
      <c r="Y20" s="1610"/>
      <c r="Z20" s="1610"/>
      <c r="AA20" s="1610"/>
      <c r="AB20" s="1610"/>
      <c r="AC20" s="1599"/>
      <c r="AD20" s="1599"/>
      <c r="AE20" s="1305" t="s">
        <v>34</v>
      </c>
      <c r="AF20" s="1601"/>
      <c r="AK20" s="1485" t="e">
        <f>IF(L20&gt;1,"OK","ERROR")</f>
        <v>#DIV/0!</v>
      </c>
      <c r="AL20" s="1247"/>
      <c r="AM20" s="1507"/>
      <c r="AN20" s="1336" t="s">
        <v>396</v>
      </c>
      <c r="AO20" s="1337"/>
      <c r="AP20" s="1337"/>
      <c r="AQ20" s="1337"/>
      <c r="AR20" s="1337"/>
      <c r="AS20" s="1337"/>
      <c r="AT20" s="1337"/>
      <c r="AU20" s="1338"/>
      <c r="AV20" s="208"/>
      <c r="AW20" s="676" t="s">
        <v>660</v>
      </c>
      <c r="AX20" s="699"/>
      <c r="AY20" s="699"/>
      <c r="AZ20" s="699"/>
      <c r="BA20" s="699"/>
      <c r="BB20" s="699"/>
      <c r="BC20" s="699"/>
      <c r="BD20" s="699"/>
      <c r="BE20" s="699"/>
      <c r="BF20" s="699"/>
      <c r="BG20" s="699"/>
      <c r="BH20" s="699"/>
      <c r="BI20" s="699"/>
      <c r="BJ20" s="699"/>
      <c r="BK20" s="699"/>
      <c r="BL20" s="699"/>
      <c r="BM20" s="699"/>
      <c r="BN20" s="699"/>
      <c r="BO20" s="699"/>
      <c r="BP20" s="699"/>
      <c r="BQ20" s="699"/>
      <c r="BR20" s="864"/>
    </row>
    <row r="21" spans="1:70" s="69" customFormat="1" ht="21" customHeight="1">
      <c r="A21" s="1604"/>
      <c r="B21" s="1606"/>
      <c r="C21" s="1606"/>
      <c r="D21" s="1606"/>
      <c r="E21" s="1606"/>
      <c r="F21" s="1606"/>
      <c r="G21" s="1606"/>
      <c r="H21" s="1606"/>
      <c r="I21" s="1606"/>
      <c r="J21" s="1606"/>
      <c r="K21" s="1606"/>
      <c r="L21" s="1607"/>
      <c r="M21" s="1607"/>
      <c r="N21" s="1607"/>
      <c r="O21" s="1607"/>
      <c r="P21" s="1608"/>
      <c r="Q21" s="1611"/>
      <c r="R21" s="1612"/>
      <c r="S21" s="1612"/>
      <c r="T21" s="1612"/>
      <c r="U21" s="1612"/>
      <c r="V21" s="1614"/>
      <c r="W21" s="1614"/>
      <c r="X21" s="1612"/>
      <c r="Y21" s="1612"/>
      <c r="Z21" s="1612"/>
      <c r="AA21" s="1612"/>
      <c r="AB21" s="1612"/>
      <c r="AC21" s="1600"/>
      <c r="AD21" s="1600"/>
      <c r="AE21" s="1306"/>
      <c r="AF21" s="1602"/>
      <c r="AK21" s="1539"/>
      <c r="AL21" s="1248"/>
      <c r="AM21" s="1508"/>
      <c r="AN21" s="1342"/>
      <c r="AO21" s="1343"/>
      <c r="AP21" s="1343"/>
      <c r="AQ21" s="1343"/>
      <c r="AR21" s="1343"/>
      <c r="AS21" s="1343"/>
      <c r="AT21" s="1343"/>
      <c r="AU21" s="1344"/>
      <c r="AV21" s="24"/>
      <c r="AW21" s="693"/>
      <c r="AX21" s="693"/>
      <c r="AY21" s="693"/>
      <c r="AZ21" s="693"/>
      <c r="BA21" s="693"/>
      <c r="BB21" s="693"/>
      <c r="BC21" s="693"/>
      <c r="BD21" s="693"/>
      <c r="BE21" s="693"/>
      <c r="BF21" s="693"/>
      <c r="BG21" s="693"/>
      <c r="BH21" s="693"/>
      <c r="BI21" s="693"/>
      <c r="BJ21" s="693"/>
      <c r="BK21" s="693"/>
      <c r="BL21" s="693"/>
      <c r="BM21" s="693"/>
      <c r="BN21" s="693"/>
      <c r="BO21" s="693"/>
      <c r="BP21" s="693"/>
      <c r="BQ21" s="693"/>
      <c r="BR21" s="1603"/>
    </row>
    <row r="22" spans="1:70" s="69" customFormat="1" ht="21" customHeight="1"/>
    <row r="23" spans="1:70" s="69" customFormat="1" ht="21" customHeight="1"/>
    <row r="24" spans="1:70" s="69" customFormat="1" ht="21" customHeight="1">
      <c r="A24" s="229" t="s">
        <v>661</v>
      </c>
    </row>
    <row r="25" spans="1:70" s="69" customFormat="1" ht="21" customHeight="1">
      <c r="B25" s="952" t="s">
        <v>26</v>
      </c>
      <c r="C25" s="952"/>
      <c r="D25" s="952"/>
      <c r="E25" s="952"/>
      <c r="F25" s="952"/>
      <c r="G25" s="952"/>
      <c r="H25" s="952"/>
      <c r="I25" s="952"/>
      <c r="J25" s="952"/>
      <c r="K25" s="952"/>
      <c r="L25" s="952" t="s">
        <v>662</v>
      </c>
      <c r="M25" s="952"/>
      <c r="N25" s="952"/>
      <c r="O25" s="952"/>
      <c r="P25" s="952"/>
    </row>
    <row r="26" spans="1:70" s="69" customFormat="1" ht="21" customHeight="1">
      <c r="B26" s="1285" t="s">
        <v>663</v>
      </c>
      <c r="C26" s="1285"/>
      <c r="D26" s="1285"/>
      <c r="E26" s="1285"/>
      <c r="F26" s="1285"/>
      <c r="G26" s="1285"/>
      <c r="H26" s="1285"/>
      <c r="I26" s="1285"/>
      <c r="J26" s="1285"/>
      <c r="K26" s="1285"/>
      <c r="L26" s="1595"/>
      <c r="M26" s="1595"/>
      <c r="N26" s="1595"/>
      <c r="O26" s="1595"/>
      <c r="P26" s="1595"/>
      <c r="AN26" s="1336" t="s">
        <v>664</v>
      </c>
      <c r="AO26" s="1337"/>
      <c r="AP26" s="1337"/>
      <c r="AQ26" s="1337"/>
      <c r="AR26" s="1337"/>
      <c r="AS26" s="1337"/>
      <c r="AT26" s="1337"/>
      <c r="AU26" s="1338"/>
      <c r="AV26" s="208"/>
      <c r="AW26" s="676" t="s">
        <v>665</v>
      </c>
      <c r="AX26" s="699"/>
      <c r="AY26" s="699"/>
      <c r="AZ26" s="699"/>
      <c r="BA26" s="699"/>
      <c r="BB26" s="699"/>
      <c r="BC26" s="699"/>
      <c r="BD26" s="699"/>
      <c r="BE26" s="699"/>
      <c r="BF26" s="699"/>
      <c r="BG26" s="699"/>
      <c r="BH26" s="699"/>
      <c r="BI26" s="699"/>
      <c r="BJ26" s="699"/>
      <c r="BK26" s="699"/>
      <c r="BL26" s="699"/>
      <c r="BM26" s="699"/>
      <c r="BN26" s="699"/>
      <c r="BO26" s="699"/>
      <c r="BP26" s="699"/>
      <c r="BQ26" s="699"/>
      <c r="BR26" s="864"/>
    </row>
    <row r="27" spans="1:70" s="69" customFormat="1" ht="21" customHeight="1">
      <c r="B27" s="1285"/>
      <c r="C27" s="1285"/>
      <c r="D27" s="1285"/>
      <c r="E27" s="1285"/>
      <c r="F27" s="1285"/>
      <c r="G27" s="1285"/>
      <c r="H27" s="1285"/>
      <c r="I27" s="1285"/>
      <c r="J27" s="1285"/>
      <c r="K27" s="1285"/>
      <c r="L27" s="1595"/>
      <c r="M27" s="1595"/>
      <c r="N27" s="1595"/>
      <c r="O27" s="1595"/>
      <c r="P27" s="1595"/>
      <c r="R27" s="450" t="s">
        <v>666</v>
      </c>
      <c r="AN27" s="1342"/>
      <c r="AO27" s="1343"/>
      <c r="AP27" s="1343"/>
      <c r="AQ27" s="1343"/>
      <c r="AR27" s="1343"/>
      <c r="AS27" s="1343"/>
      <c r="AT27" s="1343"/>
      <c r="AU27" s="1344"/>
      <c r="AV27" s="24"/>
      <c r="AW27" s="693"/>
      <c r="AX27" s="693"/>
      <c r="AY27" s="693"/>
      <c r="AZ27" s="693"/>
      <c r="BA27" s="693"/>
      <c r="BB27" s="693"/>
      <c r="BC27" s="693"/>
      <c r="BD27" s="693"/>
      <c r="BE27" s="693"/>
      <c r="BF27" s="693"/>
      <c r="BG27" s="693"/>
      <c r="BH27" s="693"/>
      <c r="BI27" s="693"/>
      <c r="BJ27" s="693"/>
      <c r="BK27" s="693"/>
      <c r="BL27" s="693"/>
      <c r="BM27" s="693"/>
      <c r="BN27" s="693"/>
      <c r="BO27" s="693"/>
      <c r="BP27" s="693"/>
      <c r="BQ27" s="693"/>
      <c r="BR27" s="1603"/>
    </row>
    <row r="28" spans="1:70" s="69" customFormat="1" ht="21" customHeight="1">
      <c r="B28" s="1285" t="s">
        <v>667</v>
      </c>
      <c r="C28" s="1285"/>
      <c r="D28" s="1285"/>
      <c r="E28" s="1285"/>
      <c r="F28" s="1285"/>
      <c r="G28" s="1285"/>
      <c r="H28" s="1285"/>
      <c r="I28" s="1285"/>
      <c r="J28" s="1285"/>
      <c r="K28" s="1285"/>
      <c r="L28" s="1595"/>
      <c r="M28" s="1595"/>
      <c r="N28" s="1595"/>
      <c r="O28" s="1595"/>
      <c r="P28" s="1595"/>
      <c r="R28" s="1615" t="s">
        <v>26</v>
      </c>
      <c r="S28" s="1282"/>
      <c r="T28" s="1282"/>
      <c r="U28" s="1282"/>
      <c r="V28" s="1616"/>
      <c r="W28" s="1309" t="s">
        <v>668</v>
      </c>
      <c r="X28" s="1310"/>
      <c r="Y28" s="1310"/>
      <c r="Z28" s="1310"/>
      <c r="AA28" s="1311"/>
      <c r="AB28" s="1615" t="s">
        <v>662</v>
      </c>
      <c r="AC28" s="1282"/>
      <c r="AD28" s="1282"/>
      <c r="AE28" s="1282"/>
      <c r="AF28" s="1616"/>
      <c r="AN28" s="1336" t="s">
        <v>669</v>
      </c>
      <c r="AO28" s="1337"/>
      <c r="AP28" s="1337"/>
      <c r="AQ28" s="1337"/>
      <c r="AR28" s="1337"/>
      <c r="AS28" s="1337"/>
      <c r="AT28" s="1337"/>
      <c r="AU28" s="1338"/>
      <c r="AV28" s="208"/>
      <c r="AW28" s="676" t="s">
        <v>670</v>
      </c>
      <c r="AX28" s="699"/>
      <c r="AY28" s="699"/>
      <c r="AZ28" s="699"/>
      <c r="BA28" s="699"/>
      <c r="BB28" s="699"/>
      <c r="BC28" s="699"/>
      <c r="BD28" s="699"/>
      <c r="BE28" s="699"/>
      <c r="BF28" s="699"/>
      <c r="BG28" s="699"/>
      <c r="BH28" s="699"/>
      <c r="BI28" s="699"/>
      <c r="BJ28" s="699"/>
      <c r="BK28" s="699"/>
      <c r="BL28" s="699"/>
      <c r="BM28" s="699"/>
      <c r="BN28" s="699"/>
      <c r="BO28" s="699"/>
      <c r="BP28" s="699"/>
      <c r="BQ28" s="699"/>
      <c r="BR28" s="864"/>
    </row>
    <row r="29" spans="1:70" s="69" customFormat="1" ht="21" customHeight="1">
      <c r="B29" s="1285"/>
      <c r="C29" s="1285"/>
      <c r="D29" s="1285"/>
      <c r="E29" s="1285"/>
      <c r="F29" s="1285"/>
      <c r="G29" s="1285"/>
      <c r="H29" s="1285"/>
      <c r="I29" s="1285"/>
      <c r="J29" s="1285"/>
      <c r="K29" s="1285"/>
      <c r="L29" s="1595"/>
      <c r="M29" s="1595"/>
      <c r="N29" s="1595"/>
      <c r="O29" s="1595"/>
      <c r="P29" s="1595"/>
      <c r="R29" s="1617"/>
      <c r="S29" s="1283"/>
      <c r="T29" s="1283"/>
      <c r="U29" s="1283"/>
      <c r="V29" s="1618"/>
      <c r="W29" s="1312" t="s">
        <v>671</v>
      </c>
      <c r="X29" s="1313"/>
      <c r="Y29" s="1313"/>
      <c r="Z29" s="1313"/>
      <c r="AA29" s="1314"/>
      <c r="AB29" s="1617"/>
      <c r="AC29" s="1283"/>
      <c r="AD29" s="1283"/>
      <c r="AE29" s="1283"/>
      <c r="AF29" s="1618"/>
      <c r="AN29" s="1342"/>
      <c r="AO29" s="1343"/>
      <c r="AP29" s="1343"/>
      <c r="AQ29" s="1343"/>
      <c r="AR29" s="1343"/>
      <c r="AS29" s="1343"/>
      <c r="AT29" s="1343"/>
      <c r="AU29" s="1344"/>
      <c r="AV29" s="24"/>
      <c r="AW29" s="693"/>
      <c r="AX29" s="693"/>
      <c r="AY29" s="693"/>
      <c r="AZ29" s="693"/>
      <c r="BA29" s="693"/>
      <c r="BB29" s="693"/>
      <c r="BC29" s="693"/>
      <c r="BD29" s="693"/>
      <c r="BE29" s="693"/>
      <c r="BF29" s="693"/>
      <c r="BG29" s="693"/>
      <c r="BH29" s="693"/>
      <c r="BI29" s="693"/>
      <c r="BJ29" s="693"/>
      <c r="BK29" s="693"/>
      <c r="BL29" s="693"/>
      <c r="BM29" s="693"/>
      <c r="BN29" s="693"/>
      <c r="BO29" s="693"/>
      <c r="BP29" s="693"/>
      <c r="BQ29" s="693"/>
      <c r="BR29" s="1603"/>
    </row>
    <row r="30" spans="1:70" s="69" customFormat="1" ht="21" customHeight="1">
      <c r="B30" s="1619" t="s">
        <v>672</v>
      </c>
      <c r="C30" s="1503"/>
      <c r="D30" s="1503"/>
      <c r="E30" s="1620"/>
      <c r="F30" s="1626"/>
      <c r="G30" s="1280"/>
      <c r="H30" s="1280"/>
      <c r="I30" s="1280"/>
      <c r="J30" s="1280"/>
      <c r="K30" s="1627"/>
      <c r="L30" s="1595"/>
      <c r="M30" s="1595"/>
      <c r="N30" s="1595"/>
      <c r="O30" s="1595"/>
      <c r="P30" s="1595"/>
      <c r="R30" s="1626"/>
      <c r="S30" s="1280"/>
      <c r="T30" s="1280"/>
      <c r="U30" s="1280"/>
      <c r="V30" s="1627"/>
      <c r="W30" s="1630"/>
      <c r="X30" s="1631"/>
      <c r="Y30" s="1631"/>
      <c r="Z30" s="1631"/>
      <c r="AA30" s="1632"/>
      <c r="AB30" s="1595"/>
      <c r="AC30" s="1595"/>
      <c r="AD30" s="1595"/>
      <c r="AE30" s="1595"/>
      <c r="AF30" s="1595"/>
      <c r="AN30" s="1336" t="s">
        <v>13</v>
      </c>
      <c r="AO30" s="1337"/>
      <c r="AP30" s="1337"/>
      <c r="AQ30" s="1337"/>
      <c r="AR30" s="1337"/>
      <c r="AS30" s="1337"/>
      <c r="AT30" s="1337"/>
      <c r="AU30" s="1338"/>
      <c r="AV30" s="413"/>
      <c r="AW30" s="676" t="s">
        <v>771</v>
      </c>
      <c r="AX30" s="676"/>
      <c r="AY30" s="676"/>
      <c r="AZ30" s="676"/>
      <c r="BA30" s="676"/>
      <c r="BB30" s="676"/>
      <c r="BC30" s="676"/>
      <c r="BD30" s="676"/>
      <c r="BE30" s="676"/>
      <c r="BF30" s="676"/>
      <c r="BG30" s="676"/>
      <c r="BH30" s="676"/>
      <c r="BI30" s="676"/>
      <c r="BJ30" s="676"/>
      <c r="BK30" s="676"/>
      <c r="BL30" s="676"/>
      <c r="BM30" s="676"/>
      <c r="BN30" s="676"/>
      <c r="BO30" s="676"/>
      <c r="BP30" s="676"/>
      <c r="BQ30" s="676"/>
      <c r="BR30" s="1233"/>
    </row>
    <row r="31" spans="1:70" s="69" customFormat="1" ht="21" customHeight="1">
      <c r="B31" s="1621"/>
      <c r="C31" s="1622"/>
      <c r="D31" s="1622"/>
      <c r="E31" s="1623"/>
      <c r="F31" s="1628"/>
      <c r="G31" s="1281"/>
      <c r="H31" s="1281"/>
      <c r="I31" s="1281"/>
      <c r="J31" s="1281"/>
      <c r="K31" s="1629"/>
      <c r="L31" s="1595"/>
      <c r="M31" s="1595"/>
      <c r="N31" s="1595"/>
      <c r="O31" s="1595"/>
      <c r="P31" s="1595"/>
      <c r="R31" s="1628"/>
      <c r="S31" s="1281"/>
      <c r="T31" s="1281"/>
      <c r="U31" s="1281"/>
      <c r="V31" s="1629"/>
      <c r="W31" s="1633"/>
      <c r="X31" s="1634"/>
      <c r="Y31" s="1634"/>
      <c r="Z31" s="1634"/>
      <c r="AA31" s="1635"/>
      <c r="AB31" s="1595"/>
      <c r="AC31" s="1595"/>
      <c r="AD31" s="1595"/>
      <c r="AE31" s="1595"/>
      <c r="AF31" s="1595"/>
      <c r="AN31" s="1339"/>
      <c r="AO31" s="1340"/>
      <c r="AP31" s="1340"/>
      <c r="AQ31" s="1340"/>
      <c r="AR31" s="1340"/>
      <c r="AS31" s="1340"/>
      <c r="AT31" s="1340"/>
      <c r="AU31" s="1341"/>
      <c r="AV31" s="320"/>
      <c r="AW31" s="740"/>
      <c r="AX31" s="740"/>
      <c r="AY31" s="740"/>
      <c r="AZ31" s="740"/>
      <c r="BA31" s="740"/>
      <c r="BB31" s="740"/>
      <c r="BC31" s="740"/>
      <c r="BD31" s="740"/>
      <c r="BE31" s="740"/>
      <c r="BF31" s="740"/>
      <c r="BG31" s="740"/>
      <c r="BH31" s="740"/>
      <c r="BI31" s="740"/>
      <c r="BJ31" s="740"/>
      <c r="BK31" s="740"/>
      <c r="BL31" s="740"/>
      <c r="BM31" s="740"/>
      <c r="BN31" s="740"/>
      <c r="BO31" s="740"/>
      <c r="BP31" s="740"/>
      <c r="BQ31" s="740"/>
      <c r="BR31" s="1303"/>
    </row>
    <row r="32" spans="1:70" s="69" customFormat="1" ht="21" customHeight="1">
      <c r="B32" s="1621"/>
      <c r="C32" s="1622"/>
      <c r="D32" s="1622"/>
      <c r="E32" s="1623"/>
      <c r="F32" s="1626"/>
      <c r="G32" s="1280"/>
      <c r="H32" s="1280"/>
      <c r="I32" s="1280"/>
      <c r="J32" s="1280"/>
      <c r="K32" s="1627"/>
      <c r="L32" s="1595"/>
      <c r="M32" s="1595"/>
      <c r="N32" s="1595"/>
      <c r="O32" s="1595"/>
      <c r="P32" s="1595"/>
      <c r="R32" s="1626"/>
      <c r="S32" s="1280"/>
      <c r="T32" s="1280"/>
      <c r="U32" s="1280"/>
      <c r="V32" s="1627"/>
      <c r="W32" s="1630"/>
      <c r="X32" s="1631"/>
      <c r="Y32" s="1631"/>
      <c r="Z32" s="1631"/>
      <c r="AA32" s="1632"/>
      <c r="AB32" s="1595"/>
      <c r="AC32" s="1595"/>
      <c r="AD32" s="1595"/>
      <c r="AE32" s="1595"/>
      <c r="AF32" s="1595"/>
      <c r="AN32" s="282"/>
      <c r="AO32" s="280"/>
      <c r="AP32" s="280"/>
      <c r="AQ32" s="280"/>
      <c r="AR32" s="280"/>
      <c r="AS32" s="280"/>
      <c r="AT32" s="280"/>
      <c r="AU32" s="281"/>
      <c r="AV32" s="422"/>
      <c r="AW32" s="740"/>
      <c r="AX32" s="740"/>
      <c r="AY32" s="740"/>
      <c r="AZ32" s="740"/>
      <c r="BA32" s="740"/>
      <c r="BB32" s="740"/>
      <c r="BC32" s="740"/>
      <c r="BD32" s="740"/>
      <c r="BE32" s="740"/>
      <c r="BF32" s="740"/>
      <c r="BG32" s="740"/>
      <c r="BH32" s="740"/>
      <c r="BI32" s="740"/>
      <c r="BJ32" s="740"/>
      <c r="BK32" s="740"/>
      <c r="BL32" s="740"/>
      <c r="BM32" s="740"/>
      <c r="BN32" s="740"/>
      <c r="BO32" s="740"/>
      <c r="BP32" s="740"/>
      <c r="BQ32" s="740"/>
      <c r="BR32" s="1303"/>
    </row>
    <row r="33" spans="1:70" s="69" customFormat="1" ht="21" customHeight="1">
      <c r="B33" s="1621"/>
      <c r="C33" s="1622"/>
      <c r="D33" s="1622"/>
      <c r="E33" s="1623"/>
      <c r="F33" s="1628"/>
      <c r="G33" s="1281"/>
      <c r="H33" s="1281"/>
      <c r="I33" s="1281"/>
      <c r="J33" s="1281"/>
      <c r="K33" s="1629"/>
      <c r="L33" s="1595"/>
      <c r="M33" s="1595"/>
      <c r="N33" s="1595"/>
      <c r="O33" s="1595"/>
      <c r="P33" s="1595"/>
      <c r="R33" s="1628"/>
      <c r="S33" s="1281"/>
      <c r="T33" s="1281"/>
      <c r="U33" s="1281"/>
      <c r="V33" s="1629"/>
      <c r="W33" s="1633"/>
      <c r="X33" s="1634"/>
      <c r="Y33" s="1634"/>
      <c r="Z33" s="1634"/>
      <c r="AA33" s="1635"/>
      <c r="AB33" s="1595"/>
      <c r="AC33" s="1595"/>
      <c r="AD33" s="1595"/>
      <c r="AE33" s="1595"/>
      <c r="AF33" s="1595"/>
      <c r="AN33" s="282"/>
      <c r="AO33" s="280"/>
      <c r="AP33" s="280"/>
      <c r="AQ33" s="280"/>
      <c r="AR33" s="280"/>
      <c r="AS33" s="280"/>
      <c r="AT33" s="280"/>
      <c r="AU33" s="281"/>
      <c r="AV33" s="422"/>
      <c r="AW33" s="740"/>
      <c r="AX33" s="740"/>
      <c r="AY33" s="740"/>
      <c r="AZ33" s="740"/>
      <c r="BA33" s="740"/>
      <c r="BB33" s="740"/>
      <c r="BC33" s="740"/>
      <c r="BD33" s="740"/>
      <c r="BE33" s="740"/>
      <c r="BF33" s="740"/>
      <c r="BG33" s="740"/>
      <c r="BH33" s="740"/>
      <c r="BI33" s="740"/>
      <c r="BJ33" s="740"/>
      <c r="BK33" s="740"/>
      <c r="BL33" s="740"/>
      <c r="BM33" s="740"/>
      <c r="BN33" s="740"/>
      <c r="BO33" s="740"/>
      <c r="BP33" s="740"/>
      <c r="BQ33" s="740"/>
      <c r="BR33" s="1303"/>
    </row>
    <row r="34" spans="1:70" s="69" customFormat="1" ht="21" customHeight="1">
      <c r="B34" s="1621"/>
      <c r="C34" s="1622"/>
      <c r="D34" s="1622"/>
      <c r="E34" s="1623"/>
      <c r="F34" s="1626"/>
      <c r="G34" s="1280"/>
      <c r="H34" s="1280"/>
      <c r="I34" s="1280"/>
      <c r="J34" s="1280"/>
      <c r="K34" s="1627"/>
      <c r="L34" s="1595"/>
      <c r="M34" s="1595"/>
      <c r="N34" s="1595"/>
      <c r="O34" s="1595"/>
      <c r="P34" s="1595"/>
      <c r="R34" s="1626"/>
      <c r="S34" s="1280"/>
      <c r="T34" s="1280"/>
      <c r="U34" s="1280"/>
      <c r="V34" s="1627"/>
      <c r="W34" s="1630"/>
      <c r="X34" s="1631"/>
      <c r="Y34" s="1631"/>
      <c r="Z34" s="1631"/>
      <c r="AA34" s="1632"/>
      <c r="AB34" s="1595"/>
      <c r="AC34" s="1595"/>
      <c r="AD34" s="1595"/>
      <c r="AE34" s="1595"/>
      <c r="AF34" s="1595"/>
      <c r="AN34" s="282"/>
      <c r="AO34" s="280"/>
      <c r="AP34" s="280"/>
      <c r="AQ34" s="280"/>
      <c r="AR34" s="280"/>
      <c r="AS34" s="280"/>
      <c r="AT34" s="280"/>
      <c r="AU34" s="281"/>
      <c r="AV34" s="422"/>
      <c r="AW34" s="740"/>
      <c r="AX34" s="740"/>
      <c r="AY34" s="740"/>
      <c r="AZ34" s="740"/>
      <c r="BA34" s="740"/>
      <c r="BB34" s="740"/>
      <c r="BC34" s="740"/>
      <c r="BD34" s="740"/>
      <c r="BE34" s="740"/>
      <c r="BF34" s="740"/>
      <c r="BG34" s="740"/>
      <c r="BH34" s="740"/>
      <c r="BI34" s="740"/>
      <c r="BJ34" s="740"/>
      <c r="BK34" s="740"/>
      <c r="BL34" s="740"/>
      <c r="BM34" s="740"/>
      <c r="BN34" s="740"/>
      <c r="BO34" s="740"/>
      <c r="BP34" s="740"/>
      <c r="BQ34" s="740"/>
      <c r="BR34" s="1303"/>
    </row>
    <row r="35" spans="1:70" s="69" customFormat="1" ht="21" customHeight="1">
      <c r="B35" s="1621"/>
      <c r="C35" s="1622"/>
      <c r="D35" s="1622"/>
      <c r="E35" s="1623"/>
      <c r="F35" s="1628"/>
      <c r="G35" s="1281"/>
      <c r="H35" s="1281"/>
      <c r="I35" s="1281"/>
      <c r="J35" s="1281"/>
      <c r="K35" s="1629"/>
      <c r="L35" s="1595"/>
      <c r="M35" s="1595"/>
      <c r="N35" s="1595"/>
      <c r="O35" s="1595"/>
      <c r="P35" s="1595"/>
      <c r="R35" s="1628"/>
      <c r="S35" s="1281"/>
      <c r="T35" s="1281"/>
      <c r="U35" s="1281"/>
      <c r="V35" s="1629"/>
      <c r="W35" s="1633"/>
      <c r="X35" s="1634"/>
      <c r="Y35" s="1634"/>
      <c r="Z35" s="1634"/>
      <c r="AA35" s="1635"/>
      <c r="AB35" s="1595"/>
      <c r="AC35" s="1595"/>
      <c r="AD35" s="1595"/>
      <c r="AE35" s="1595"/>
      <c r="AF35" s="1595"/>
      <c r="AN35" s="282"/>
      <c r="AO35" s="280"/>
      <c r="AP35" s="280"/>
      <c r="AQ35" s="280"/>
      <c r="AR35" s="280"/>
      <c r="AS35" s="280"/>
      <c r="AT35" s="280"/>
      <c r="AU35" s="281"/>
      <c r="AV35" s="422"/>
      <c r="AW35" s="740"/>
      <c r="AX35" s="740"/>
      <c r="AY35" s="740"/>
      <c r="AZ35" s="740"/>
      <c r="BA35" s="740"/>
      <c r="BB35" s="740"/>
      <c r="BC35" s="740"/>
      <c r="BD35" s="740"/>
      <c r="BE35" s="740"/>
      <c r="BF35" s="740"/>
      <c r="BG35" s="740"/>
      <c r="BH35" s="740"/>
      <c r="BI35" s="740"/>
      <c r="BJ35" s="740"/>
      <c r="BK35" s="740"/>
      <c r="BL35" s="740"/>
      <c r="BM35" s="740"/>
      <c r="BN35" s="740"/>
      <c r="BO35" s="740"/>
      <c r="BP35" s="740"/>
      <c r="BQ35" s="740"/>
      <c r="BR35" s="1303"/>
    </row>
    <row r="36" spans="1:70" s="69" customFormat="1" ht="21" customHeight="1">
      <c r="B36" s="1621"/>
      <c r="C36" s="1622"/>
      <c r="D36" s="1622"/>
      <c r="E36" s="1623"/>
      <c r="F36" s="1626"/>
      <c r="G36" s="1280"/>
      <c r="H36" s="1280"/>
      <c r="I36" s="1280"/>
      <c r="J36" s="1280"/>
      <c r="K36" s="1627"/>
      <c r="L36" s="1595"/>
      <c r="M36" s="1595"/>
      <c r="N36" s="1595"/>
      <c r="O36" s="1595"/>
      <c r="P36" s="1595"/>
      <c r="R36" s="1626"/>
      <c r="S36" s="1280"/>
      <c r="T36" s="1280"/>
      <c r="U36" s="1280"/>
      <c r="V36" s="1627"/>
      <c r="W36" s="1630"/>
      <c r="X36" s="1631"/>
      <c r="Y36" s="1631"/>
      <c r="Z36" s="1631"/>
      <c r="AA36" s="1632"/>
      <c r="AB36" s="1595"/>
      <c r="AC36" s="1595"/>
      <c r="AD36" s="1595"/>
      <c r="AE36" s="1595"/>
      <c r="AF36" s="1595"/>
      <c r="AN36" s="282"/>
      <c r="AO36" s="280"/>
      <c r="AP36" s="280"/>
      <c r="AQ36" s="280"/>
      <c r="AR36" s="280"/>
      <c r="AS36" s="280"/>
      <c r="AT36" s="280"/>
      <c r="AU36" s="281"/>
      <c r="AV36" s="422"/>
      <c r="AW36" s="740"/>
      <c r="AX36" s="740"/>
      <c r="AY36" s="740"/>
      <c r="AZ36" s="740"/>
      <c r="BA36" s="740"/>
      <c r="BB36" s="740"/>
      <c r="BC36" s="740"/>
      <c r="BD36" s="740"/>
      <c r="BE36" s="740"/>
      <c r="BF36" s="740"/>
      <c r="BG36" s="740"/>
      <c r="BH36" s="740"/>
      <c r="BI36" s="740"/>
      <c r="BJ36" s="740"/>
      <c r="BK36" s="740"/>
      <c r="BL36" s="740"/>
      <c r="BM36" s="740"/>
      <c r="BN36" s="740"/>
      <c r="BO36" s="740"/>
      <c r="BP36" s="740"/>
      <c r="BQ36" s="740"/>
      <c r="BR36" s="1303"/>
    </row>
    <row r="37" spans="1:70" s="69" customFormat="1" ht="21" customHeight="1">
      <c r="B37" s="1621"/>
      <c r="C37" s="1622"/>
      <c r="D37" s="1622"/>
      <c r="E37" s="1623"/>
      <c r="F37" s="1628"/>
      <c r="G37" s="1281"/>
      <c r="H37" s="1281"/>
      <c r="I37" s="1281"/>
      <c r="J37" s="1281"/>
      <c r="K37" s="1629"/>
      <c r="L37" s="1595"/>
      <c r="M37" s="1595"/>
      <c r="N37" s="1595"/>
      <c r="O37" s="1595"/>
      <c r="P37" s="1595"/>
      <c r="R37" s="1628"/>
      <c r="S37" s="1281"/>
      <c r="T37" s="1281"/>
      <c r="U37" s="1281"/>
      <c r="V37" s="1629"/>
      <c r="W37" s="1633"/>
      <c r="X37" s="1634"/>
      <c r="Y37" s="1634"/>
      <c r="Z37" s="1634"/>
      <c r="AA37" s="1635"/>
      <c r="AB37" s="1595"/>
      <c r="AC37" s="1595"/>
      <c r="AD37" s="1595"/>
      <c r="AE37" s="1595"/>
      <c r="AF37" s="1595"/>
      <c r="AN37" s="282"/>
      <c r="AO37" s="280"/>
      <c r="AP37" s="280"/>
      <c r="AQ37" s="280"/>
      <c r="AR37" s="280"/>
      <c r="AS37" s="280"/>
      <c r="AT37" s="280"/>
      <c r="AU37" s="281"/>
      <c r="AV37" s="422"/>
      <c r="AW37" s="740"/>
      <c r="AX37" s="740"/>
      <c r="AY37" s="740"/>
      <c r="AZ37" s="740"/>
      <c r="BA37" s="740"/>
      <c r="BB37" s="740"/>
      <c r="BC37" s="740"/>
      <c r="BD37" s="740"/>
      <c r="BE37" s="740"/>
      <c r="BF37" s="740"/>
      <c r="BG37" s="740"/>
      <c r="BH37" s="740"/>
      <c r="BI37" s="740"/>
      <c r="BJ37" s="740"/>
      <c r="BK37" s="740"/>
      <c r="BL37" s="740"/>
      <c r="BM37" s="740"/>
      <c r="BN37" s="740"/>
      <c r="BO37" s="740"/>
      <c r="BP37" s="740"/>
      <c r="BQ37" s="740"/>
      <c r="BR37" s="1303"/>
    </row>
    <row r="38" spans="1:70" s="69" customFormat="1" ht="21" customHeight="1">
      <c r="B38" s="1621"/>
      <c r="C38" s="1622"/>
      <c r="D38" s="1622"/>
      <c r="E38" s="1623"/>
      <c r="F38" s="1626"/>
      <c r="G38" s="1280"/>
      <c r="H38" s="1280"/>
      <c r="I38" s="1280"/>
      <c r="J38" s="1280"/>
      <c r="K38" s="1627"/>
      <c r="L38" s="1595"/>
      <c r="M38" s="1595"/>
      <c r="N38" s="1595"/>
      <c r="O38" s="1595"/>
      <c r="P38" s="1595"/>
      <c r="R38" s="1626"/>
      <c r="S38" s="1280"/>
      <c r="T38" s="1280"/>
      <c r="U38" s="1280"/>
      <c r="V38" s="1627"/>
      <c r="W38" s="1630"/>
      <c r="X38" s="1631"/>
      <c r="Y38" s="1631"/>
      <c r="Z38" s="1631"/>
      <c r="AA38" s="1632"/>
      <c r="AB38" s="1595"/>
      <c r="AC38" s="1595"/>
      <c r="AD38" s="1595"/>
      <c r="AE38" s="1595"/>
      <c r="AF38" s="1595"/>
      <c r="AN38" s="282"/>
      <c r="AO38" s="280"/>
      <c r="AP38" s="280"/>
      <c r="AQ38" s="280"/>
      <c r="AR38" s="280"/>
      <c r="AS38" s="280"/>
      <c r="AT38" s="280"/>
      <c r="AU38" s="281"/>
      <c r="AV38" s="422"/>
      <c r="AW38" s="740"/>
      <c r="AX38" s="740"/>
      <c r="AY38" s="740"/>
      <c r="AZ38" s="740"/>
      <c r="BA38" s="740"/>
      <c r="BB38" s="740"/>
      <c r="BC38" s="740"/>
      <c r="BD38" s="740"/>
      <c r="BE38" s="740"/>
      <c r="BF38" s="740"/>
      <c r="BG38" s="740"/>
      <c r="BH38" s="740"/>
      <c r="BI38" s="740"/>
      <c r="BJ38" s="740"/>
      <c r="BK38" s="740"/>
      <c r="BL38" s="740"/>
      <c r="BM38" s="740"/>
      <c r="BN38" s="740"/>
      <c r="BO38" s="740"/>
      <c r="BP38" s="740"/>
      <c r="BQ38" s="740"/>
      <c r="BR38" s="1303"/>
    </row>
    <row r="39" spans="1:70" s="69" customFormat="1" ht="21" customHeight="1">
      <c r="B39" s="1624"/>
      <c r="C39" s="1504"/>
      <c r="D39" s="1504"/>
      <c r="E39" s="1625"/>
      <c r="F39" s="1628"/>
      <c r="G39" s="1281"/>
      <c r="H39" s="1281"/>
      <c r="I39" s="1281"/>
      <c r="J39" s="1281"/>
      <c r="K39" s="1629"/>
      <c r="L39" s="1595"/>
      <c r="M39" s="1595"/>
      <c r="N39" s="1595"/>
      <c r="O39" s="1595"/>
      <c r="P39" s="1595"/>
      <c r="R39" s="1628"/>
      <c r="S39" s="1281"/>
      <c r="T39" s="1281"/>
      <c r="U39" s="1281"/>
      <c r="V39" s="1629"/>
      <c r="W39" s="1633"/>
      <c r="X39" s="1634"/>
      <c r="Y39" s="1634"/>
      <c r="Z39" s="1634"/>
      <c r="AA39" s="1635"/>
      <c r="AB39" s="1595"/>
      <c r="AC39" s="1595"/>
      <c r="AD39" s="1595"/>
      <c r="AE39" s="1595"/>
      <c r="AF39" s="1595"/>
      <c r="AN39" s="282"/>
      <c r="AO39" s="280"/>
      <c r="AP39" s="280"/>
      <c r="AQ39" s="280"/>
      <c r="AR39" s="280"/>
      <c r="AS39" s="280"/>
      <c r="AT39" s="280"/>
      <c r="AU39" s="281"/>
      <c r="AV39" s="422"/>
      <c r="AW39" s="740"/>
      <c r="AX39" s="740"/>
      <c r="AY39" s="740"/>
      <c r="AZ39" s="740"/>
      <c r="BA39" s="740"/>
      <c r="BB39" s="740"/>
      <c r="BC39" s="740"/>
      <c r="BD39" s="740"/>
      <c r="BE39" s="740"/>
      <c r="BF39" s="740"/>
      <c r="BG39" s="740"/>
      <c r="BH39" s="740"/>
      <c r="BI39" s="740"/>
      <c r="BJ39" s="740"/>
      <c r="BK39" s="740"/>
      <c r="BL39" s="740"/>
      <c r="BM39" s="740"/>
      <c r="BN39" s="740"/>
      <c r="BO39" s="740"/>
      <c r="BP39" s="740"/>
      <c r="BQ39" s="740"/>
      <c r="BR39" s="1303"/>
    </row>
    <row r="40" spans="1:70" s="69" customFormat="1" ht="21" customHeight="1">
      <c r="B40" s="952" t="s">
        <v>673</v>
      </c>
      <c r="C40" s="952"/>
      <c r="D40" s="952"/>
      <c r="E40" s="952"/>
      <c r="F40" s="952"/>
      <c r="G40" s="952"/>
      <c r="H40" s="952"/>
      <c r="I40" s="952"/>
      <c r="J40" s="952"/>
      <c r="K40" s="952"/>
      <c r="L40" s="1598">
        <f>SUM(L26:P39)</f>
        <v>0</v>
      </c>
      <c r="M40" s="1598"/>
      <c r="N40" s="1598"/>
      <c r="O40" s="1598"/>
      <c r="P40" s="1598"/>
      <c r="R40" s="1642" t="s">
        <v>7</v>
      </c>
      <c r="S40" s="1642"/>
      <c r="T40" s="1642"/>
      <c r="U40" s="1643" t="s">
        <v>674</v>
      </c>
      <c r="V40" s="1643"/>
      <c r="W40" s="1643"/>
      <c r="X40" s="1643"/>
      <c r="Y40" s="1643"/>
      <c r="Z40" s="1643"/>
      <c r="AA40" s="1643"/>
      <c r="AB40" s="1607">
        <f>SUMIF(W30:AA39,X50,AB30:AF39)</f>
        <v>0</v>
      </c>
      <c r="AC40" s="1607"/>
      <c r="AD40" s="1607"/>
      <c r="AE40" s="1607"/>
      <c r="AF40" s="1607"/>
      <c r="AK40" s="1483" t="s">
        <v>684</v>
      </c>
      <c r="AL40" s="1484"/>
      <c r="AM40" s="1652"/>
      <c r="AN40" s="282"/>
      <c r="AO40" s="280"/>
      <c r="AP40" s="280"/>
      <c r="AQ40" s="280"/>
      <c r="AR40" s="280"/>
      <c r="AS40" s="280"/>
      <c r="AT40" s="280"/>
      <c r="AU40" s="281"/>
      <c r="AV40" s="422"/>
      <c r="AW40" s="740"/>
      <c r="AX40" s="740"/>
      <c r="AY40" s="740"/>
      <c r="AZ40" s="740"/>
      <c r="BA40" s="740"/>
      <c r="BB40" s="740"/>
      <c r="BC40" s="740"/>
      <c r="BD40" s="740"/>
      <c r="BE40" s="740"/>
      <c r="BF40" s="740"/>
      <c r="BG40" s="740"/>
      <c r="BH40" s="740"/>
      <c r="BI40" s="740"/>
      <c r="BJ40" s="740"/>
      <c r="BK40" s="740"/>
      <c r="BL40" s="740"/>
      <c r="BM40" s="740"/>
      <c r="BN40" s="740"/>
      <c r="BO40" s="740"/>
      <c r="BP40" s="740"/>
      <c r="BQ40" s="740"/>
      <c r="BR40" s="1303"/>
    </row>
    <row r="41" spans="1:70" s="69" customFormat="1" ht="21" customHeight="1">
      <c r="B41" s="952"/>
      <c r="C41" s="952"/>
      <c r="D41" s="952"/>
      <c r="E41" s="952"/>
      <c r="F41" s="952"/>
      <c r="G41" s="952"/>
      <c r="H41" s="952"/>
      <c r="I41" s="952"/>
      <c r="J41" s="952"/>
      <c r="K41" s="952"/>
      <c r="L41" s="1598"/>
      <c r="M41" s="1598"/>
      <c r="N41" s="1598"/>
      <c r="O41" s="1598"/>
      <c r="P41" s="1598"/>
      <c r="R41" s="1642"/>
      <c r="S41" s="1642"/>
      <c r="T41" s="1642"/>
      <c r="U41" s="1643" t="s">
        <v>675</v>
      </c>
      <c r="V41" s="1643"/>
      <c r="W41" s="1643"/>
      <c r="X41" s="1643"/>
      <c r="Y41" s="1643"/>
      <c r="Z41" s="1643"/>
      <c r="AA41" s="1643"/>
      <c r="AB41" s="1607">
        <f>SUMIF(W30:AA39,X51,AB30:AF39)</f>
        <v>0</v>
      </c>
      <c r="AC41" s="1607"/>
      <c r="AD41" s="1607"/>
      <c r="AE41" s="1607"/>
      <c r="AF41" s="1607"/>
      <c r="AK41" s="1483" t="s">
        <v>684</v>
      </c>
      <c r="AL41" s="1484"/>
      <c r="AM41" s="1652"/>
      <c r="AN41" s="282"/>
      <c r="AO41" s="280"/>
      <c r="AP41" s="280"/>
      <c r="AQ41" s="280"/>
      <c r="AR41" s="280"/>
      <c r="AS41" s="280"/>
      <c r="AT41" s="280"/>
      <c r="AU41" s="281"/>
      <c r="AV41" s="422"/>
      <c r="AW41" s="740"/>
      <c r="AX41" s="740"/>
      <c r="AY41" s="740"/>
      <c r="AZ41" s="740"/>
      <c r="BA41" s="740"/>
      <c r="BB41" s="740"/>
      <c r="BC41" s="740"/>
      <c r="BD41" s="740"/>
      <c r="BE41" s="740"/>
      <c r="BF41" s="740"/>
      <c r="BG41" s="740"/>
      <c r="BH41" s="740"/>
      <c r="BI41" s="740"/>
      <c r="BJ41" s="740"/>
      <c r="BK41" s="740"/>
      <c r="BL41" s="740"/>
      <c r="BM41" s="740"/>
      <c r="BN41" s="740"/>
      <c r="BO41" s="740"/>
      <c r="BP41" s="740"/>
      <c r="BQ41" s="740"/>
      <c r="BR41" s="1303"/>
    </row>
    <row r="42" spans="1:70" s="69" customFormat="1" ht="21" customHeight="1">
      <c r="B42" s="416"/>
      <c r="C42" s="416"/>
      <c r="D42" s="416"/>
      <c r="E42" s="416"/>
      <c r="F42" s="416"/>
      <c r="G42" s="416"/>
      <c r="H42" s="416"/>
      <c r="I42" s="416"/>
      <c r="J42" s="416"/>
      <c r="K42" s="416"/>
      <c r="L42" s="211"/>
      <c r="M42" s="211"/>
      <c r="N42" s="211"/>
      <c r="O42" s="211"/>
      <c r="P42" s="211"/>
      <c r="R42" s="1642"/>
      <c r="S42" s="1642"/>
      <c r="T42" s="1642"/>
      <c r="U42" s="1643" t="s">
        <v>398</v>
      </c>
      <c r="V42" s="1643"/>
      <c r="W42" s="1643"/>
      <c r="X42" s="1643"/>
      <c r="Y42" s="1643"/>
      <c r="Z42" s="1643"/>
      <c r="AA42" s="1643"/>
      <c r="AB42" s="1607">
        <f>SUMIF(W30:AA39,X52,AB30:AF39)</f>
        <v>0</v>
      </c>
      <c r="AC42" s="1607"/>
      <c r="AD42" s="1607"/>
      <c r="AE42" s="1607"/>
      <c r="AF42" s="1607"/>
      <c r="AN42" s="282"/>
      <c r="AO42" s="280"/>
      <c r="AP42" s="280"/>
      <c r="AQ42" s="280"/>
      <c r="AR42" s="280"/>
      <c r="AS42" s="280"/>
      <c r="AT42" s="280"/>
      <c r="AU42" s="281"/>
      <c r="AV42" s="422"/>
      <c r="AW42" s="740"/>
      <c r="AX42" s="740"/>
      <c r="AY42" s="740"/>
      <c r="AZ42" s="740"/>
      <c r="BA42" s="740"/>
      <c r="BB42" s="740"/>
      <c r="BC42" s="740"/>
      <c r="BD42" s="740"/>
      <c r="BE42" s="740"/>
      <c r="BF42" s="740"/>
      <c r="BG42" s="740"/>
      <c r="BH42" s="740"/>
      <c r="BI42" s="740"/>
      <c r="BJ42" s="740"/>
      <c r="BK42" s="740"/>
      <c r="BL42" s="740"/>
      <c r="BM42" s="740"/>
      <c r="BN42" s="740"/>
      <c r="BO42" s="740"/>
      <c r="BP42" s="740"/>
      <c r="BQ42" s="740"/>
      <c r="BR42" s="1303"/>
    </row>
    <row r="43" spans="1:70" s="69" customFormat="1" ht="21" customHeight="1">
      <c r="B43" s="416"/>
      <c r="C43" s="416"/>
      <c r="D43" s="416"/>
      <c r="E43" s="416"/>
      <c r="F43" s="416"/>
      <c r="G43" s="416"/>
      <c r="H43" s="416"/>
      <c r="I43" s="416"/>
      <c r="J43" s="416"/>
      <c r="K43" s="416"/>
      <c r="L43" s="211"/>
      <c r="M43" s="211"/>
      <c r="N43" s="211"/>
      <c r="O43" s="211"/>
      <c r="P43" s="211"/>
      <c r="R43" s="1636" t="s">
        <v>676</v>
      </c>
      <c r="S43" s="1637"/>
      <c r="T43" s="1637"/>
      <c r="U43" s="1637"/>
      <c r="V43" s="1637"/>
      <c r="W43" s="1637"/>
      <c r="X43" s="1637"/>
      <c r="Y43" s="1637"/>
      <c r="Z43" s="1637"/>
      <c r="AA43" s="1638"/>
      <c r="AB43" s="1607">
        <f>SUM(AB30:AF39)</f>
        <v>0</v>
      </c>
      <c r="AC43" s="1607"/>
      <c r="AD43" s="1607"/>
      <c r="AE43" s="1607"/>
      <c r="AF43" s="1607"/>
      <c r="AN43" s="282"/>
      <c r="AO43" s="280"/>
      <c r="AP43" s="280"/>
      <c r="AQ43" s="280"/>
      <c r="AR43" s="280"/>
      <c r="AS43" s="280"/>
      <c r="AT43" s="280"/>
      <c r="AU43" s="281"/>
      <c r="AV43" s="282"/>
      <c r="AW43" s="740"/>
      <c r="AX43" s="740"/>
      <c r="AY43" s="740"/>
      <c r="AZ43" s="740"/>
      <c r="BA43" s="740"/>
      <c r="BB43" s="740"/>
      <c r="BC43" s="740"/>
      <c r="BD43" s="740"/>
      <c r="BE43" s="740"/>
      <c r="BF43" s="740"/>
      <c r="BG43" s="740"/>
      <c r="BH43" s="740"/>
      <c r="BI43" s="740"/>
      <c r="BJ43" s="740"/>
      <c r="BK43" s="740"/>
      <c r="BL43" s="740"/>
      <c r="BM43" s="740"/>
      <c r="BN43" s="740"/>
      <c r="BO43" s="740"/>
      <c r="BP43" s="740"/>
      <c r="BQ43" s="740"/>
      <c r="BR43" s="1303"/>
    </row>
    <row r="44" spans="1:70" s="69" customFormat="1" ht="21" customHeight="1">
      <c r="B44" s="416"/>
      <c r="C44" s="416"/>
      <c r="D44" s="416"/>
      <c r="E44" s="416"/>
      <c r="F44" s="416"/>
      <c r="G44" s="416"/>
      <c r="H44" s="416"/>
      <c r="I44" s="416"/>
      <c r="J44" s="416"/>
      <c r="K44" s="416"/>
      <c r="L44" s="211"/>
      <c r="M44" s="211"/>
      <c r="N44" s="211"/>
      <c r="O44" s="211"/>
      <c r="P44" s="211"/>
      <c r="R44" s="1639"/>
      <c r="S44" s="1640"/>
      <c r="T44" s="1640"/>
      <c r="U44" s="1640"/>
      <c r="V44" s="1640"/>
      <c r="W44" s="1640"/>
      <c r="X44" s="1640"/>
      <c r="Y44" s="1640"/>
      <c r="Z44" s="1640"/>
      <c r="AA44" s="1641"/>
      <c r="AB44" s="1607"/>
      <c r="AC44" s="1607"/>
      <c r="AD44" s="1607"/>
      <c r="AE44" s="1607"/>
      <c r="AF44" s="1607"/>
      <c r="AN44" s="260"/>
      <c r="AO44" s="303"/>
      <c r="AP44" s="303"/>
      <c r="AQ44" s="303"/>
      <c r="AR44" s="303"/>
      <c r="AS44" s="303"/>
      <c r="AT44" s="303"/>
      <c r="AU44" s="451"/>
      <c r="AV44" s="260"/>
      <c r="AW44" s="1234"/>
      <c r="AX44" s="1234"/>
      <c r="AY44" s="1234"/>
      <c r="AZ44" s="1234"/>
      <c r="BA44" s="1234"/>
      <c r="BB44" s="1234"/>
      <c r="BC44" s="1234"/>
      <c r="BD44" s="1234"/>
      <c r="BE44" s="1234"/>
      <c r="BF44" s="1234"/>
      <c r="BG44" s="1234"/>
      <c r="BH44" s="1234"/>
      <c r="BI44" s="1234"/>
      <c r="BJ44" s="1234"/>
      <c r="BK44" s="1234"/>
      <c r="BL44" s="1234"/>
      <c r="BM44" s="1234"/>
      <c r="BN44" s="1234"/>
      <c r="BO44" s="1234"/>
      <c r="BP44" s="1234"/>
      <c r="BQ44" s="1234"/>
      <c r="BR44" s="1235"/>
    </row>
    <row r="45" spans="1:70" s="69" customFormat="1" ht="21" customHeight="1"/>
    <row r="46" spans="1:70" s="69" customFormat="1" ht="21" customHeight="1">
      <c r="A46" s="1604" t="s">
        <v>677</v>
      </c>
      <c r="B46" s="1644" t="s">
        <v>678</v>
      </c>
      <c r="C46" s="1645"/>
      <c r="D46" s="1645"/>
      <c r="E46" s="1645"/>
      <c r="F46" s="1645"/>
      <c r="G46" s="1645"/>
      <c r="H46" s="1645"/>
      <c r="I46" s="1645"/>
      <c r="J46" s="1645"/>
      <c r="K46" s="1645"/>
      <c r="L46" s="1598" t="e">
        <f>ROUNDDOWN((L40-AB43)/AC46,0)</f>
        <v>#DIV/0!</v>
      </c>
      <c r="M46" s="1598"/>
      <c r="N46" s="1598"/>
      <c r="O46" s="1598"/>
      <c r="P46" s="1499"/>
      <c r="Q46" s="1646" t="s">
        <v>679</v>
      </c>
      <c r="R46" s="1647"/>
      <c r="S46" s="1647"/>
      <c r="T46" s="1647"/>
      <c r="U46" s="1647"/>
      <c r="V46" s="1647"/>
      <c r="W46" s="1647"/>
      <c r="X46" s="1647"/>
      <c r="Y46" s="1647"/>
      <c r="Z46" s="1647"/>
      <c r="AA46" s="1647"/>
      <c r="AB46" s="1647"/>
      <c r="AC46" s="1650">
        <f>AC20</f>
        <v>0</v>
      </c>
      <c r="AD46" s="1650"/>
      <c r="AE46" s="1305" t="s">
        <v>34</v>
      </c>
      <c r="AF46" s="1601"/>
      <c r="AK46" s="1485" t="e">
        <f>IF(L46&gt;=L20,"OK","ERROR")</f>
        <v>#DIV/0!</v>
      </c>
      <c r="AL46" s="1247"/>
      <c r="AM46" s="1507"/>
      <c r="AN46" s="1288" t="s">
        <v>680</v>
      </c>
      <c r="AO46" s="1289"/>
      <c r="AP46" s="1289"/>
      <c r="AQ46" s="1289"/>
      <c r="AR46" s="1289"/>
      <c r="AS46" s="1289"/>
      <c r="AT46" s="1289"/>
      <c r="AU46" s="1290"/>
      <c r="AV46" s="208"/>
      <c r="AW46" s="676" t="s">
        <v>681</v>
      </c>
      <c r="AX46" s="699"/>
      <c r="AY46" s="699"/>
      <c r="AZ46" s="699"/>
      <c r="BA46" s="699"/>
      <c r="BB46" s="699"/>
      <c r="BC46" s="699"/>
      <c r="BD46" s="699"/>
      <c r="BE46" s="699"/>
      <c r="BF46" s="699"/>
      <c r="BG46" s="699"/>
      <c r="BH46" s="699"/>
      <c r="BI46" s="699"/>
      <c r="BJ46" s="699"/>
      <c r="BK46" s="699"/>
      <c r="BL46" s="699"/>
      <c r="BM46" s="699"/>
      <c r="BN46" s="699"/>
      <c r="BO46" s="699"/>
      <c r="BP46" s="699"/>
      <c r="BQ46" s="699"/>
      <c r="BR46" s="864"/>
    </row>
    <row r="47" spans="1:70" s="69" customFormat="1" ht="21" customHeight="1">
      <c r="A47" s="1604"/>
      <c r="B47" s="1645"/>
      <c r="C47" s="1645"/>
      <c r="D47" s="1645"/>
      <c r="E47" s="1645"/>
      <c r="F47" s="1645"/>
      <c r="G47" s="1645"/>
      <c r="H47" s="1645"/>
      <c r="I47" s="1645"/>
      <c r="J47" s="1645"/>
      <c r="K47" s="1645"/>
      <c r="L47" s="1598"/>
      <c r="M47" s="1598"/>
      <c r="N47" s="1598"/>
      <c r="O47" s="1598"/>
      <c r="P47" s="1499"/>
      <c r="Q47" s="1648"/>
      <c r="R47" s="1649"/>
      <c r="S47" s="1649"/>
      <c r="T47" s="1649"/>
      <c r="U47" s="1649"/>
      <c r="V47" s="1649"/>
      <c r="W47" s="1649"/>
      <c r="X47" s="1649"/>
      <c r="Y47" s="1649"/>
      <c r="Z47" s="1649"/>
      <c r="AA47" s="1649"/>
      <c r="AB47" s="1649"/>
      <c r="AC47" s="1651"/>
      <c r="AD47" s="1651"/>
      <c r="AE47" s="1306"/>
      <c r="AF47" s="1602"/>
      <c r="AK47" s="1539"/>
      <c r="AL47" s="1248"/>
      <c r="AM47" s="1508"/>
      <c r="AN47" s="1291"/>
      <c r="AO47" s="1292"/>
      <c r="AP47" s="1292"/>
      <c r="AQ47" s="1292"/>
      <c r="AR47" s="1292"/>
      <c r="AS47" s="1292"/>
      <c r="AT47" s="1292"/>
      <c r="AU47" s="1293"/>
      <c r="AV47" s="24"/>
      <c r="AW47" s="693"/>
      <c r="AX47" s="693"/>
      <c r="AY47" s="693"/>
      <c r="AZ47" s="693"/>
      <c r="BA47" s="693"/>
      <c r="BB47" s="693"/>
      <c r="BC47" s="693"/>
      <c r="BD47" s="693"/>
      <c r="BE47" s="693"/>
      <c r="BF47" s="693"/>
      <c r="BG47" s="693"/>
      <c r="BH47" s="693"/>
      <c r="BI47" s="693"/>
      <c r="BJ47" s="693"/>
      <c r="BK47" s="693"/>
      <c r="BL47" s="693"/>
      <c r="BM47" s="693"/>
      <c r="BN47" s="693"/>
      <c r="BO47" s="693"/>
      <c r="BP47" s="693"/>
      <c r="BQ47" s="693"/>
      <c r="BR47" s="1603"/>
    </row>
    <row r="49" spans="1:33" s="18" customFormat="1" ht="21" customHeight="1">
      <c r="X49" s="18" t="s">
        <v>185</v>
      </c>
    </row>
    <row r="50" spans="1:33" ht="21" customHeight="1">
      <c r="A50"/>
      <c r="B50"/>
      <c r="C50"/>
      <c r="D50"/>
      <c r="E50"/>
      <c r="F50"/>
      <c r="G50"/>
      <c r="H50"/>
      <c r="I50"/>
      <c r="J50"/>
      <c r="K50"/>
      <c r="L50"/>
      <c r="M50"/>
      <c r="N50"/>
      <c r="O50"/>
      <c r="P50"/>
      <c r="Q50"/>
      <c r="R50"/>
      <c r="S50"/>
      <c r="T50"/>
      <c r="U50"/>
      <c r="V50"/>
      <c r="W50"/>
      <c r="X50" t="s">
        <v>593</v>
      </c>
      <c r="Y50"/>
      <c r="Z50"/>
      <c r="AA50"/>
      <c r="AB50"/>
      <c r="AC50"/>
      <c r="AD50"/>
      <c r="AE50"/>
      <c r="AF50"/>
      <c r="AG50"/>
    </row>
    <row r="51" spans="1:33" ht="21" customHeight="1">
      <c r="A51"/>
      <c r="B51"/>
      <c r="C51"/>
      <c r="D51"/>
      <c r="E51"/>
      <c r="F51"/>
      <c r="G51"/>
      <c r="H51"/>
      <c r="I51"/>
      <c r="J51"/>
      <c r="K51"/>
      <c r="L51"/>
      <c r="M51"/>
      <c r="N51"/>
      <c r="O51"/>
      <c r="P51"/>
      <c r="Q51"/>
      <c r="R51"/>
      <c r="S51"/>
      <c r="T51"/>
      <c r="U51"/>
      <c r="V51"/>
      <c r="W51"/>
      <c r="X51" t="s">
        <v>682</v>
      </c>
      <c r="Y51"/>
      <c r="Z51"/>
      <c r="AA51"/>
      <c r="AB51"/>
      <c r="AC51"/>
      <c r="AD51"/>
      <c r="AE51"/>
      <c r="AF51"/>
      <c r="AG51"/>
    </row>
    <row r="52" spans="1:33" ht="21" customHeight="1">
      <c r="A52"/>
      <c r="B52"/>
      <c r="C52"/>
      <c r="D52"/>
      <c r="E52"/>
      <c r="F52"/>
      <c r="G52"/>
      <c r="H52"/>
      <c r="I52"/>
      <c r="J52"/>
      <c r="K52"/>
      <c r="L52"/>
      <c r="M52"/>
      <c r="N52"/>
      <c r="O52"/>
      <c r="P52"/>
      <c r="Q52"/>
      <c r="R52"/>
      <c r="S52"/>
      <c r="T52"/>
      <c r="U52"/>
      <c r="V52"/>
      <c r="W52"/>
      <c r="X52" t="s">
        <v>683</v>
      </c>
      <c r="Y52"/>
      <c r="Z52"/>
      <c r="AA52"/>
      <c r="AB52"/>
      <c r="AC52"/>
      <c r="AD52"/>
      <c r="AE52"/>
      <c r="AF52"/>
      <c r="AG52"/>
    </row>
    <row r="53" spans="1:33" ht="21" customHeight="1">
      <c r="A53"/>
      <c r="B53"/>
      <c r="C53"/>
      <c r="D53"/>
      <c r="E53"/>
      <c r="F53"/>
      <c r="G53"/>
      <c r="H53"/>
      <c r="I53"/>
      <c r="J53"/>
      <c r="K53"/>
      <c r="L53"/>
      <c r="M53"/>
      <c r="N53"/>
      <c r="O53"/>
      <c r="P53"/>
      <c r="Q53"/>
      <c r="R53"/>
      <c r="S53"/>
      <c r="T53"/>
      <c r="U53"/>
      <c r="V53"/>
      <c r="W53"/>
      <c r="X53"/>
      <c r="Y53"/>
      <c r="Z53"/>
      <c r="AA53"/>
      <c r="AB53"/>
      <c r="AC53"/>
      <c r="AD53"/>
      <c r="AE53"/>
      <c r="AF53"/>
      <c r="AG53"/>
    </row>
    <row r="54" spans="1:33" ht="21" customHeight="1">
      <c r="A54"/>
      <c r="B54"/>
      <c r="C54"/>
      <c r="D54"/>
      <c r="E54"/>
      <c r="F54"/>
      <c r="G54"/>
      <c r="H54"/>
      <c r="I54"/>
      <c r="J54"/>
      <c r="K54"/>
      <c r="L54"/>
      <c r="M54"/>
      <c r="N54"/>
      <c r="O54"/>
      <c r="P54"/>
      <c r="Q54"/>
      <c r="R54"/>
      <c r="S54"/>
      <c r="T54"/>
      <c r="U54"/>
      <c r="V54"/>
      <c r="W54"/>
      <c r="X54"/>
      <c r="Y54"/>
      <c r="Z54"/>
      <c r="AA54"/>
      <c r="AB54"/>
      <c r="AC54"/>
      <c r="AD54"/>
      <c r="AE54"/>
      <c r="AF54"/>
      <c r="AG54"/>
    </row>
    <row r="55" spans="1:33" ht="21" customHeight="1">
      <c r="A55"/>
      <c r="B55"/>
      <c r="C55"/>
      <c r="D55"/>
      <c r="E55"/>
      <c r="F55"/>
      <c r="G55"/>
      <c r="H55"/>
      <c r="I55"/>
      <c r="J55"/>
      <c r="K55"/>
      <c r="L55"/>
      <c r="M55"/>
      <c r="N55"/>
      <c r="O55"/>
      <c r="P55"/>
      <c r="Q55"/>
      <c r="R55"/>
      <c r="S55"/>
      <c r="T55"/>
      <c r="U55"/>
      <c r="V55"/>
      <c r="W55"/>
      <c r="X55"/>
      <c r="Y55"/>
      <c r="Z55"/>
      <c r="AA55"/>
      <c r="AB55"/>
      <c r="AC55"/>
      <c r="AD55"/>
      <c r="AE55"/>
      <c r="AF55"/>
      <c r="AG55"/>
    </row>
    <row r="56" spans="1:33" s="18" customFormat="1" ht="21" customHeight="1">
      <c r="A56"/>
      <c r="B56"/>
      <c r="C56"/>
      <c r="D56"/>
      <c r="E56"/>
      <c r="F56"/>
      <c r="G56"/>
      <c r="H56"/>
      <c r="I56"/>
      <c r="J56"/>
      <c r="K56"/>
      <c r="L56"/>
      <c r="M56"/>
      <c r="N56"/>
      <c r="O56"/>
      <c r="P56"/>
      <c r="Q56"/>
      <c r="R56"/>
      <c r="S56"/>
      <c r="T56"/>
      <c r="U56"/>
      <c r="V56"/>
      <c r="W56"/>
      <c r="X56"/>
      <c r="Y56"/>
      <c r="Z56"/>
      <c r="AA56"/>
      <c r="AB56"/>
      <c r="AC56"/>
      <c r="AD56"/>
      <c r="AE56"/>
      <c r="AF56"/>
      <c r="AG56"/>
    </row>
  </sheetData>
  <mergeCells count="109">
    <mergeCell ref="A46:A47"/>
    <mergeCell ref="B46:K47"/>
    <mergeCell ref="L46:P47"/>
    <mergeCell ref="Q46:AB47"/>
    <mergeCell ref="AC46:AD47"/>
    <mergeCell ref="AE46:AF47"/>
    <mergeCell ref="AK40:AM40"/>
    <mergeCell ref="U41:AA41"/>
    <mergeCell ref="AB41:AF41"/>
    <mergeCell ref="AK41:AM41"/>
    <mergeCell ref="U42:AA42"/>
    <mergeCell ref="AK46:AM47"/>
    <mergeCell ref="B40:K41"/>
    <mergeCell ref="AN46:AU47"/>
    <mergeCell ref="AW46:BR47"/>
    <mergeCell ref="AB42:AF42"/>
    <mergeCell ref="R43:AA44"/>
    <mergeCell ref="AB43:AF44"/>
    <mergeCell ref="L38:P39"/>
    <mergeCell ref="R38:V39"/>
    <mergeCell ref="W38:AA39"/>
    <mergeCell ref="AB38:AF39"/>
    <mergeCell ref="L40:P41"/>
    <mergeCell ref="R40:T42"/>
    <mergeCell ref="U40:AA40"/>
    <mergeCell ref="AB40:AF40"/>
    <mergeCell ref="B30:E39"/>
    <mergeCell ref="F30:K31"/>
    <mergeCell ref="L30:P31"/>
    <mergeCell ref="R30:V31"/>
    <mergeCell ref="W30:AA31"/>
    <mergeCell ref="AB30:AF31"/>
    <mergeCell ref="AN30:AU31"/>
    <mergeCell ref="AW30:BR44"/>
    <mergeCell ref="F32:K33"/>
    <mergeCell ref="L32:P33"/>
    <mergeCell ref="R32:V33"/>
    <mergeCell ref="W32:AA33"/>
    <mergeCell ref="AB32:AF33"/>
    <mergeCell ref="F34:K35"/>
    <mergeCell ref="L34:P35"/>
    <mergeCell ref="R34:V35"/>
    <mergeCell ref="W34:AA35"/>
    <mergeCell ref="AB34:AF35"/>
    <mergeCell ref="F36:K37"/>
    <mergeCell ref="L36:P37"/>
    <mergeCell ref="R36:V37"/>
    <mergeCell ref="W36:AA37"/>
    <mergeCell ref="AB36:AF37"/>
    <mergeCell ref="F38:K39"/>
    <mergeCell ref="B26:K27"/>
    <mergeCell ref="L26:P27"/>
    <mergeCell ref="AN26:AU27"/>
    <mergeCell ref="AW26:BR27"/>
    <mergeCell ref="B28:K29"/>
    <mergeCell ref="L28:P29"/>
    <mergeCell ref="R28:V29"/>
    <mergeCell ref="W28:AA28"/>
    <mergeCell ref="AB28:AF29"/>
    <mergeCell ref="AN28:AU29"/>
    <mergeCell ref="AW28:BR29"/>
    <mergeCell ref="W29:AA29"/>
    <mergeCell ref="AW20:BR21"/>
    <mergeCell ref="B25:K25"/>
    <mergeCell ref="L25:P25"/>
    <mergeCell ref="A20:A21"/>
    <mergeCell ref="B20:K21"/>
    <mergeCell ref="L20:P21"/>
    <mergeCell ref="Q20:U21"/>
    <mergeCell ref="V20:W21"/>
    <mergeCell ref="X20:AB21"/>
    <mergeCell ref="B17:K18"/>
    <mergeCell ref="L17:P18"/>
    <mergeCell ref="Q17:AF18"/>
    <mergeCell ref="B11:K12"/>
    <mergeCell ref="L11:P12"/>
    <mergeCell ref="Q11:AF12"/>
    <mergeCell ref="AN11:AU12"/>
    <mergeCell ref="AC20:AD21"/>
    <mergeCell ref="AE20:AF21"/>
    <mergeCell ref="AK20:AM21"/>
    <mergeCell ref="AN20:AU21"/>
    <mergeCell ref="AW11:BR16"/>
    <mergeCell ref="B13:K14"/>
    <mergeCell ref="L13:P14"/>
    <mergeCell ref="Q13:AF14"/>
    <mergeCell ref="AN13:AU14"/>
    <mergeCell ref="B15:K16"/>
    <mergeCell ref="B7:L7"/>
    <mergeCell ref="M7:O7"/>
    <mergeCell ref="AN8:AU9"/>
    <mergeCell ref="B10:K10"/>
    <mergeCell ref="L10:P10"/>
    <mergeCell ref="Q10:AF10"/>
    <mergeCell ref="L15:P16"/>
    <mergeCell ref="Q15:AF16"/>
    <mergeCell ref="AN15:AU16"/>
    <mergeCell ref="A1:D1"/>
    <mergeCell ref="E1:Q1"/>
    <mergeCell ref="R1:AF1"/>
    <mergeCell ref="R3:U3"/>
    <mergeCell ref="V3:AF3"/>
    <mergeCell ref="AN3:BR6"/>
    <mergeCell ref="R4:U4"/>
    <mergeCell ref="V4:AF4"/>
    <mergeCell ref="B6:L6"/>
    <mergeCell ref="M6:O6"/>
    <mergeCell ref="R2:U2"/>
    <mergeCell ref="V2:AF2"/>
  </mergeCells>
  <phoneticPr fontId="5"/>
  <dataValidations count="3">
    <dataValidation imeMode="off" allowBlank="1" showInputMessage="1" showErrorMessage="1" sqref="L20:P21 V20 L11:P18 M6:M7 L46:P47 AC30:AF39 AB30:AB42 AB43:AF44 L26:P44 V2:AF4" xr:uid="{00000000-0002-0000-1100-000000000000}"/>
    <dataValidation type="list" allowBlank="1" showInputMessage="1" showErrorMessage="1" sqref="W30:AA39" xr:uid="{00000000-0002-0000-1100-000001000000}">
      <formula1>$X$50:$X$52</formula1>
    </dataValidation>
    <dataValidation type="list" allowBlank="1" showInputMessage="1" showErrorMessage="1" sqref="AC20:AD21" xr:uid="{00000000-0002-0000-1100-000002000000}">
      <formula1>"12,24"</formula1>
    </dataValidation>
  </dataValidations>
  <pageMargins left="0.9055118110236221" right="0.70866141732283472" top="0.39370078740157483" bottom="0.35433070866141736" header="0.19685039370078741" footer="0.19685039370078741"/>
  <pageSetup paperSize="9" scale="83" orientation="portrait" blackAndWhite="1"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R53"/>
  <sheetViews>
    <sheetView view="pageBreakPreview" zoomScaleNormal="100" zoomScaleSheetLayoutView="100" workbookViewId="0">
      <selection activeCell="R2" sqref="R2:AF2"/>
    </sheetView>
  </sheetViews>
  <sheetFormatPr defaultColWidth="3.125" defaultRowHeight="21" customHeight="1"/>
  <cols>
    <col min="1" max="16384" width="3.125" style="2"/>
  </cols>
  <sheetData>
    <row r="1" spans="1:70" s="285" customFormat="1" ht="21" customHeight="1">
      <c r="A1" s="646" t="s">
        <v>84</v>
      </c>
      <c r="B1" s="646"/>
      <c r="C1" s="646"/>
      <c r="D1" s="646"/>
      <c r="E1" s="1589" t="s">
        <v>397</v>
      </c>
      <c r="F1" s="1590"/>
      <c r="G1" s="1590"/>
      <c r="H1" s="1590"/>
      <c r="I1" s="1590"/>
      <c r="J1" s="1590"/>
      <c r="K1" s="1590"/>
      <c r="L1" s="1590"/>
      <c r="M1" s="1590"/>
      <c r="N1" s="1590"/>
      <c r="O1" s="1590"/>
      <c r="P1" s="1590"/>
      <c r="Q1" s="1590"/>
      <c r="R1" s="1591" t="str">
        <f>IF(COUNTIF(AK8:AK30,"OK")=6,"","未入力の項目があります")</f>
        <v>未入力の項目があります</v>
      </c>
      <c r="S1" s="1591"/>
      <c r="T1" s="1591"/>
      <c r="U1" s="1591"/>
      <c r="V1" s="1591"/>
      <c r="W1" s="1591"/>
      <c r="X1" s="1591"/>
      <c r="Y1" s="1591"/>
      <c r="Z1" s="1591"/>
      <c r="AA1" s="1591"/>
      <c r="AB1" s="1591"/>
      <c r="AC1" s="1591"/>
      <c r="AD1" s="1591"/>
      <c r="AE1" s="1591"/>
      <c r="AF1" s="1591"/>
      <c r="AI1" s="285" t="s">
        <v>388</v>
      </c>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70" s="631" customFormat="1" ht="21" customHeight="1">
      <c r="A2" s="621"/>
      <c r="B2" s="621"/>
      <c r="C2" s="621"/>
      <c r="D2" s="621"/>
      <c r="E2" s="628"/>
      <c r="F2" s="628"/>
      <c r="G2" s="628"/>
      <c r="H2" s="628"/>
      <c r="I2" s="628"/>
      <c r="J2" s="628"/>
      <c r="K2" s="628"/>
      <c r="L2" s="628"/>
      <c r="M2" s="628"/>
      <c r="N2" s="628"/>
      <c r="O2" s="628"/>
      <c r="P2" s="628"/>
      <c r="Q2" s="628"/>
      <c r="R2" s="805" t="s">
        <v>1043</v>
      </c>
      <c r="S2" s="805"/>
      <c r="T2" s="805"/>
      <c r="U2" s="805"/>
      <c r="V2" s="807">
        <f>'１申請書'!$V$3</f>
        <v>0</v>
      </c>
      <c r="W2" s="806"/>
      <c r="X2" s="806"/>
      <c r="Y2" s="806"/>
      <c r="Z2" s="806"/>
      <c r="AA2" s="806"/>
      <c r="AB2" s="806"/>
      <c r="AC2" s="806"/>
      <c r="AD2" s="806"/>
      <c r="AE2" s="806"/>
      <c r="AF2" s="806"/>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row>
    <row r="3" spans="1:70" s="285" customFormat="1" ht="21" customHeight="1">
      <c r="R3" s="805" t="s">
        <v>772</v>
      </c>
      <c r="S3" s="805"/>
      <c r="T3" s="805"/>
      <c r="U3" s="805"/>
      <c r="V3" s="806">
        <f>'１申請書'!$K$14</f>
        <v>0</v>
      </c>
      <c r="W3" s="806"/>
      <c r="X3" s="806"/>
      <c r="Y3" s="806"/>
      <c r="Z3" s="806"/>
      <c r="AA3" s="806"/>
      <c r="AB3" s="806"/>
      <c r="AC3" s="806"/>
      <c r="AD3" s="806"/>
      <c r="AE3" s="806"/>
      <c r="AF3" s="806"/>
      <c r="AN3" s="1592" t="s">
        <v>807</v>
      </c>
      <c r="AO3" s="1592"/>
      <c r="AP3" s="1592"/>
      <c r="AQ3" s="1592"/>
      <c r="AR3" s="1592"/>
      <c r="AS3" s="1592"/>
      <c r="AT3" s="1592"/>
      <c r="AU3" s="1592"/>
      <c r="AV3" s="1592"/>
      <c r="AW3" s="1592"/>
      <c r="AX3" s="1592"/>
      <c r="AY3" s="1592"/>
      <c r="AZ3" s="1592"/>
      <c r="BA3" s="1592"/>
      <c r="BB3" s="1592"/>
      <c r="BC3" s="1592"/>
      <c r="BD3" s="1592"/>
      <c r="BE3" s="1592"/>
      <c r="BF3" s="1592"/>
      <c r="BG3" s="1592"/>
      <c r="BH3" s="1592"/>
      <c r="BI3" s="1592"/>
      <c r="BJ3" s="1592"/>
      <c r="BK3" s="1592"/>
      <c r="BL3" s="1592"/>
      <c r="BM3" s="1592"/>
      <c r="BN3" s="1592"/>
      <c r="BO3" s="1592"/>
      <c r="BP3" s="1592"/>
      <c r="BQ3" s="1592"/>
      <c r="BR3" s="1592"/>
    </row>
    <row r="4" spans="1:70" s="285" customFormat="1" ht="21" customHeight="1">
      <c r="R4" s="646" t="s">
        <v>97</v>
      </c>
      <c r="S4" s="646"/>
      <c r="T4" s="646"/>
      <c r="U4" s="646"/>
      <c r="V4" s="806">
        <f>'１申請書'!$K$9</f>
        <v>0</v>
      </c>
      <c r="W4" s="806"/>
      <c r="X4" s="806"/>
      <c r="Y4" s="806"/>
      <c r="Z4" s="806"/>
      <c r="AA4" s="806"/>
      <c r="AB4" s="806"/>
      <c r="AC4" s="806"/>
      <c r="AD4" s="806"/>
      <c r="AE4" s="806"/>
      <c r="AF4" s="806"/>
      <c r="AN4" s="1592"/>
      <c r="AO4" s="1592"/>
      <c r="AP4" s="1592"/>
      <c r="AQ4" s="1592"/>
      <c r="AR4" s="1592"/>
      <c r="AS4" s="1592"/>
      <c r="AT4" s="1592"/>
      <c r="AU4" s="1592"/>
      <c r="AV4" s="1592"/>
      <c r="AW4" s="1592"/>
      <c r="AX4" s="1592"/>
      <c r="AY4" s="1592"/>
      <c r="AZ4" s="1592"/>
      <c r="BA4" s="1592"/>
      <c r="BB4" s="1592"/>
      <c r="BC4" s="1592"/>
      <c r="BD4" s="1592"/>
      <c r="BE4" s="1592"/>
      <c r="BF4" s="1592"/>
      <c r="BG4" s="1592"/>
      <c r="BH4" s="1592"/>
      <c r="BI4" s="1592"/>
      <c r="BJ4" s="1592"/>
      <c r="BK4" s="1592"/>
      <c r="BL4" s="1592"/>
      <c r="BM4" s="1592"/>
      <c r="BN4" s="1592"/>
      <c r="BO4" s="1592"/>
      <c r="BP4" s="1592"/>
      <c r="BQ4" s="1592"/>
      <c r="BR4" s="1592"/>
    </row>
    <row r="5" spans="1:70" ht="21" customHeight="1">
      <c r="B5" s="506"/>
      <c r="C5" s="506"/>
      <c r="D5" s="506"/>
      <c r="E5" s="506"/>
      <c r="F5" s="506"/>
      <c r="G5" s="506"/>
      <c r="H5" s="506"/>
      <c r="I5" s="506"/>
      <c r="J5" s="506"/>
      <c r="K5" s="506"/>
      <c r="L5" s="506"/>
      <c r="M5" s="506"/>
      <c r="N5" s="506"/>
      <c r="O5" s="506"/>
      <c r="AK5" s="285"/>
      <c r="AL5" s="285"/>
      <c r="AM5" s="285"/>
      <c r="AN5" s="1592"/>
      <c r="AO5" s="1592"/>
      <c r="AP5" s="1592"/>
      <c r="AQ5" s="1592"/>
      <c r="AR5" s="1592"/>
      <c r="AS5" s="1592"/>
      <c r="AT5" s="1592"/>
      <c r="AU5" s="1592"/>
      <c r="AV5" s="1592"/>
      <c r="AW5" s="1592"/>
      <c r="AX5" s="1592"/>
      <c r="AY5" s="1592"/>
      <c r="AZ5" s="1592"/>
      <c r="BA5" s="1592"/>
      <c r="BB5" s="1592"/>
      <c r="BC5" s="1592"/>
      <c r="BD5" s="1592"/>
      <c r="BE5" s="1592"/>
      <c r="BF5" s="1592"/>
      <c r="BG5" s="1592"/>
      <c r="BH5" s="1592"/>
      <c r="BI5" s="1592"/>
      <c r="BJ5" s="1592"/>
      <c r="BK5" s="1592"/>
      <c r="BL5" s="1592"/>
      <c r="BM5" s="1592"/>
      <c r="BN5" s="1592"/>
      <c r="BO5" s="1592"/>
      <c r="BP5" s="1592"/>
      <c r="BQ5" s="1592"/>
      <c r="BR5" s="1592"/>
    </row>
    <row r="6" spans="1:70" ht="24" customHeight="1">
      <c r="A6" s="229" t="s">
        <v>125</v>
      </c>
      <c r="B6" s="230"/>
      <c r="C6" s="230"/>
      <c r="D6" s="231"/>
      <c r="E6" s="230"/>
      <c r="F6" s="230"/>
      <c r="G6" s="230"/>
      <c r="H6" s="231"/>
      <c r="I6" s="231"/>
      <c r="J6" s="231"/>
      <c r="K6" s="231"/>
      <c r="L6" s="231"/>
      <c r="M6" s="231"/>
      <c r="N6" s="231"/>
      <c r="O6" s="231"/>
      <c r="P6" s="231"/>
      <c r="Q6" s="231"/>
      <c r="R6" s="229"/>
      <c r="S6" s="229"/>
      <c r="T6" s="229"/>
      <c r="U6" s="229"/>
      <c r="V6" s="229"/>
      <c r="W6" s="229"/>
      <c r="X6" s="229"/>
      <c r="Y6" s="229"/>
      <c r="Z6" s="229"/>
      <c r="AA6" s="229"/>
      <c r="AB6" s="229"/>
      <c r="AC6" s="229"/>
      <c r="AD6" s="229"/>
      <c r="AE6" s="229"/>
      <c r="AF6" s="229"/>
      <c r="AG6" s="229"/>
      <c r="AK6" s="285"/>
      <c r="AL6" s="285"/>
      <c r="AM6" s="498"/>
      <c r="AN6" s="812" t="s">
        <v>285</v>
      </c>
      <c r="AO6" s="812"/>
      <c r="AP6" s="812"/>
      <c r="AQ6" s="812"/>
      <c r="AR6" s="812"/>
      <c r="AS6" s="812"/>
      <c r="AT6" s="812"/>
      <c r="AU6" s="812"/>
      <c r="AV6" s="285"/>
      <c r="AW6" s="285"/>
      <c r="AX6" s="285"/>
      <c r="AY6" s="285"/>
      <c r="AZ6" s="285"/>
      <c r="BA6" s="285"/>
      <c r="BB6" s="285"/>
      <c r="BC6" s="285"/>
      <c r="BD6" s="285"/>
      <c r="BE6" s="285"/>
      <c r="BF6" s="285"/>
      <c r="BG6" s="285"/>
      <c r="BH6" s="285"/>
      <c r="BI6" s="285"/>
      <c r="BJ6" s="285"/>
      <c r="BK6" s="285"/>
      <c r="BL6" s="285"/>
      <c r="BM6" s="285"/>
      <c r="BN6" s="285"/>
      <c r="BO6" s="285"/>
      <c r="BP6" s="285"/>
      <c r="BQ6" s="285"/>
      <c r="BR6" s="285"/>
    </row>
    <row r="7" spans="1:70" ht="26.25" customHeight="1">
      <c r="A7" s="229"/>
      <c r="B7" s="1653" t="s">
        <v>452</v>
      </c>
      <c r="C7" s="1653"/>
      <c r="D7" s="1653"/>
      <c r="E7" s="1653"/>
      <c r="F7" s="1653"/>
      <c r="G7" s="1653"/>
      <c r="H7" s="1653"/>
      <c r="I7" s="1653"/>
      <c r="J7" s="1653"/>
      <c r="K7" s="1653"/>
      <c r="L7" s="1653"/>
      <c r="M7" s="1654"/>
      <c r="N7" s="1655"/>
      <c r="O7" s="1655"/>
      <c r="P7" s="265" t="s">
        <v>32</v>
      </c>
      <c r="Q7" s="1658" t="s">
        <v>554</v>
      </c>
      <c r="R7" s="1659"/>
      <c r="S7" s="1659"/>
      <c r="T7" s="1659"/>
      <c r="U7" s="1659"/>
      <c r="V7" s="1656"/>
      <c r="W7" s="1656"/>
      <c r="X7" s="1656"/>
      <c r="Y7" s="1656"/>
      <c r="Z7" s="1656"/>
      <c r="AA7" s="1656"/>
      <c r="AB7" s="1656"/>
      <c r="AC7" s="1656"/>
      <c r="AD7" s="1656"/>
      <c r="AE7" s="1656"/>
      <c r="AF7" s="1657"/>
      <c r="AG7" s="229"/>
      <c r="AN7" s="813"/>
      <c r="AO7" s="813"/>
      <c r="AP7" s="813"/>
      <c r="AQ7" s="813"/>
      <c r="AR7" s="813"/>
      <c r="AS7" s="813"/>
      <c r="AT7" s="813"/>
      <c r="AU7" s="813"/>
    </row>
    <row r="8" spans="1:70" ht="26.25" customHeight="1">
      <c r="A8" s="229"/>
      <c r="B8" s="1653" t="s">
        <v>453</v>
      </c>
      <c r="C8" s="1653"/>
      <c r="D8" s="1653"/>
      <c r="E8" s="1653"/>
      <c r="F8" s="1653"/>
      <c r="G8" s="1653"/>
      <c r="H8" s="1653"/>
      <c r="I8" s="1653"/>
      <c r="J8" s="1653"/>
      <c r="K8" s="1653"/>
      <c r="L8" s="1653"/>
      <c r="M8" s="1654"/>
      <c r="N8" s="1655"/>
      <c r="O8" s="1655"/>
      <c r="P8" s="265" t="s">
        <v>32</v>
      </c>
      <c r="Q8" s="229"/>
      <c r="R8" s="229"/>
      <c r="S8" s="229"/>
      <c r="T8" s="229"/>
      <c r="U8" s="229"/>
      <c r="V8" s="229"/>
      <c r="W8" s="229"/>
      <c r="X8" s="229"/>
      <c r="Y8" s="229"/>
      <c r="Z8" s="229"/>
      <c r="AA8" s="229"/>
      <c r="AB8" s="229"/>
      <c r="AC8" s="229"/>
      <c r="AD8" s="229"/>
      <c r="AE8" s="229"/>
      <c r="AF8" s="229"/>
      <c r="AG8" s="229"/>
      <c r="AK8" s="1485" t="str">
        <f>IF(M7&gt;1,"OK","未入力")</f>
        <v>未入力</v>
      </c>
      <c r="AL8" s="1247"/>
      <c r="AM8" s="1507"/>
      <c r="AN8" s="1288" t="s">
        <v>452</v>
      </c>
      <c r="AO8" s="1289"/>
      <c r="AP8" s="1289"/>
      <c r="AQ8" s="1289"/>
      <c r="AR8" s="1289"/>
      <c r="AS8" s="1289"/>
      <c r="AT8" s="1289"/>
      <c r="AU8" s="1290"/>
      <c r="AV8" s="208"/>
      <c r="AW8" s="676" t="s">
        <v>555</v>
      </c>
      <c r="AX8" s="676"/>
      <c r="AY8" s="676"/>
      <c r="AZ8" s="676"/>
      <c r="BA8" s="676"/>
      <c r="BB8" s="676"/>
      <c r="BC8" s="676"/>
      <c r="BD8" s="676"/>
      <c r="BE8" s="676"/>
      <c r="BF8" s="676"/>
      <c r="BG8" s="676"/>
      <c r="BH8" s="676"/>
      <c r="BI8" s="676"/>
      <c r="BJ8" s="676"/>
      <c r="BK8" s="676"/>
      <c r="BL8" s="676"/>
      <c r="BM8" s="676"/>
      <c r="BN8" s="676"/>
      <c r="BO8" s="676"/>
      <c r="BP8" s="676"/>
      <c r="BQ8" s="676"/>
      <c r="BR8" s="1233"/>
    </row>
    <row r="9" spans="1:70" ht="21" customHeight="1">
      <c r="A9" s="229"/>
      <c r="B9" s="230"/>
      <c r="C9" s="230"/>
      <c r="D9" s="230"/>
      <c r="E9" s="230"/>
      <c r="F9" s="230"/>
      <c r="G9" s="230"/>
      <c r="H9" s="230"/>
      <c r="I9" s="230"/>
      <c r="J9" s="230"/>
      <c r="K9" s="230"/>
      <c r="L9" s="230"/>
      <c r="M9" s="230"/>
      <c r="N9" s="230"/>
      <c r="O9" s="230"/>
      <c r="P9" s="229"/>
      <c r="Q9" s="229"/>
      <c r="R9" s="229"/>
      <c r="S9" s="229"/>
      <c r="T9" s="229"/>
      <c r="U9" s="229"/>
      <c r="V9" s="229"/>
      <c r="W9" s="229"/>
      <c r="X9" s="229"/>
      <c r="Y9" s="229"/>
      <c r="Z9" s="229"/>
      <c r="AA9" s="229"/>
      <c r="AB9" s="229"/>
      <c r="AC9" s="229"/>
      <c r="AD9" s="229"/>
      <c r="AE9" s="229"/>
      <c r="AF9" s="229"/>
      <c r="AG9" s="229"/>
      <c r="AK9" s="1483" t="str">
        <f>IF(M8&lt;&gt;"",IF(M8&lt;=M7/2,"OK","未入力"),"未入力")</f>
        <v>未入力</v>
      </c>
      <c r="AL9" s="1484"/>
      <c r="AM9" s="1652"/>
      <c r="AN9" s="858" t="s">
        <v>454</v>
      </c>
      <c r="AO9" s="1297"/>
      <c r="AP9" s="1297"/>
      <c r="AQ9" s="1297"/>
      <c r="AR9" s="1297"/>
      <c r="AS9" s="1297"/>
      <c r="AT9" s="1297"/>
      <c r="AU9" s="1294"/>
      <c r="AV9" s="24"/>
      <c r="AW9" s="1234"/>
      <c r="AX9" s="1234"/>
      <c r="AY9" s="1234"/>
      <c r="AZ9" s="1234"/>
      <c r="BA9" s="1234"/>
      <c r="BB9" s="1234"/>
      <c r="BC9" s="1234"/>
      <c r="BD9" s="1234"/>
      <c r="BE9" s="1234"/>
      <c r="BF9" s="1234"/>
      <c r="BG9" s="1234"/>
      <c r="BH9" s="1234"/>
      <c r="BI9" s="1234"/>
      <c r="BJ9" s="1234"/>
      <c r="BK9" s="1234"/>
      <c r="BL9" s="1234"/>
      <c r="BM9" s="1234"/>
      <c r="BN9" s="1234"/>
      <c r="BO9" s="1234"/>
      <c r="BP9" s="1234"/>
      <c r="BQ9" s="1234"/>
      <c r="BR9" s="1235"/>
    </row>
    <row r="10" spans="1:70" ht="21" customHeight="1">
      <c r="A10" s="231" t="s">
        <v>161</v>
      </c>
      <c r="B10" s="229"/>
      <c r="C10" s="229"/>
      <c r="D10" s="230"/>
      <c r="E10" s="230"/>
      <c r="F10" s="230"/>
      <c r="G10" s="230"/>
      <c r="H10" s="230"/>
      <c r="I10" s="230"/>
      <c r="J10" s="230"/>
      <c r="K10" s="230"/>
      <c r="L10" s="230"/>
      <c r="M10" s="230"/>
      <c r="N10" s="230"/>
      <c r="O10" s="230"/>
      <c r="P10" s="229"/>
      <c r="Q10" s="229"/>
      <c r="R10" s="229"/>
      <c r="S10" s="229"/>
      <c r="T10" s="229"/>
      <c r="U10" s="229"/>
      <c r="V10" s="229"/>
      <c r="W10" s="229"/>
      <c r="X10" s="229"/>
      <c r="Y10" s="229"/>
      <c r="Z10" s="229"/>
      <c r="AA10" s="229"/>
      <c r="AB10" s="229"/>
      <c r="AC10" s="229"/>
      <c r="AD10" s="229"/>
      <c r="AE10" s="229"/>
      <c r="AF10" s="229"/>
      <c r="AG10" s="229"/>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row>
    <row r="11" spans="1:70" ht="21" customHeight="1">
      <c r="A11" s="229"/>
      <c r="B11" s="1653" t="s">
        <v>26</v>
      </c>
      <c r="C11" s="1653"/>
      <c r="D11" s="1653"/>
      <c r="E11" s="1653"/>
      <c r="F11" s="1653"/>
      <c r="G11" s="1653"/>
      <c r="H11" s="1653"/>
      <c r="I11" s="1653"/>
      <c r="J11" s="1653"/>
      <c r="K11" s="1653"/>
      <c r="L11" s="1653" t="s">
        <v>27</v>
      </c>
      <c r="M11" s="1653"/>
      <c r="N11" s="1653"/>
      <c r="O11" s="1653"/>
      <c r="P11" s="1653"/>
      <c r="Q11" s="1653" t="s">
        <v>28</v>
      </c>
      <c r="R11" s="1653"/>
      <c r="S11" s="1653"/>
      <c r="T11" s="1653"/>
      <c r="U11" s="1653"/>
      <c r="V11" s="1653"/>
      <c r="W11" s="1653"/>
      <c r="X11" s="1653"/>
      <c r="Y11" s="1653"/>
      <c r="Z11" s="1653"/>
      <c r="AA11" s="1653"/>
      <c r="AB11" s="1653"/>
      <c r="AC11" s="1653"/>
      <c r="AD11" s="1653"/>
      <c r="AE11" s="1653"/>
      <c r="AF11" s="1653"/>
      <c r="AG11" s="229"/>
      <c r="AK11" s="280"/>
      <c r="AL11" s="280"/>
      <c r="AM11" s="280"/>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row>
    <row r="12" spans="1:70" ht="26.25" customHeight="1">
      <c r="A12" s="229"/>
      <c r="B12" s="1653" t="s">
        <v>120</v>
      </c>
      <c r="C12" s="1653"/>
      <c r="D12" s="1653"/>
      <c r="E12" s="1653"/>
      <c r="F12" s="1653"/>
      <c r="G12" s="1653"/>
      <c r="H12" s="1653"/>
      <c r="I12" s="1653"/>
      <c r="J12" s="1653"/>
      <c r="K12" s="1653"/>
      <c r="L12" s="1595"/>
      <c r="M12" s="1595"/>
      <c r="N12" s="1595"/>
      <c r="O12" s="1595"/>
      <c r="P12" s="1595"/>
      <c r="Q12" s="1533"/>
      <c r="R12" s="1533"/>
      <c r="S12" s="1533"/>
      <c r="T12" s="1533"/>
      <c r="U12" s="1533"/>
      <c r="V12" s="1533"/>
      <c r="W12" s="1533"/>
      <c r="X12" s="1533"/>
      <c r="Y12" s="1533"/>
      <c r="Z12" s="1533"/>
      <c r="AA12" s="1533"/>
      <c r="AB12" s="1533"/>
      <c r="AC12" s="1533"/>
      <c r="AD12" s="1533"/>
      <c r="AE12" s="1533"/>
      <c r="AF12" s="1533"/>
      <c r="AG12" s="229"/>
      <c r="AK12" s="1485" t="str">
        <f>IF(Q12&lt;&gt;"","OK","未入力")</f>
        <v>未入力</v>
      </c>
      <c r="AL12" s="1247"/>
      <c r="AM12" s="1507"/>
      <c r="AN12" s="1336" t="s">
        <v>120</v>
      </c>
      <c r="AO12" s="1337"/>
      <c r="AP12" s="1337"/>
      <c r="AQ12" s="1337"/>
      <c r="AR12" s="1337"/>
      <c r="AS12" s="1337"/>
      <c r="AT12" s="1337"/>
      <c r="AU12" s="1338"/>
      <c r="AV12" s="139"/>
      <c r="AW12" s="1012" t="s">
        <v>531</v>
      </c>
      <c r="AX12" s="1012"/>
      <c r="AY12" s="1012"/>
      <c r="AZ12" s="1012"/>
      <c r="BA12" s="1012"/>
      <c r="BB12" s="1012"/>
      <c r="BC12" s="1012"/>
      <c r="BD12" s="1012"/>
      <c r="BE12" s="1012"/>
      <c r="BF12" s="1012"/>
      <c r="BG12" s="1012"/>
      <c r="BH12" s="1012"/>
      <c r="BI12" s="1012"/>
      <c r="BJ12" s="1012"/>
      <c r="BK12" s="1012"/>
      <c r="BL12" s="1012"/>
      <c r="BM12" s="1012"/>
      <c r="BN12" s="1012"/>
      <c r="BO12" s="1012"/>
      <c r="BP12" s="1012"/>
      <c r="BQ12" s="1012"/>
      <c r="BR12" s="1013"/>
    </row>
    <row r="13" spans="1:70" ht="26.25" customHeight="1">
      <c r="A13" s="229"/>
      <c r="B13" s="1653"/>
      <c r="C13" s="1653"/>
      <c r="D13" s="1653"/>
      <c r="E13" s="1653"/>
      <c r="F13" s="1653"/>
      <c r="G13" s="1653"/>
      <c r="H13" s="1653"/>
      <c r="I13" s="1653"/>
      <c r="J13" s="1653"/>
      <c r="K13" s="1653"/>
      <c r="L13" s="1595"/>
      <c r="M13" s="1595"/>
      <c r="N13" s="1595"/>
      <c r="O13" s="1595"/>
      <c r="P13" s="1595"/>
      <c r="Q13" s="1533"/>
      <c r="R13" s="1533"/>
      <c r="S13" s="1533"/>
      <c r="T13" s="1533"/>
      <c r="U13" s="1533"/>
      <c r="V13" s="1533"/>
      <c r="W13" s="1533"/>
      <c r="X13" s="1533"/>
      <c r="Y13" s="1533"/>
      <c r="Z13" s="1533"/>
      <c r="AA13" s="1533"/>
      <c r="AB13" s="1533"/>
      <c r="AC13" s="1533"/>
      <c r="AD13" s="1533"/>
      <c r="AE13" s="1533"/>
      <c r="AF13" s="1533"/>
      <c r="AG13" s="229"/>
      <c r="AK13" s="1663"/>
      <c r="AL13" s="1664"/>
      <c r="AM13" s="1665"/>
      <c r="AN13" s="1342"/>
      <c r="AO13" s="1343"/>
      <c r="AP13" s="1343"/>
      <c r="AQ13" s="1343"/>
      <c r="AR13" s="1343"/>
      <c r="AS13" s="1343"/>
      <c r="AT13" s="1343"/>
      <c r="AU13" s="1344"/>
      <c r="AV13" s="85"/>
      <c r="AW13" s="1014"/>
      <c r="AX13" s="1014"/>
      <c r="AY13" s="1014"/>
      <c r="AZ13" s="1014"/>
      <c r="BA13" s="1014"/>
      <c r="BB13" s="1014"/>
      <c r="BC13" s="1014"/>
      <c r="BD13" s="1014"/>
      <c r="BE13" s="1014"/>
      <c r="BF13" s="1014"/>
      <c r="BG13" s="1014"/>
      <c r="BH13" s="1014"/>
      <c r="BI13" s="1014"/>
      <c r="BJ13" s="1014"/>
      <c r="BK13" s="1014"/>
      <c r="BL13" s="1014"/>
      <c r="BM13" s="1014"/>
      <c r="BN13" s="1014"/>
      <c r="BO13" s="1014"/>
      <c r="BP13" s="1014"/>
      <c r="BQ13" s="1014"/>
      <c r="BR13" s="1015"/>
    </row>
    <row r="14" spans="1:70" ht="26.25" customHeight="1">
      <c r="A14" s="229"/>
      <c r="B14" s="1653" t="s">
        <v>29</v>
      </c>
      <c r="C14" s="1653"/>
      <c r="D14" s="1653"/>
      <c r="E14" s="1653"/>
      <c r="F14" s="1653"/>
      <c r="G14" s="1653"/>
      <c r="H14" s="1653"/>
      <c r="I14" s="1653"/>
      <c r="J14" s="1653"/>
      <c r="K14" s="1653"/>
      <c r="L14" s="1595"/>
      <c r="M14" s="1595"/>
      <c r="N14" s="1595"/>
      <c r="O14" s="1595"/>
      <c r="P14" s="1595"/>
      <c r="Q14" s="1533"/>
      <c r="R14" s="1533"/>
      <c r="S14" s="1533"/>
      <c r="T14" s="1533"/>
      <c r="U14" s="1533"/>
      <c r="V14" s="1533"/>
      <c r="W14" s="1533"/>
      <c r="X14" s="1533"/>
      <c r="Y14" s="1533"/>
      <c r="Z14" s="1533"/>
      <c r="AA14" s="1533"/>
      <c r="AB14" s="1533"/>
      <c r="AC14" s="1533"/>
      <c r="AD14" s="1533"/>
      <c r="AE14" s="1533"/>
      <c r="AF14" s="1533"/>
      <c r="AG14" s="229"/>
      <c r="AK14" s="1485" t="str">
        <f t="shared" ref="AK14" si="0">IF(Q14&lt;&gt;"","OK","未入力")</f>
        <v>未入力</v>
      </c>
      <c r="AL14" s="1247"/>
      <c r="AM14" s="1507"/>
      <c r="AN14" s="1336" t="s">
        <v>29</v>
      </c>
      <c r="AO14" s="1337"/>
      <c r="AP14" s="1337"/>
      <c r="AQ14" s="1337"/>
      <c r="AR14" s="1337"/>
      <c r="AS14" s="1337"/>
      <c r="AT14" s="1337"/>
      <c r="AU14" s="1338"/>
      <c r="AV14" s="279"/>
      <c r="AW14" s="1014"/>
      <c r="AX14" s="1014"/>
      <c r="AY14" s="1014"/>
      <c r="AZ14" s="1014"/>
      <c r="BA14" s="1014"/>
      <c r="BB14" s="1014"/>
      <c r="BC14" s="1014"/>
      <c r="BD14" s="1014"/>
      <c r="BE14" s="1014"/>
      <c r="BF14" s="1014"/>
      <c r="BG14" s="1014"/>
      <c r="BH14" s="1014"/>
      <c r="BI14" s="1014"/>
      <c r="BJ14" s="1014"/>
      <c r="BK14" s="1014"/>
      <c r="BL14" s="1014"/>
      <c r="BM14" s="1014"/>
      <c r="BN14" s="1014"/>
      <c r="BO14" s="1014"/>
      <c r="BP14" s="1014"/>
      <c r="BQ14" s="1014"/>
      <c r="BR14" s="1015"/>
    </row>
    <row r="15" spans="1:70" ht="26.25" customHeight="1">
      <c r="A15" s="229"/>
      <c r="B15" s="1653"/>
      <c r="C15" s="1653"/>
      <c r="D15" s="1653"/>
      <c r="E15" s="1653"/>
      <c r="F15" s="1653"/>
      <c r="G15" s="1653"/>
      <c r="H15" s="1653"/>
      <c r="I15" s="1653"/>
      <c r="J15" s="1653"/>
      <c r="K15" s="1653"/>
      <c r="L15" s="1595"/>
      <c r="M15" s="1595"/>
      <c r="N15" s="1595"/>
      <c r="O15" s="1595"/>
      <c r="P15" s="1595"/>
      <c r="Q15" s="1533"/>
      <c r="R15" s="1533"/>
      <c r="S15" s="1533"/>
      <c r="T15" s="1533"/>
      <c r="U15" s="1533"/>
      <c r="V15" s="1533"/>
      <c r="W15" s="1533"/>
      <c r="X15" s="1533"/>
      <c r="Y15" s="1533"/>
      <c r="Z15" s="1533"/>
      <c r="AA15" s="1533"/>
      <c r="AB15" s="1533"/>
      <c r="AC15" s="1533"/>
      <c r="AD15" s="1533"/>
      <c r="AE15" s="1533"/>
      <c r="AF15" s="1533"/>
      <c r="AG15" s="229"/>
      <c r="AK15" s="1663"/>
      <c r="AL15" s="1664"/>
      <c r="AM15" s="1665"/>
      <c r="AN15" s="1342"/>
      <c r="AO15" s="1343"/>
      <c r="AP15" s="1343"/>
      <c r="AQ15" s="1343"/>
      <c r="AR15" s="1343"/>
      <c r="AS15" s="1343"/>
      <c r="AT15" s="1343"/>
      <c r="AU15" s="1344"/>
      <c r="AV15" s="85"/>
      <c r="AW15" s="1014"/>
      <c r="AX15" s="1014"/>
      <c r="AY15" s="1014"/>
      <c r="AZ15" s="1014"/>
      <c r="BA15" s="1014"/>
      <c r="BB15" s="1014"/>
      <c r="BC15" s="1014"/>
      <c r="BD15" s="1014"/>
      <c r="BE15" s="1014"/>
      <c r="BF15" s="1014"/>
      <c r="BG15" s="1014"/>
      <c r="BH15" s="1014"/>
      <c r="BI15" s="1014"/>
      <c r="BJ15" s="1014"/>
      <c r="BK15" s="1014"/>
      <c r="BL15" s="1014"/>
      <c r="BM15" s="1014"/>
      <c r="BN15" s="1014"/>
      <c r="BO15" s="1014"/>
      <c r="BP15" s="1014"/>
      <c r="BQ15" s="1014"/>
      <c r="BR15" s="1015"/>
    </row>
    <row r="16" spans="1:70" ht="26.25" customHeight="1">
      <c r="A16" s="229"/>
      <c r="B16" s="1653" t="s">
        <v>30</v>
      </c>
      <c r="C16" s="1653"/>
      <c r="D16" s="1653"/>
      <c r="E16" s="1653"/>
      <c r="F16" s="1653"/>
      <c r="G16" s="1653"/>
      <c r="H16" s="1653"/>
      <c r="I16" s="1653"/>
      <c r="J16" s="1653"/>
      <c r="K16" s="1653"/>
      <c r="L16" s="1595"/>
      <c r="M16" s="1595"/>
      <c r="N16" s="1595"/>
      <c r="O16" s="1595"/>
      <c r="P16" s="1595"/>
      <c r="Q16" s="1533"/>
      <c r="R16" s="1533"/>
      <c r="S16" s="1533"/>
      <c r="T16" s="1533"/>
      <c r="U16" s="1533"/>
      <c r="V16" s="1533"/>
      <c r="W16" s="1533"/>
      <c r="X16" s="1533"/>
      <c r="Y16" s="1533"/>
      <c r="Z16" s="1533"/>
      <c r="AA16" s="1533"/>
      <c r="AB16" s="1533"/>
      <c r="AC16" s="1533"/>
      <c r="AD16" s="1533"/>
      <c r="AE16" s="1533"/>
      <c r="AF16" s="1533"/>
      <c r="AG16" s="229"/>
      <c r="AK16" s="1485" t="str">
        <f t="shared" ref="AK16" si="1">IF(Q16&lt;&gt;"","OK","未入力")</f>
        <v>未入力</v>
      </c>
      <c r="AL16" s="1247"/>
      <c r="AM16" s="1507"/>
      <c r="AN16" s="1336" t="s">
        <v>30</v>
      </c>
      <c r="AO16" s="1337"/>
      <c r="AP16" s="1337"/>
      <c r="AQ16" s="1337"/>
      <c r="AR16" s="1337"/>
      <c r="AS16" s="1337"/>
      <c r="AT16" s="1337"/>
      <c r="AU16" s="1338"/>
      <c r="AV16" s="279"/>
      <c r="AW16" s="1014"/>
      <c r="AX16" s="1014"/>
      <c r="AY16" s="1014"/>
      <c r="AZ16" s="1014"/>
      <c r="BA16" s="1014"/>
      <c r="BB16" s="1014"/>
      <c r="BC16" s="1014"/>
      <c r="BD16" s="1014"/>
      <c r="BE16" s="1014"/>
      <c r="BF16" s="1014"/>
      <c r="BG16" s="1014"/>
      <c r="BH16" s="1014"/>
      <c r="BI16" s="1014"/>
      <c r="BJ16" s="1014"/>
      <c r="BK16" s="1014"/>
      <c r="BL16" s="1014"/>
      <c r="BM16" s="1014"/>
      <c r="BN16" s="1014"/>
      <c r="BO16" s="1014"/>
      <c r="BP16" s="1014"/>
      <c r="BQ16" s="1014"/>
      <c r="BR16" s="1015"/>
    </row>
    <row r="17" spans="1:70" ht="26.25" customHeight="1">
      <c r="A17" s="229"/>
      <c r="B17" s="1653"/>
      <c r="C17" s="1653"/>
      <c r="D17" s="1653"/>
      <c r="E17" s="1653"/>
      <c r="F17" s="1653"/>
      <c r="G17" s="1653"/>
      <c r="H17" s="1653"/>
      <c r="I17" s="1653"/>
      <c r="J17" s="1653"/>
      <c r="K17" s="1653"/>
      <c r="L17" s="1595"/>
      <c r="M17" s="1595"/>
      <c r="N17" s="1595"/>
      <c r="O17" s="1595"/>
      <c r="P17" s="1595"/>
      <c r="Q17" s="1533"/>
      <c r="R17" s="1533"/>
      <c r="S17" s="1533"/>
      <c r="T17" s="1533"/>
      <c r="U17" s="1533"/>
      <c r="V17" s="1533"/>
      <c r="W17" s="1533"/>
      <c r="X17" s="1533"/>
      <c r="Y17" s="1533"/>
      <c r="Z17" s="1533"/>
      <c r="AA17" s="1533"/>
      <c r="AB17" s="1533"/>
      <c r="AC17" s="1533"/>
      <c r="AD17" s="1533"/>
      <c r="AE17" s="1533"/>
      <c r="AF17" s="1533"/>
      <c r="AG17" s="229"/>
      <c r="AK17" s="1539"/>
      <c r="AL17" s="1248"/>
      <c r="AM17" s="1508"/>
      <c r="AN17" s="1342"/>
      <c r="AO17" s="1343"/>
      <c r="AP17" s="1343"/>
      <c r="AQ17" s="1343"/>
      <c r="AR17" s="1343"/>
      <c r="AS17" s="1343"/>
      <c r="AT17" s="1343"/>
      <c r="AU17" s="1344"/>
      <c r="AV17" s="24"/>
      <c r="AW17" s="1016"/>
      <c r="AX17" s="1016"/>
      <c r="AY17" s="1016"/>
      <c r="AZ17" s="1016"/>
      <c r="BA17" s="1016"/>
      <c r="BB17" s="1016"/>
      <c r="BC17" s="1016"/>
      <c r="BD17" s="1016"/>
      <c r="BE17" s="1016"/>
      <c r="BF17" s="1016"/>
      <c r="BG17" s="1016"/>
      <c r="BH17" s="1016"/>
      <c r="BI17" s="1016"/>
      <c r="BJ17" s="1016"/>
      <c r="BK17" s="1016"/>
      <c r="BL17" s="1016"/>
      <c r="BM17" s="1016"/>
      <c r="BN17" s="1016"/>
      <c r="BO17" s="1016"/>
      <c r="BP17" s="1016"/>
      <c r="BQ17" s="1016"/>
      <c r="BR17" s="1017"/>
    </row>
    <row r="18" spans="1:70" ht="26.25" customHeight="1">
      <c r="A18" s="229"/>
      <c r="B18" s="1653"/>
      <c r="C18" s="1653"/>
      <c r="D18" s="1653"/>
      <c r="E18" s="1653"/>
      <c r="F18" s="1653"/>
      <c r="G18" s="1653"/>
      <c r="H18" s="1653"/>
      <c r="I18" s="1653"/>
      <c r="J18" s="1653"/>
      <c r="K18" s="1653"/>
      <c r="L18" s="1607"/>
      <c r="M18" s="1607"/>
      <c r="N18" s="1607"/>
      <c r="O18" s="1607"/>
      <c r="P18" s="1607"/>
      <c r="Q18" s="1653"/>
      <c r="R18" s="1653"/>
      <c r="S18" s="1653"/>
      <c r="T18" s="1653"/>
      <c r="U18" s="1653"/>
      <c r="V18" s="1653"/>
      <c r="W18" s="1653"/>
      <c r="X18" s="1653"/>
      <c r="Y18" s="1653"/>
      <c r="Z18" s="1653"/>
      <c r="AA18" s="1653"/>
      <c r="AB18" s="1653"/>
      <c r="AC18" s="1653"/>
      <c r="AD18" s="1653"/>
      <c r="AE18" s="1653"/>
      <c r="AF18" s="1653"/>
      <c r="AG18" s="229"/>
    </row>
    <row r="19" spans="1:70" ht="26.25" customHeight="1">
      <c r="A19" s="229"/>
      <c r="B19" s="1653"/>
      <c r="C19" s="1653"/>
      <c r="D19" s="1653"/>
      <c r="E19" s="1653"/>
      <c r="F19" s="1653"/>
      <c r="G19" s="1653"/>
      <c r="H19" s="1653"/>
      <c r="I19" s="1653"/>
      <c r="J19" s="1653"/>
      <c r="K19" s="1653"/>
      <c r="L19" s="1607"/>
      <c r="M19" s="1607"/>
      <c r="N19" s="1607"/>
      <c r="O19" s="1607"/>
      <c r="P19" s="1607"/>
      <c r="Q19" s="1653"/>
      <c r="R19" s="1653"/>
      <c r="S19" s="1653"/>
      <c r="T19" s="1653"/>
      <c r="U19" s="1653"/>
      <c r="V19" s="1653"/>
      <c r="W19" s="1653"/>
      <c r="X19" s="1653"/>
      <c r="Y19" s="1653"/>
      <c r="Z19" s="1653"/>
      <c r="AA19" s="1653"/>
      <c r="AB19" s="1653"/>
      <c r="AC19" s="1653"/>
      <c r="AD19" s="1653"/>
      <c r="AE19" s="1653"/>
      <c r="AF19" s="1653"/>
      <c r="AG19" s="229"/>
    </row>
    <row r="20" spans="1:70" ht="26.25" customHeight="1">
      <c r="A20" s="229"/>
      <c r="B20" s="1653"/>
      <c r="C20" s="1653"/>
      <c r="D20" s="1653"/>
      <c r="E20" s="1653"/>
      <c r="F20" s="1653"/>
      <c r="G20" s="1653"/>
      <c r="H20" s="1653"/>
      <c r="I20" s="1653"/>
      <c r="J20" s="1653"/>
      <c r="K20" s="1653"/>
      <c r="L20" s="1607"/>
      <c r="M20" s="1607"/>
      <c r="N20" s="1607"/>
      <c r="O20" s="1607"/>
      <c r="P20" s="1607"/>
      <c r="Q20" s="1653"/>
      <c r="R20" s="1653"/>
      <c r="S20" s="1653"/>
      <c r="T20" s="1653"/>
      <c r="U20" s="1653"/>
      <c r="V20" s="1653"/>
      <c r="W20" s="1653"/>
      <c r="X20" s="1653"/>
      <c r="Y20" s="1653"/>
      <c r="Z20" s="1653"/>
      <c r="AA20" s="1653"/>
      <c r="AB20" s="1653"/>
      <c r="AC20" s="1653"/>
      <c r="AD20" s="1653"/>
      <c r="AE20" s="1653"/>
      <c r="AF20" s="1653"/>
      <c r="AG20" s="229"/>
    </row>
    <row r="21" spans="1:70" ht="26.25" customHeight="1">
      <c r="A21" s="229"/>
      <c r="B21" s="1653"/>
      <c r="C21" s="1653"/>
      <c r="D21" s="1653"/>
      <c r="E21" s="1653"/>
      <c r="F21" s="1653"/>
      <c r="G21" s="1653"/>
      <c r="H21" s="1653"/>
      <c r="I21" s="1653"/>
      <c r="J21" s="1653"/>
      <c r="K21" s="1653"/>
      <c r="L21" s="1607"/>
      <c r="M21" s="1607"/>
      <c r="N21" s="1607"/>
      <c r="O21" s="1607"/>
      <c r="P21" s="1607"/>
      <c r="Q21" s="1653"/>
      <c r="R21" s="1653"/>
      <c r="S21" s="1653"/>
      <c r="T21" s="1653"/>
      <c r="U21" s="1653"/>
      <c r="V21" s="1653"/>
      <c r="W21" s="1653"/>
      <c r="X21" s="1653"/>
      <c r="Y21" s="1653"/>
      <c r="Z21" s="1653"/>
      <c r="AA21" s="1653"/>
      <c r="AB21" s="1653"/>
      <c r="AC21" s="1653"/>
      <c r="AD21" s="1653"/>
      <c r="AE21" s="1653"/>
      <c r="AF21" s="1653"/>
      <c r="AG21" s="229"/>
    </row>
    <row r="22" spans="1:70" ht="26.25" customHeight="1">
      <c r="A22" s="229"/>
      <c r="B22" s="1653" t="s">
        <v>7</v>
      </c>
      <c r="C22" s="1653"/>
      <c r="D22" s="1653"/>
      <c r="E22" s="1653"/>
      <c r="F22" s="1653"/>
      <c r="G22" s="1653"/>
      <c r="H22" s="1653"/>
      <c r="I22" s="1653"/>
      <c r="J22" s="1653"/>
      <c r="K22" s="1653"/>
      <c r="L22" s="1607">
        <f>SUM(L12:P21)</f>
        <v>0</v>
      </c>
      <c r="M22" s="1607"/>
      <c r="N22" s="1607"/>
      <c r="O22" s="1607"/>
      <c r="P22" s="1607"/>
      <c r="Q22" s="1653"/>
      <c r="R22" s="1653"/>
      <c r="S22" s="1653"/>
      <c r="T22" s="1653"/>
      <c r="U22" s="1653"/>
      <c r="V22" s="1653"/>
      <c r="W22" s="1653"/>
      <c r="X22" s="1653"/>
      <c r="Y22" s="1653"/>
      <c r="Z22" s="1653"/>
      <c r="AA22" s="1653"/>
      <c r="AB22" s="1653"/>
      <c r="AC22" s="1653"/>
      <c r="AD22" s="1653"/>
      <c r="AE22" s="1653"/>
      <c r="AF22" s="1653"/>
      <c r="AG22" s="229"/>
    </row>
    <row r="23" spans="1:70" ht="26.25" customHeight="1">
      <c r="A23" s="229"/>
      <c r="B23" s="1653"/>
      <c r="C23" s="1653"/>
      <c r="D23" s="1653"/>
      <c r="E23" s="1653"/>
      <c r="F23" s="1653"/>
      <c r="G23" s="1653"/>
      <c r="H23" s="1653"/>
      <c r="I23" s="1653"/>
      <c r="J23" s="1653"/>
      <c r="K23" s="1653"/>
      <c r="L23" s="1607"/>
      <c r="M23" s="1607"/>
      <c r="N23" s="1607"/>
      <c r="O23" s="1607"/>
      <c r="P23" s="1607"/>
      <c r="Q23" s="1653"/>
      <c r="R23" s="1653"/>
      <c r="S23" s="1653"/>
      <c r="T23" s="1653"/>
      <c r="U23" s="1653"/>
      <c r="V23" s="1653"/>
      <c r="W23" s="1653"/>
      <c r="X23" s="1653"/>
      <c r="Y23" s="1653"/>
      <c r="Z23" s="1653"/>
      <c r="AA23" s="1653"/>
      <c r="AB23" s="1653"/>
      <c r="AC23" s="1653"/>
      <c r="AD23" s="1653"/>
      <c r="AE23" s="1653"/>
      <c r="AF23" s="1653"/>
      <c r="AG23" s="229"/>
    </row>
    <row r="24" spans="1:70" ht="26.25" customHeight="1">
      <c r="A24" s="229"/>
      <c r="B24" s="1653" t="s">
        <v>171</v>
      </c>
      <c r="C24" s="1653"/>
      <c r="D24" s="1653"/>
      <c r="E24" s="1653"/>
      <c r="F24" s="1653"/>
      <c r="G24" s="1653"/>
      <c r="H24" s="1653"/>
      <c r="I24" s="1653"/>
      <c r="J24" s="1653"/>
      <c r="K24" s="1653"/>
      <c r="L24" s="1607">
        <f>ROUNDDOWN(L22*0.1,0)</f>
        <v>0</v>
      </c>
      <c r="M24" s="1607"/>
      <c r="N24" s="1607"/>
      <c r="O24" s="1607"/>
      <c r="P24" s="1607"/>
      <c r="Q24" s="1660" t="s">
        <v>339</v>
      </c>
      <c r="R24" s="1660"/>
      <c r="S24" s="1660"/>
      <c r="T24" s="1660"/>
      <c r="U24" s="1660"/>
      <c r="V24" s="1660"/>
      <c r="W24" s="1660"/>
      <c r="X24" s="1660"/>
      <c r="Y24" s="1660"/>
      <c r="Z24" s="1660"/>
      <c r="AA24" s="1660"/>
      <c r="AB24" s="1660"/>
      <c r="AC24" s="1660"/>
      <c r="AD24" s="1660"/>
      <c r="AE24" s="1660"/>
      <c r="AF24" s="1660"/>
      <c r="AG24" s="229"/>
    </row>
    <row r="25" spans="1:70" ht="26.25" customHeight="1">
      <c r="A25" s="229"/>
      <c r="B25" s="1653"/>
      <c r="C25" s="1653"/>
      <c r="D25" s="1653"/>
      <c r="E25" s="1653"/>
      <c r="F25" s="1653"/>
      <c r="G25" s="1653"/>
      <c r="H25" s="1653"/>
      <c r="I25" s="1653"/>
      <c r="J25" s="1653"/>
      <c r="K25" s="1653"/>
      <c r="L25" s="1607"/>
      <c r="M25" s="1607"/>
      <c r="N25" s="1607"/>
      <c r="O25" s="1607"/>
      <c r="P25" s="1607"/>
      <c r="Q25" s="1660"/>
      <c r="R25" s="1660"/>
      <c r="S25" s="1660"/>
      <c r="T25" s="1660"/>
      <c r="U25" s="1660"/>
      <c r="V25" s="1660"/>
      <c r="W25" s="1660"/>
      <c r="X25" s="1660"/>
      <c r="Y25" s="1660"/>
      <c r="Z25" s="1660"/>
      <c r="AA25" s="1660"/>
      <c r="AB25" s="1660"/>
      <c r="AC25" s="1660"/>
      <c r="AD25" s="1660"/>
      <c r="AE25" s="1660"/>
      <c r="AF25" s="1660"/>
      <c r="AG25" s="229"/>
    </row>
    <row r="26" spans="1:70" ht="26.25" customHeight="1">
      <c r="A26" s="229"/>
      <c r="B26" s="1653" t="s">
        <v>31</v>
      </c>
      <c r="C26" s="1653"/>
      <c r="D26" s="1653"/>
      <c r="E26" s="1653"/>
      <c r="F26" s="1653"/>
      <c r="G26" s="1653"/>
      <c r="H26" s="1653"/>
      <c r="I26" s="1653"/>
      <c r="J26" s="1653"/>
      <c r="K26" s="1653"/>
      <c r="L26" s="1607">
        <f>SUM(L22:P25)</f>
        <v>0</v>
      </c>
      <c r="M26" s="1607"/>
      <c r="N26" s="1607"/>
      <c r="O26" s="1607"/>
      <c r="P26" s="1607"/>
      <c r="Q26" s="1653"/>
      <c r="R26" s="1653"/>
      <c r="S26" s="1653"/>
      <c r="T26" s="1653"/>
      <c r="U26" s="1653"/>
      <c r="V26" s="1653"/>
      <c r="W26" s="1653"/>
      <c r="X26" s="1653"/>
      <c r="Y26" s="1653"/>
      <c r="Z26" s="1653"/>
      <c r="AA26" s="1653"/>
      <c r="AB26" s="1653"/>
      <c r="AC26" s="1653"/>
      <c r="AD26" s="1653"/>
      <c r="AE26" s="1653"/>
      <c r="AF26" s="1653"/>
      <c r="AG26" s="229"/>
    </row>
    <row r="27" spans="1:70" ht="26.25" customHeight="1">
      <c r="A27" s="229"/>
      <c r="B27" s="1653"/>
      <c r="C27" s="1653"/>
      <c r="D27" s="1653"/>
      <c r="E27" s="1653"/>
      <c r="F27" s="1653"/>
      <c r="G27" s="1653"/>
      <c r="H27" s="1653"/>
      <c r="I27" s="1653"/>
      <c r="J27" s="1653"/>
      <c r="K27" s="1653"/>
      <c r="L27" s="1607"/>
      <c r="M27" s="1607"/>
      <c r="N27" s="1607"/>
      <c r="O27" s="1607"/>
      <c r="P27" s="1607"/>
      <c r="Q27" s="1653"/>
      <c r="R27" s="1653"/>
      <c r="S27" s="1653"/>
      <c r="T27" s="1653"/>
      <c r="U27" s="1653"/>
      <c r="V27" s="1653"/>
      <c r="W27" s="1653"/>
      <c r="X27" s="1653"/>
      <c r="Y27" s="1653"/>
      <c r="Z27" s="1653"/>
      <c r="AA27" s="1653"/>
      <c r="AB27" s="1653"/>
      <c r="AC27" s="1653"/>
      <c r="AD27" s="1653"/>
      <c r="AE27" s="1653"/>
      <c r="AF27" s="1653"/>
      <c r="AG27" s="229"/>
    </row>
    <row r="28" spans="1:70" ht="21" customHeight="1">
      <c r="A28" s="229"/>
      <c r="B28" s="230"/>
      <c r="C28" s="231" t="s">
        <v>162</v>
      </c>
      <c r="D28" s="230"/>
      <c r="E28" s="230"/>
      <c r="F28" s="230"/>
      <c r="G28" s="230"/>
      <c r="H28" s="230"/>
      <c r="I28" s="230"/>
      <c r="J28" s="230"/>
      <c r="K28" s="230"/>
      <c r="L28" s="230"/>
      <c r="M28" s="230"/>
      <c r="N28" s="230"/>
      <c r="O28" s="230"/>
      <c r="P28" s="229"/>
      <c r="Q28" s="229"/>
      <c r="R28" s="229"/>
      <c r="S28" s="229"/>
      <c r="T28" s="229"/>
      <c r="U28" s="229"/>
      <c r="V28" s="229"/>
      <c r="W28" s="229"/>
      <c r="X28" s="229"/>
      <c r="Y28" s="229"/>
      <c r="Z28" s="229"/>
      <c r="AA28" s="229"/>
      <c r="AB28" s="229"/>
      <c r="AC28" s="229"/>
      <c r="AD28" s="229"/>
      <c r="AE28" s="229"/>
      <c r="AF28" s="229"/>
      <c r="AG28" s="229"/>
    </row>
    <row r="29" spans="1:70" ht="21" customHeight="1">
      <c r="A29" s="229"/>
      <c r="B29" s="230"/>
      <c r="C29" s="230"/>
      <c r="D29" s="230"/>
      <c r="E29" s="230"/>
      <c r="F29" s="230"/>
      <c r="G29" s="230"/>
      <c r="H29" s="230"/>
      <c r="I29" s="230"/>
      <c r="J29" s="230"/>
      <c r="K29" s="230"/>
      <c r="L29" s="230"/>
      <c r="M29" s="230"/>
      <c r="N29" s="230"/>
      <c r="O29" s="230"/>
      <c r="P29" s="229"/>
      <c r="Q29" s="229"/>
      <c r="R29" s="229"/>
      <c r="S29" s="229"/>
      <c r="T29" s="229"/>
      <c r="U29" s="229"/>
      <c r="V29" s="229"/>
      <c r="W29" s="229"/>
      <c r="X29" s="229"/>
      <c r="Y29" s="229"/>
      <c r="Z29" s="229"/>
      <c r="AA29" s="229"/>
      <c r="AB29" s="229"/>
      <c r="AC29" s="229"/>
      <c r="AD29" s="229"/>
      <c r="AE29" s="229"/>
      <c r="AF29" s="229"/>
      <c r="AG29" s="229"/>
      <c r="AK29" s="1485" t="e">
        <f>IF(L30&gt;1,"OK","未入力")</f>
        <v>#DIV/0!</v>
      </c>
      <c r="AL29" s="1247"/>
      <c r="AM29" s="1507"/>
      <c r="AN29" s="1336" t="s">
        <v>396</v>
      </c>
      <c r="AO29" s="1337"/>
      <c r="AP29" s="1337"/>
      <c r="AQ29" s="1337"/>
      <c r="AR29" s="1337"/>
      <c r="AS29" s="1337"/>
      <c r="AT29" s="1337"/>
      <c r="AU29" s="1338"/>
      <c r="AV29" s="208"/>
      <c r="AW29" s="676" t="s">
        <v>763</v>
      </c>
      <c r="AX29" s="699"/>
      <c r="AY29" s="699"/>
      <c r="AZ29" s="699"/>
      <c r="BA29" s="699"/>
      <c r="BB29" s="699"/>
      <c r="BC29" s="699"/>
      <c r="BD29" s="699"/>
      <c r="BE29" s="699"/>
      <c r="BF29" s="699"/>
      <c r="BG29" s="699"/>
      <c r="BH29" s="699"/>
      <c r="BI29" s="699"/>
      <c r="BJ29" s="699"/>
      <c r="BK29" s="699"/>
      <c r="BL29" s="699"/>
      <c r="BM29" s="699"/>
      <c r="BN29" s="699"/>
      <c r="BO29" s="699"/>
      <c r="BP29" s="699"/>
      <c r="BQ29" s="699"/>
      <c r="BR29" s="864"/>
    </row>
    <row r="30" spans="1:70" ht="26.25" customHeight="1">
      <c r="A30" s="1661"/>
      <c r="B30" s="1605" t="s">
        <v>538</v>
      </c>
      <c r="C30" s="1606"/>
      <c r="D30" s="1606"/>
      <c r="E30" s="1606"/>
      <c r="F30" s="1606"/>
      <c r="G30" s="1606"/>
      <c r="H30" s="1606"/>
      <c r="I30" s="1606"/>
      <c r="J30" s="1606"/>
      <c r="K30" s="1606"/>
      <c r="L30" s="1607" t="e">
        <f>ROUNDDOWN(L22/V30/AC30,0)</f>
        <v>#DIV/0!</v>
      </c>
      <c r="M30" s="1607"/>
      <c r="N30" s="1607"/>
      <c r="O30" s="1607"/>
      <c r="P30" s="1608"/>
      <c r="Q30" s="1609" t="s">
        <v>532</v>
      </c>
      <c r="R30" s="1610"/>
      <c r="S30" s="1610"/>
      <c r="T30" s="1610"/>
      <c r="U30" s="1610"/>
      <c r="V30" s="1613">
        <f>M7</f>
        <v>0</v>
      </c>
      <c r="W30" s="1613"/>
      <c r="X30" s="1610" t="s">
        <v>33</v>
      </c>
      <c r="Y30" s="1610"/>
      <c r="Z30" s="1610"/>
      <c r="AA30" s="1610"/>
      <c r="AB30" s="1610"/>
      <c r="AC30" s="1307"/>
      <c r="AD30" s="1307"/>
      <c r="AE30" s="1305" t="s">
        <v>34</v>
      </c>
      <c r="AF30" s="1601"/>
      <c r="AG30" s="229"/>
      <c r="AK30" s="1539"/>
      <c r="AL30" s="1248"/>
      <c r="AM30" s="1508"/>
      <c r="AN30" s="1342"/>
      <c r="AO30" s="1343"/>
      <c r="AP30" s="1343"/>
      <c r="AQ30" s="1343"/>
      <c r="AR30" s="1343"/>
      <c r="AS30" s="1343"/>
      <c r="AT30" s="1343"/>
      <c r="AU30" s="1344"/>
      <c r="AV30" s="24"/>
      <c r="AW30" s="693"/>
      <c r="AX30" s="693"/>
      <c r="AY30" s="693"/>
      <c r="AZ30" s="693"/>
      <c r="BA30" s="693"/>
      <c r="BB30" s="693"/>
      <c r="BC30" s="693"/>
      <c r="BD30" s="693"/>
      <c r="BE30" s="693"/>
      <c r="BF30" s="693"/>
      <c r="BG30" s="693"/>
      <c r="BH30" s="693"/>
      <c r="BI30" s="693"/>
      <c r="BJ30" s="693"/>
      <c r="BK30" s="693"/>
      <c r="BL30" s="693"/>
      <c r="BM30" s="693"/>
      <c r="BN30" s="693"/>
      <c r="BO30" s="693"/>
      <c r="BP30" s="693"/>
      <c r="BQ30" s="693"/>
      <c r="BR30" s="1603"/>
    </row>
    <row r="31" spans="1:70" ht="26.25" customHeight="1">
      <c r="A31" s="1662"/>
      <c r="B31" s="1606"/>
      <c r="C31" s="1606"/>
      <c r="D31" s="1606"/>
      <c r="E31" s="1606"/>
      <c r="F31" s="1606"/>
      <c r="G31" s="1606"/>
      <c r="H31" s="1606"/>
      <c r="I31" s="1606"/>
      <c r="J31" s="1606"/>
      <c r="K31" s="1606"/>
      <c r="L31" s="1607"/>
      <c r="M31" s="1607"/>
      <c r="N31" s="1607"/>
      <c r="O31" s="1607"/>
      <c r="P31" s="1608"/>
      <c r="Q31" s="1611"/>
      <c r="R31" s="1612"/>
      <c r="S31" s="1612"/>
      <c r="T31" s="1612"/>
      <c r="U31" s="1612"/>
      <c r="V31" s="1614"/>
      <c r="W31" s="1614"/>
      <c r="X31" s="1612"/>
      <c r="Y31" s="1612"/>
      <c r="Z31" s="1612"/>
      <c r="AA31" s="1612"/>
      <c r="AB31" s="1612"/>
      <c r="AC31" s="1308"/>
      <c r="AD31" s="1308"/>
      <c r="AE31" s="1306"/>
      <c r="AF31" s="1602"/>
      <c r="AG31" s="229"/>
    </row>
    <row r="32" spans="1:70" ht="21" customHeight="1">
      <c r="A32" s="229"/>
      <c r="B32" s="229" t="s">
        <v>122</v>
      </c>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row>
    <row r="33" spans="1:33" ht="21" customHeight="1">
      <c r="A33" s="232"/>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row>
    <row r="34" spans="1:33" ht="21" customHeight="1">
      <c r="A34"/>
      <c r="B34"/>
      <c r="C34"/>
      <c r="D34"/>
      <c r="E34"/>
      <c r="F34"/>
      <c r="G34"/>
      <c r="H34"/>
      <c r="I34"/>
      <c r="J34"/>
      <c r="K34"/>
      <c r="L34"/>
      <c r="M34"/>
      <c r="N34"/>
      <c r="O34"/>
      <c r="P34"/>
      <c r="Q34"/>
      <c r="R34"/>
      <c r="S34"/>
      <c r="T34"/>
      <c r="U34"/>
      <c r="V34"/>
      <c r="W34"/>
      <c r="X34"/>
      <c r="Y34"/>
      <c r="Z34"/>
      <c r="AA34"/>
      <c r="AB34"/>
      <c r="AC34"/>
      <c r="AD34"/>
      <c r="AE34"/>
      <c r="AF34"/>
      <c r="AG34"/>
    </row>
    <row r="35" spans="1:33" ht="21" customHeight="1">
      <c r="A35"/>
      <c r="B35"/>
      <c r="C35"/>
      <c r="D35"/>
      <c r="E35"/>
      <c r="F35"/>
      <c r="G35"/>
      <c r="H35"/>
      <c r="I35"/>
      <c r="J35"/>
      <c r="K35"/>
      <c r="L35"/>
      <c r="M35"/>
      <c r="N35"/>
      <c r="O35"/>
      <c r="P35"/>
      <c r="Q35"/>
      <c r="R35"/>
      <c r="S35"/>
      <c r="T35"/>
      <c r="U35"/>
      <c r="V35"/>
      <c r="W35"/>
      <c r="X35"/>
      <c r="Y35"/>
      <c r="Z35"/>
      <c r="AA35"/>
      <c r="AB35"/>
      <c r="AC35"/>
      <c r="AD35"/>
      <c r="AE35"/>
      <c r="AF35"/>
      <c r="AG35"/>
    </row>
    <row r="44" spans="1:33" ht="21" customHeight="1">
      <c r="A44"/>
      <c r="B44"/>
      <c r="C44"/>
      <c r="D44"/>
      <c r="E44"/>
      <c r="F44"/>
      <c r="G44"/>
      <c r="H44"/>
      <c r="I44"/>
      <c r="J44"/>
      <c r="K44"/>
      <c r="L44"/>
      <c r="M44"/>
      <c r="N44"/>
      <c r="O44"/>
      <c r="P44"/>
      <c r="Q44"/>
      <c r="R44"/>
      <c r="S44"/>
      <c r="T44"/>
      <c r="U44"/>
      <c r="V44"/>
      <c r="W44"/>
      <c r="X44"/>
      <c r="Y44"/>
      <c r="Z44"/>
      <c r="AA44"/>
      <c r="AB44"/>
      <c r="AC44"/>
      <c r="AD44"/>
      <c r="AE44"/>
      <c r="AF44"/>
      <c r="AG44"/>
    </row>
    <row r="45" spans="1:33" ht="21" customHeight="1">
      <c r="A45"/>
      <c r="B45"/>
      <c r="C45"/>
      <c r="D45"/>
      <c r="E45"/>
      <c r="F45"/>
      <c r="G45"/>
      <c r="H45"/>
      <c r="I45"/>
      <c r="J45"/>
      <c r="K45"/>
      <c r="L45"/>
      <c r="M45"/>
      <c r="N45"/>
      <c r="O45"/>
      <c r="P45"/>
      <c r="Q45"/>
      <c r="R45"/>
      <c r="S45"/>
      <c r="T45"/>
      <c r="U45"/>
      <c r="V45"/>
      <c r="W45"/>
      <c r="X45"/>
      <c r="Y45"/>
      <c r="Z45"/>
      <c r="AA45"/>
      <c r="AB45"/>
      <c r="AC45"/>
      <c r="AD45"/>
      <c r="AE45"/>
      <c r="AF45"/>
      <c r="AG45"/>
    </row>
    <row r="46" spans="1:33" ht="21" customHeight="1">
      <c r="A46"/>
      <c r="B46"/>
      <c r="C46"/>
      <c r="D46"/>
      <c r="E46"/>
      <c r="F46"/>
      <c r="G46"/>
      <c r="H46"/>
      <c r="I46"/>
      <c r="J46"/>
      <c r="K46"/>
      <c r="L46"/>
      <c r="M46"/>
      <c r="N46"/>
      <c r="O46"/>
      <c r="P46"/>
      <c r="Q46"/>
      <c r="R46"/>
      <c r="S46"/>
      <c r="T46"/>
      <c r="U46"/>
      <c r="V46"/>
      <c r="W46"/>
      <c r="X46"/>
      <c r="Y46"/>
      <c r="Z46"/>
      <c r="AA46"/>
      <c r="AB46"/>
      <c r="AC46"/>
      <c r="AD46"/>
      <c r="AE46"/>
      <c r="AF46"/>
      <c r="AG46"/>
    </row>
    <row r="47" spans="1:33" ht="21" customHeight="1">
      <c r="A47"/>
      <c r="B47"/>
      <c r="C47"/>
      <c r="D47"/>
      <c r="E47"/>
      <c r="F47"/>
      <c r="G47"/>
      <c r="H47"/>
      <c r="I47"/>
      <c r="J47"/>
      <c r="K47"/>
      <c r="L47"/>
      <c r="M47"/>
      <c r="N47"/>
      <c r="O47"/>
      <c r="P47"/>
      <c r="Q47"/>
      <c r="R47"/>
      <c r="S47"/>
      <c r="T47"/>
      <c r="U47"/>
      <c r="V47"/>
      <c r="W47"/>
      <c r="X47"/>
      <c r="Y47"/>
      <c r="Z47"/>
      <c r="AA47"/>
      <c r="AB47"/>
      <c r="AC47"/>
      <c r="AD47"/>
      <c r="AE47"/>
      <c r="AF47"/>
      <c r="AG47"/>
    </row>
    <row r="48" spans="1:33" ht="21" customHeight="1">
      <c r="A48"/>
      <c r="B48"/>
      <c r="C48"/>
      <c r="D48"/>
      <c r="E48"/>
      <c r="F48"/>
      <c r="G48"/>
      <c r="H48"/>
      <c r="I48"/>
      <c r="J48"/>
      <c r="K48"/>
      <c r="L48"/>
      <c r="M48"/>
      <c r="N48"/>
      <c r="O48"/>
      <c r="P48"/>
      <c r="Q48"/>
      <c r="R48"/>
      <c r="S48"/>
      <c r="T48"/>
      <c r="U48"/>
      <c r="V48"/>
      <c r="W48"/>
      <c r="X48"/>
      <c r="Y48"/>
      <c r="Z48"/>
      <c r="AA48"/>
      <c r="AB48"/>
      <c r="AC48"/>
      <c r="AD48"/>
      <c r="AE48"/>
      <c r="AF48"/>
      <c r="AG48"/>
    </row>
    <row r="49" spans="1:70" ht="21" customHeight="1">
      <c r="A49"/>
      <c r="B49"/>
      <c r="C49"/>
      <c r="D49"/>
      <c r="E49"/>
      <c r="F49"/>
      <c r="G49"/>
      <c r="H49"/>
      <c r="I49"/>
      <c r="J49"/>
      <c r="K49"/>
      <c r="L49"/>
      <c r="M49"/>
      <c r="N49"/>
      <c r="O49"/>
      <c r="P49"/>
      <c r="Q49"/>
      <c r="R49"/>
      <c r="S49"/>
      <c r="T49"/>
      <c r="U49"/>
      <c r="V49"/>
      <c r="W49"/>
      <c r="X49"/>
      <c r="Y49"/>
      <c r="Z49"/>
      <c r="AA49"/>
      <c r="AB49"/>
      <c r="AC49"/>
      <c r="AD49"/>
      <c r="AE49"/>
      <c r="AF49"/>
      <c r="AG49"/>
    </row>
    <row r="50" spans="1:70" ht="21" customHeight="1">
      <c r="A50"/>
      <c r="B50"/>
      <c r="C50"/>
      <c r="D50"/>
      <c r="E50"/>
      <c r="F50"/>
      <c r="G50"/>
      <c r="H50"/>
      <c r="I50"/>
      <c r="J50"/>
      <c r="K50"/>
      <c r="L50"/>
      <c r="M50"/>
      <c r="N50"/>
      <c r="O50"/>
      <c r="P50"/>
      <c r="Q50"/>
      <c r="R50"/>
      <c r="S50"/>
      <c r="T50"/>
      <c r="U50"/>
      <c r="V50"/>
      <c r="W50"/>
      <c r="X50"/>
      <c r="Y50"/>
      <c r="Z50"/>
      <c r="AA50"/>
      <c r="AB50"/>
      <c r="AC50"/>
      <c r="AD50"/>
      <c r="AE50"/>
      <c r="AF50"/>
      <c r="AG50"/>
    </row>
    <row r="51" spans="1:70" ht="21" customHeight="1">
      <c r="A51"/>
      <c r="B51"/>
      <c r="C51"/>
      <c r="D51"/>
      <c r="E51"/>
      <c r="F51"/>
      <c r="G51"/>
      <c r="H51"/>
      <c r="I51"/>
      <c r="J51"/>
      <c r="K51"/>
      <c r="L51"/>
      <c r="M51"/>
      <c r="N51"/>
      <c r="O51"/>
      <c r="P51"/>
      <c r="Q51"/>
      <c r="R51"/>
      <c r="S51"/>
      <c r="T51"/>
      <c r="U51"/>
      <c r="V51"/>
      <c r="W51"/>
      <c r="X51"/>
      <c r="Y51"/>
      <c r="Z51"/>
      <c r="AA51"/>
      <c r="AB51"/>
      <c r="AC51"/>
      <c r="AD51"/>
      <c r="AE51"/>
      <c r="AF51"/>
      <c r="AG51"/>
    </row>
    <row r="52" spans="1:70" ht="21" customHeight="1">
      <c r="A52"/>
      <c r="B52"/>
      <c r="C52"/>
      <c r="D52"/>
      <c r="E52"/>
      <c r="F52"/>
      <c r="G52"/>
      <c r="H52"/>
      <c r="I52"/>
      <c r="J52"/>
      <c r="K52"/>
      <c r="L52"/>
      <c r="M52"/>
      <c r="N52"/>
      <c r="O52"/>
      <c r="P52"/>
      <c r="Q52"/>
      <c r="R52"/>
      <c r="S52"/>
      <c r="T52"/>
      <c r="U52"/>
      <c r="V52"/>
      <c r="W52"/>
      <c r="X52"/>
      <c r="Y52"/>
      <c r="Z52"/>
      <c r="AA52"/>
      <c r="AB52"/>
      <c r="AC52"/>
      <c r="AD52"/>
      <c r="AE52"/>
      <c r="AF52"/>
      <c r="AG52"/>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row>
    <row r="53" spans="1:70" s="18" customFormat="1" ht="21" customHeight="1">
      <c r="A53"/>
      <c r="B53"/>
      <c r="C53"/>
      <c r="D53"/>
      <c r="E53"/>
      <c r="F53"/>
      <c r="G53"/>
      <c r="H53"/>
      <c r="I53"/>
      <c r="J53"/>
      <c r="K53"/>
      <c r="L53"/>
      <c r="M53"/>
      <c r="N53"/>
      <c r="O53"/>
      <c r="P53"/>
      <c r="Q53"/>
      <c r="R53"/>
      <c r="S53"/>
      <c r="T53"/>
      <c r="U53"/>
      <c r="V53"/>
      <c r="W53"/>
      <c r="X53"/>
      <c r="Y53"/>
      <c r="Z53"/>
      <c r="AA53"/>
      <c r="AB53"/>
      <c r="AC53"/>
      <c r="AD53"/>
      <c r="AE53"/>
      <c r="AF53"/>
      <c r="AG53"/>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row>
  </sheetData>
  <mergeCells count="67">
    <mergeCell ref="AN29:AU30"/>
    <mergeCell ref="AW29:BR30"/>
    <mergeCell ref="AK29:AM30"/>
    <mergeCell ref="Q30:U31"/>
    <mergeCell ref="X30:AB31"/>
    <mergeCell ref="V30:W31"/>
    <mergeCell ref="AC30:AD31"/>
    <mergeCell ref="AE30:AF31"/>
    <mergeCell ref="AN16:AU17"/>
    <mergeCell ref="AN14:AU15"/>
    <mergeCell ref="AN12:AU13"/>
    <mergeCell ref="AW12:BR17"/>
    <mergeCell ref="Q11:AF11"/>
    <mergeCell ref="AK12:AM13"/>
    <mergeCell ref="AK14:AM15"/>
    <mergeCell ref="AK16:AM17"/>
    <mergeCell ref="L11:P11"/>
    <mergeCell ref="B11:K11"/>
    <mergeCell ref="Q24:AF25"/>
    <mergeCell ref="A30:A31"/>
    <mergeCell ref="B30:K31"/>
    <mergeCell ref="L30:P31"/>
    <mergeCell ref="L12:P13"/>
    <mergeCell ref="Q12:AF13"/>
    <mergeCell ref="B14:K15"/>
    <mergeCell ref="L14:P15"/>
    <mergeCell ref="Q14:AF15"/>
    <mergeCell ref="B26:K27"/>
    <mergeCell ref="L26:P27"/>
    <mergeCell ref="Q26:AF27"/>
    <mergeCell ref="B12:K13"/>
    <mergeCell ref="Q16:AF17"/>
    <mergeCell ref="Q22:AF23"/>
    <mergeCell ref="B18:K19"/>
    <mergeCell ref="L18:P19"/>
    <mergeCell ref="Q18:AF19"/>
    <mergeCell ref="B20:K21"/>
    <mergeCell ref="L20:P21"/>
    <mergeCell ref="Q20:AF21"/>
    <mergeCell ref="B24:K25"/>
    <mergeCell ref="L24:P25"/>
    <mergeCell ref="L22:P23"/>
    <mergeCell ref="B16:K17"/>
    <mergeCell ref="L16:P17"/>
    <mergeCell ref="B22:K23"/>
    <mergeCell ref="B7:L7"/>
    <mergeCell ref="B8:L8"/>
    <mergeCell ref="A1:D1"/>
    <mergeCell ref="R3:U3"/>
    <mergeCell ref="V3:AF3"/>
    <mergeCell ref="R4:U4"/>
    <mergeCell ref="V4:AF4"/>
    <mergeCell ref="E1:Q1"/>
    <mergeCell ref="M7:O7"/>
    <mergeCell ref="M8:O8"/>
    <mergeCell ref="R1:AF1"/>
    <mergeCell ref="V7:AF7"/>
    <mergeCell ref="Q7:U7"/>
    <mergeCell ref="R2:U2"/>
    <mergeCell ref="V2:AF2"/>
    <mergeCell ref="AK8:AM8"/>
    <mergeCell ref="AK9:AM9"/>
    <mergeCell ref="AN6:AU7"/>
    <mergeCell ref="AN3:BR5"/>
    <mergeCell ref="AW8:BR9"/>
    <mergeCell ref="AN8:AU8"/>
    <mergeCell ref="AN9:AU9"/>
  </mergeCells>
  <phoneticPr fontId="5"/>
  <dataValidations count="1">
    <dataValidation imeMode="off" allowBlank="1" showInputMessage="1" showErrorMessage="1" sqref="V30 V2:AF4 L12:P27 L30:P31 M7:M8" xr:uid="{2CA3255F-48C4-4B7F-9813-ADBDD9B507B3}"/>
  </dataValidations>
  <pageMargins left="0.9055118110236221" right="0.70866141732283472" top="0.39370078740157483" bottom="0.35433070866141736" header="0.19685039370078741" footer="0.19685039370078741"/>
  <pageSetup paperSize="9" scale="83"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U37"/>
  <sheetViews>
    <sheetView view="pageBreakPreview" zoomScaleNormal="100" zoomScaleSheetLayoutView="100" workbookViewId="0">
      <selection activeCell="D8" sqref="D8:D9"/>
    </sheetView>
  </sheetViews>
  <sheetFormatPr defaultColWidth="9" defaultRowHeight="21" customHeight="1"/>
  <cols>
    <col min="1" max="1" width="3.875" style="233" customWidth="1"/>
    <col min="2" max="2" width="4.75" style="233" customWidth="1"/>
    <col min="3" max="3" width="11.5" style="233" customWidth="1"/>
    <col min="4" max="4" width="28.5" style="233" customWidth="1"/>
    <col min="5" max="5" width="10.125" style="233" customWidth="1"/>
    <col min="6" max="6" width="4" style="235" customWidth="1"/>
    <col min="7" max="7" width="10.125" style="233" customWidth="1"/>
    <col min="8" max="8" width="5.25" style="235" bestFit="1" customWidth="1"/>
    <col min="9" max="9" width="7.25" style="235" customWidth="1"/>
    <col min="10" max="10" width="3.375" style="235" bestFit="1" customWidth="1"/>
    <col min="11" max="11" width="15.625" style="233" customWidth="1"/>
    <col min="12" max="12" width="3.625" style="234" customWidth="1"/>
    <col min="13" max="13" width="8.125" style="233" customWidth="1"/>
    <col min="14" max="16" width="3.75" style="233" customWidth="1"/>
    <col min="17" max="47" width="2.375" style="233" customWidth="1"/>
    <col min="48" max="16384" width="9" style="233"/>
  </cols>
  <sheetData>
    <row r="1" spans="1:47" ht="21" customHeight="1">
      <c r="C1" s="607" t="s">
        <v>1008</v>
      </c>
      <c r="D1" s="606"/>
      <c r="E1" s="606"/>
      <c r="F1" s="606"/>
      <c r="G1" s="606"/>
      <c r="K1" s="259"/>
      <c r="M1" s="235"/>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row>
    <row r="2" spans="1:47" s="482" customFormat="1" ht="21" customHeight="1">
      <c r="A2" s="233"/>
      <c r="B2" s="233"/>
      <c r="C2" s="634"/>
      <c r="D2" s="606"/>
      <c r="E2" s="1666" t="s">
        <v>1043</v>
      </c>
      <c r="F2" s="1667"/>
      <c r="G2" s="1668">
        <f>'１申請書'!$V$3</f>
        <v>0</v>
      </c>
      <c r="H2" s="1669"/>
      <c r="I2" s="1669"/>
      <c r="J2" s="1669"/>
      <c r="K2" s="1669"/>
      <c r="L2" s="1670"/>
    </row>
    <row r="3" spans="1:47" ht="21" customHeight="1">
      <c r="C3" s="605"/>
      <c r="D3" s="605"/>
      <c r="E3" s="703" t="s">
        <v>772</v>
      </c>
      <c r="F3" s="705"/>
      <c r="G3" s="839">
        <f>'１申請書'!$K$14</f>
        <v>0</v>
      </c>
      <c r="H3" s="840"/>
      <c r="I3" s="840"/>
      <c r="J3" s="840"/>
      <c r="K3" s="840"/>
      <c r="L3" s="841"/>
      <c r="Q3" s="1671" t="s">
        <v>421</v>
      </c>
      <c r="R3" s="1671"/>
      <c r="S3" s="1671"/>
      <c r="T3" s="1671"/>
      <c r="U3" s="1671"/>
      <c r="V3" s="1671"/>
      <c r="W3" s="1671"/>
      <c r="X3" s="1671"/>
      <c r="Y3" s="1671"/>
      <c r="Z3" s="1671"/>
      <c r="AA3" s="1671"/>
      <c r="AB3" s="1671"/>
      <c r="AC3" s="1671"/>
      <c r="AD3" s="1671"/>
      <c r="AE3" s="1671"/>
      <c r="AF3" s="1671"/>
      <c r="AG3" s="1671"/>
      <c r="AH3" s="1671"/>
      <c r="AI3" s="1671"/>
      <c r="AJ3" s="1671"/>
      <c r="AK3" s="1671"/>
      <c r="AL3" s="1671"/>
      <c r="AM3" s="1671"/>
      <c r="AN3" s="1671"/>
      <c r="AO3" s="1671"/>
      <c r="AP3" s="1671"/>
      <c r="AQ3" s="1671"/>
      <c r="AR3" s="1671"/>
      <c r="AS3" s="1671"/>
      <c r="AT3" s="1671"/>
      <c r="AU3" s="1671"/>
    </row>
    <row r="4" spans="1:47" ht="21" customHeight="1">
      <c r="C4" s="605"/>
      <c r="D4" s="605"/>
      <c r="E4" s="703" t="s">
        <v>97</v>
      </c>
      <c r="F4" s="705"/>
      <c r="G4" s="839">
        <f>'１申請書'!$K$9</f>
        <v>0</v>
      </c>
      <c r="H4" s="840"/>
      <c r="I4" s="840"/>
      <c r="J4" s="840"/>
      <c r="K4" s="840"/>
      <c r="L4" s="841"/>
      <c r="Q4" s="1671"/>
      <c r="R4" s="1671"/>
      <c r="S4" s="1671"/>
      <c r="T4" s="1671"/>
      <c r="U4" s="1671"/>
      <c r="V4" s="1671"/>
      <c r="W4" s="1671"/>
      <c r="X4" s="1671"/>
      <c r="Y4" s="1671"/>
      <c r="Z4" s="1671"/>
      <c r="AA4" s="1671"/>
      <c r="AB4" s="1671"/>
      <c r="AC4" s="1671"/>
      <c r="AD4" s="1671"/>
      <c r="AE4" s="1671"/>
      <c r="AF4" s="1671"/>
      <c r="AG4" s="1671"/>
      <c r="AH4" s="1671"/>
      <c r="AI4" s="1671"/>
      <c r="AJ4" s="1671"/>
      <c r="AK4" s="1671"/>
      <c r="AL4" s="1671"/>
      <c r="AM4" s="1671"/>
      <c r="AN4" s="1671"/>
      <c r="AO4" s="1671"/>
      <c r="AP4" s="1671"/>
      <c r="AQ4" s="1671"/>
      <c r="AR4" s="1671"/>
      <c r="AS4" s="1671"/>
      <c r="AT4" s="1671"/>
      <c r="AU4" s="1671"/>
    </row>
    <row r="5" spans="1:47" ht="35.25" customHeight="1">
      <c r="C5" s="1675" t="s">
        <v>376</v>
      </c>
      <c r="D5" s="1675"/>
      <c r="E5" s="1675"/>
      <c r="F5" s="1675"/>
      <c r="G5" s="1675"/>
      <c r="H5" s="1675"/>
      <c r="I5" s="1675"/>
      <c r="J5" s="1675"/>
      <c r="K5" s="1675"/>
      <c r="L5" s="1675"/>
      <c r="Q5" s="1671"/>
      <c r="R5" s="1671"/>
      <c r="S5" s="1671"/>
      <c r="T5" s="1671"/>
      <c r="U5" s="1671"/>
      <c r="V5" s="1671"/>
      <c r="W5" s="1671"/>
      <c r="X5" s="1671"/>
      <c r="Y5" s="1671"/>
      <c r="Z5" s="1671"/>
      <c r="AA5" s="1671"/>
      <c r="AB5" s="1671"/>
      <c r="AC5" s="1671"/>
      <c r="AD5" s="1671"/>
      <c r="AE5" s="1671"/>
      <c r="AF5" s="1671"/>
      <c r="AG5" s="1671"/>
      <c r="AH5" s="1671"/>
      <c r="AI5" s="1671"/>
      <c r="AJ5" s="1671"/>
      <c r="AK5" s="1671"/>
      <c r="AL5" s="1671"/>
      <c r="AM5" s="1671"/>
      <c r="AN5" s="1671"/>
      <c r="AO5" s="1671"/>
      <c r="AP5" s="1671"/>
      <c r="AQ5" s="1671"/>
      <c r="AR5" s="1671"/>
      <c r="AS5" s="1671"/>
      <c r="AT5" s="1671"/>
      <c r="AU5" s="1671"/>
    </row>
    <row r="6" spans="1:47" s="254" customFormat="1" ht="19.5" customHeight="1">
      <c r="C6" s="258"/>
      <c r="D6" s="257"/>
      <c r="E6" s="257"/>
      <c r="F6" s="257"/>
      <c r="G6" s="257"/>
      <c r="H6" s="257"/>
      <c r="I6" s="256"/>
      <c r="M6" s="255"/>
      <c r="Q6" s="1682" t="s">
        <v>458</v>
      </c>
      <c r="R6" s="1682"/>
      <c r="S6" s="1682"/>
      <c r="T6" s="1682"/>
      <c r="U6" s="1682"/>
      <c r="V6" s="1682"/>
      <c r="W6" s="1682"/>
      <c r="X6" s="1682"/>
      <c r="Y6" s="1682"/>
      <c r="Z6" s="1682"/>
      <c r="AA6" s="1682"/>
      <c r="AB6" s="1682"/>
      <c r="AC6" s="1682"/>
      <c r="AD6" s="1682"/>
      <c r="AE6" s="1682"/>
      <c r="AF6" s="1682"/>
      <c r="AG6" s="1682"/>
      <c r="AH6" s="1682"/>
      <c r="AI6" s="1682"/>
      <c r="AJ6" s="1682"/>
      <c r="AK6" s="1682"/>
      <c r="AL6" s="1682"/>
      <c r="AM6" s="1682"/>
      <c r="AN6" s="1682"/>
      <c r="AO6" s="1682"/>
      <c r="AP6" s="1682"/>
      <c r="AQ6" s="1682"/>
      <c r="AR6" s="1682"/>
      <c r="AS6" s="1682"/>
      <c r="AT6" s="1682"/>
      <c r="AU6" s="1682"/>
    </row>
    <row r="7" spans="1:47" s="251" customFormat="1" ht="25.5" customHeight="1">
      <c r="B7" s="1678" t="s">
        <v>375</v>
      </c>
      <c r="C7" s="1678"/>
      <c r="D7" s="1672">
        <f>G3</f>
        <v>0</v>
      </c>
      <c r="E7" s="1672"/>
      <c r="F7" s="1672"/>
      <c r="G7" s="1672"/>
      <c r="H7" s="1672"/>
      <c r="I7" s="253"/>
      <c r="J7" s="253"/>
      <c r="M7" s="252"/>
      <c r="Q7" s="1682"/>
      <c r="R7" s="1682"/>
      <c r="S7" s="1682"/>
      <c r="T7" s="1682"/>
      <c r="U7" s="1682"/>
      <c r="V7" s="1682"/>
      <c r="W7" s="1682"/>
      <c r="X7" s="1682"/>
      <c r="Y7" s="1682"/>
      <c r="Z7" s="1682"/>
      <c r="AA7" s="1682"/>
      <c r="AB7" s="1682"/>
      <c r="AC7" s="1682"/>
      <c r="AD7" s="1682"/>
      <c r="AE7" s="1682"/>
      <c r="AF7" s="1682"/>
      <c r="AG7" s="1682"/>
      <c r="AH7" s="1682"/>
      <c r="AI7" s="1682"/>
      <c r="AJ7" s="1682"/>
      <c r="AK7" s="1682"/>
      <c r="AL7" s="1682"/>
      <c r="AM7" s="1682"/>
      <c r="AN7" s="1682"/>
      <c r="AO7" s="1682"/>
      <c r="AP7" s="1682"/>
      <c r="AQ7" s="1682"/>
      <c r="AR7" s="1682"/>
      <c r="AS7" s="1682"/>
      <c r="AT7" s="1682"/>
      <c r="AU7" s="1682"/>
    </row>
    <row r="8" spans="1:47" ht="25.5" customHeight="1">
      <c r="B8" s="1679" t="s">
        <v>374</v>
      </c>
      <c r="C8" s="1679"/>
      <c r="D8" s="1980"/>
      <c r="E8" s="250"/>
      <c r="F8" s="250"/>
      <c r="G8" s="247"/>
      <c r="H8" s="262"/>
      <c r="I8" s="262"/>
      <c r="J8" s="262"/>
      <c r="K8" s="248"/>
      <c r="L8" s="248"/>
      <c r="Q8" s="1682"/>
      <c r="R8" s="1682"/>
      <c r="S8" s="1682"/>
      <c r="T8" s="1682"/>
      <c r="U8" s="1682"/>
      <c r="V8" s="1682"/>
      <c r="W8" s="1682"/>
      <c r="X8" s="1682"/>
      <c r="Y8" s="1682"/>
      <c r="Z8" s="1682"/>
      <c r="AA8" s="1682"/>
      <c r="AB8" s="1682"/>
      <c r="AC8" s="1682"/>
      <c r="AD8" s="1682"/>
      <c r="AE8" s="1682"/>
      <c r="AF8" s="1682"/>
      <c r="AG8" s="1682"/>
      <c r="AH8" s="1682"/>
      <c r="AI8" s="1682"/>
      <c r="AJ8" s="1682"/>
      <c r="AK8" s="1682"/>
      <c r="AL8" s="1682"/>
      <c r="AM8" s="1682"/>
      <c r="AN8" s="1682"/>
      <c r="AO8" s="1682"/>
      <c r="AP8" s="1682"/>
      <c r="AQ8" s="1682"/>
      <c r="AR8" s="1682"/>
      <c r="AS8" s="1682"/>
      <c r="AT8" s="1682"/>
      <c r="AU8" s="1682"/>
    </row>
    <row r="9" spans="1:47" ht="25.5" customHeight="1">
      <c r="B9" s="1679" t="s">
        <v>373</v>
      </c>
      <c r="C9" s="1679"/>
      <c r="D9" s="1981"/>
      <c r="E9" s="247"/>
      <c r="F9" s="247"/>
      <c r="G9" s="247"/>
      <c r="H9" s="233"/>
      <c r="I9" s="233"/>
      <c r="J9" s="233"/>
      <c r="K9" s="248"/>
      <c r="L9" s="247"/>
      <c r="Q9" s="1681" t="s">
        <v>285</v>
      </c>
      <c r="R9" s="1681"/>
      <c r="S9" s="1681"/>
      <c r="T9" s="1681"/>
      <c r="U9" s="1681"/>
      <c r="V9" s="1681"/>
      <c r="W9" s="1681"/>
      <c r="X9" s="1681"/>
      <c r="Y9" s="1681"/>
    </row>
    <row r="10" spans="1:47" ht="33" customHeight="1">
      <c r="B10" s="249" t="s">
        <v>384</v>
      </c>
      <c r="D10" s="248"/>
      <c r="E10" s="248"/>
      <c r="F10" s="247"/>
      <c r="G10" s="248"/>
      <c r="H10" s="233"/>
      <c r="I10" s="233"/>
      <c r="J10" s="233"/>
      <c r="K10" s="1680" t="s">
        <v>393</v>
      </c>
      <c r="L10" s="1680"/>
      <c r="Q10" s="1681"/>
      <c r="R10" s="1681"/>
      <c r="S10" s="1681"/>
      <c r="T10" s="1681"/>
      <c r="U10" s="1681"/>
      <c r="V10" s="1681"/>
      <c r="W10" s="1681"/>
      <c r="X10" s="1681"/>
      <c r="Y10" s="1681"/>
    </row>
    <row r="11" spans="1:47" ht="28.5" customHeight="1">
      <c r="B11" s="1676" t="s">
        <v>372</v>
      </c>
      <c r="C11" s="1676"/>
      <c r="D11" s="1676"/>
      <c r="E11" s="1676" t="s">
        <v>378</v>
      </c>
      <c r="F11" s="1676"/>
      <c r="G11" s="1676" t="s">
        <v>379</v>
      </c>
      <c r="H11" s="1676"/>
      <c r="I11" s="1676" t="s">
        <v>380</v>
      </c>
      <c r="J11" s="1676"/>
      <c r="K11" s="1677" t="s">
        <v>381</v>
      </c>
      <c r="L11" s="1677"/>
      <c r="Q11" s="1336" t="s">
        <v>120</v>
      </c>
      <c r="R11" s="1337"/>
      <c r="S11" s="1337"/>
      <c r="T11" s="1337"/>
      <c r="U11" s="1337"/>
      <c r="V11" s="1337"/>
      <c r="W11" s="1337"/>
      <c r="X11" s="1338"/>
      <c r="Y11" s="139"/>
      <c r="Z11" s="676" t="s">
        <v>401</v>
      </c>
      <c r="AA11" s="676"/>
      <c r="AB11" s="676"/>
      <c r="AC11" s="676"/>
      <c r="AD11" s="676"/>
      <c r="AE11" s="676"/>
      <c r="AF11" s="676"/>
      <c r="AG11" s="676"/>
      <c r="AH11" s="676"/>
      <c r="AI11" s="676"/>
      <c r="AJ11" s="676"/>
      <c r="AK11" s="676"/>
      <c r="AL11" s="676"/>
      <c r="AM11" s="676"/>
      <c r="AN11" s="676"/>
      <c r="AO11" s="676"/>
      <c r="AP11" s="676"/>
      <c r="AQ11" s="676"/>
      <c r="AR11" s="676"/>
      <c r="AS11" s="676"/>
      <c r="AT11" s="676"/>
      <c r="AU11" s="1233"/>
    </row>
    <row r="12" spans="1:47" ht="27" customHeight="1">
      <c r="B12" s="275"/>
      <c r="C12" s="1673" t="s">
        <v>371</v>
      </c>
      <c r="D12" s="244" t="s">
        <v>377</v>
      </c>
      <c r="E12" s="269"/>
      <c r="F12" s="263" t="s">
        <v>355</v>
      </c>
      <c r="G12" s="270"/>
      <c r="H12" s="261" t="s">
        <v>360</v>
      </c>
      <c r="I12" s="1674"/>
      <c r="J12" s="1674"/>
      <c r="K12" s="270">
        <f t="shared" ref="K12:K16" si="0">E12*G12</f>
        <v>0</v>
      </c>
      <c r="L12" s="271" t="s">
        <v>355</v>
      </c>
      <c r="M12" s="245"/>
      <c r="Q12" s="1342"/>
      <c r="R12" s="1343"/>
      <c r="S12" s="1343"/>
      <c r="T12" s="1343"/>
      <c r="U12" s="1343"/>
      <c r="V12" s="1343"/>
      <c r="W12" s="1343"/>
      <c r="X12" s="1344"/>
      <c r="Y12" s="85"/>
      <c r="Z12" s="740"/>
      <c r="AA12" s="740"/>
      <c r="AB12" s="740"/>
      <c r="AC12" s="740"/>
      <c r="AD12" s="740"/>
      <c r="AE12" s="740"/>
      <c r="AF12" s="740"/>
      <c r="AG12" s="740"/>
      <c r="AH12" s="740"/>
      <c r="AI12" s="740"/>
      <c r="AJ12" s="740"/>
      <c r="AK12" s="740"/>
      <c r="AL12" s="740"/>
      <c r="AM12" s="740"/>
      <c r="AN12" s="740"/>
      <c r="AO12" s="740"/>
      <c r="AP12" s="740"/>
      <c r="AQ12" s="740"/>
      <c r="AR12" s="740"/>
      <c r="AS12" s="740"/>
      <c r="AT12" s="740"/>
      <c r="AU12" s="1303"/>
    </row>
    <row r="13" spans="1:47" ht="27" customHeight="1">
      <c r="B13" s="276"/>
      <c r="C13" s="1673"/>
      <c r="D13" s="244" t="s">
        <v>377</v>
      </c>
      <c r="E13" s="272"/>
      <c r="F13" s="263" t="s">
        <v>355</v>
      </c>
      <c r="G13" s="270"/>
      <c r="H13" s="261" t="s">
        <v>360</v>
      </c>
      <c r="I13" s="1674"/>
      <c r="J13" s="1674"/>
      <c r="K13" s="270">
        <f t="shared" si="0"/>
        <v>0</v>
      </c>
      <c r="L13" s="271" t="s">
        <v>355</v>
      </c>
      <c r="M13" s="243"/>
      <c r="Q13" s="1336" t="s">
        <v>29</v>
      </c>
      <c r="R13" s="1337"/>
      <c r="S13" s="1337"/>
      <c r="T13" s="1337"/>
      <c r="U13" s="1337"/>
      <c r="V13" s="1337"/>
      <c r="W13" s="1337"/>
      <c r="X13" s="1338"/>
      <c r="Y13" s="279"/>
      <c r="Z13" s="740"/>
      <c r="AA13" s="740"/>
      <c r="AB13" s="740"/>
      <c r="AC13" s="740"/>
      <c r="AD13" s="740"/>
      <c r="AE13" s="740"/>
      <c r="AF13" s="740"/>
      <c r="AG13" s="740"/>
      <c r="AH13" s="740"/>
      <c r="AI13" s="740"/>
      <c r="AJ13" s="740"/>
      <c r="AK13" s="740"/>
      <c r="AL13" s="740"/>
      <c r="AM13" s="740"/>
      <c r="AN13" s="740"/>
      <c r="AO13" s="740"/>
      <c r="AP13" s="740"/>
      <c r="AQ13" s="740"/>
      <c r="AR13" s="740"/>
      <c r="AS13" s="740"/>
      <c r="AT13" s="740"/>
      <c r="AU13" s="1303"/>
    </row>
    <row r="14" spans="1:47" ht="27" customHeight="1">
      <c r="B14" s="276"/>
      <c r="C14" s="1673"/>
      <c r="D14" s="244" t="s">
        <v>377</v>
      </c>
      <c r="E14" s="269"/>
      <c r="F14" s="263" t="s">
        <v>355</v>
      </c>
      <c r="G14" s="270"/>
      <c r="H14" s="261" t="s">
        <v>360</v>
      </c>
      <c r="I14" s="1674"/>
      <c r="J14" s="1674"/>
      <c r="K14" s="270">
        <f t="shared" si="0"/>
        <v>0</v>
      </c>
      <c r="L14" s="271" t="s">
        <v>355</v>
      </c>
      <c r="M14" s="245"/>
      <c r="Q14" s="1342"/>
      <c r="R14" s="1343"/>
      <c r="S14" s="1343"/>
      <c r="T14" s="1343"/>
      <c r="U14" s="1343"/>
      <c r="V14" s="1343"/>
      <c r="W14" s="1343"/>
      <c r="X14" s="1344"/>
      <c r="Y14" s="85"/>
      <c r="Z14" s="740"/>
      <c r="AA14" s="740"/>
      <c r="AB14" s="740"/>
      <c r="AC14" s="740"/>
      <c r="AD14" s="740"/>
      <c r="AE14" s="740"/>
      <c r="AF14" s="740"/>
      <c r="AG14" s="740"/>
      <c r="AH14" s="740"/>
      <c r="AI14" s="740"/>
      <c r="AJ14" s="740"/>
      <c r="AK14" s="740"/>
      <c r="AL14" s="740"/>
      <c r="AM14" s="740"/>
      <c r="AN14" s="740"/>
      <c r="AO14" s="740"/>
      <c r="AP14" s="740"/>
      <c r="AQ14" s="740"/>
      <c r="AR14" s="740"/>
      <c r="AS14" s="740"/>
      <c r="AT14" s="740"/>
      <c r="AU14" s="1303"/>
    </row>
    <row r="15" spans="1:47" ht="27" customHeight="1">
      <c r="B15" s="276"/>
      <c r="C15" s="1673"/>
      <c r="D15" s="244" t="s">
        <v>377</v>
      </c>
      <c r="E15" s="269"/>
      <c r="F15" s="263" t="s">
        <v>355</v>
      </c>
      <c r="G15" s="270"/>
      <c r="H15" s="261" t="s">
        <v>360</v>
      </c>
      <c r="I15" s="1674"/>
      <c r="J15" s="1674"/>
      <c r="K15" s="270">
        <f t="shared" si="0"/>
        <v>0</v>
      </c>
      <c r="L15" s="271" t="s">
        <v>355</v>
      </c>
      <c r="M15" s="243"/>
      <c r="Q15" s="1336" t="s">
        <v>30</v>
      </c>
      <c r="R15" s="1337"/>
      <c r="S15" s="1337"/>
      <c r="T15" s="1337"/>
      <c r="U15" s="1337"/>
      <c r="V15" s="1337"/>
      <c r="W15" s="1337"/>
      <c r="X15" s="1338"/>
      <c r="Y15" s="279"/>
      <c r="Z15" s="740"/>
      <c r="AA15" s="740"/>
      <c r="AB15" s="740"/>
      <c r="AC15" s="740"/>
      <c r="AD15" s="740"/>
      <c r="AE15" s="740"/>
      <c r="AF15" s="740"/>
      <c r="AG15" s="740"/>
      <c r="AH15" s="740"/>
      <c r="AI15" s="740"/>
      <c r="AJ15" s="740"/>
      <c r="AK15" s="740"/>
      <c r="AL15" s="740"/>
      <c r="AM15" s="740"/>
      <c r="AN15" s="740"/>
      <c r="AO15" s="740"/>
      <c r="AP15" s="740"/>
      <c r="AQ15" s="740"/>
      <c r="AR15" s="740"/>
      <c r="AS15" s="740"/>
      <c r="AT15" s="740"/>
      <c r="AU15" s="1303"/>
    </row>
    <row r="16" spans="1:47" ht="27" customHeight="1">
      <c r="B16" s="276"/>
      <c r="C16" s="1673"/>
      <c r="D16" s="244" t="s">
        <v>377</v>
      </c>
      <c r="E16" s="269"/>
      <c r="F16" s="263" t="s">
        <v>355</v>
      </c>
      <c r="G16" s="270"/>
      <c r="H16" s="261" t="s">
        <v>360</v>
      </c>
      <c r="I16" s="1674"/>
      <c r="J16" s="1674"/>
      <c r="K16" s="270">
        <f t="shared" si="0"/>
        <v>0</v>
      </c>
      <c r="L16" s="271" t="s">
        <v>355</v>
      </c>
      <c r="M16" s="245"/>
      <c r="Q16" s="1342"/>
      <c r="R16" s="1343"/>
      <c r="S16" s="1343"/>
      <c r="T16" s="1343"/>
      <c r="U16" s="1343"/>
      <c r="V16" s="1343"/>
      <c r="W16" s="1343"/>
      <c r="X16" s="1344"/>
      <c r="Y16" s="24"/>
      <c r="Z16" s="1234"/>
      <c r="AA16" s="1234"/>
      <c r="AB16" s="1234"/>
      <c r="AC16" s="1234"/>
      <c r="AD16" s="1234"/>
      <c r="AE16" s="1234"/>
      <c r="AF16" s="1234"/>
      <c r="AG16" s="1234"/>
      <c r="AH16" s="1234"/>
      <c r="AI16" s="1234"/>
      <c r="AJ16" s="1234"/>
      <c r="AK16" s="1234"/>
      <c r="AL16" s="1234"/>
      <c r="AM16" s="1234"/>
      <c r="AN16" s="1234"/>
      <c r="AO16" s="1234"/>
      <c r="AP16" s="1234"/>
      <c r="AQ16" s="1234"/>
      <c r="AR16" s="1234"/>
      <c r="AS16" s="1234"/>
      <c r="AT16" s="1234"/>
      <c r="AU16" s="1235"/>
    </row>
    <row r="17" spans="2:13" ht="27" customHeight="1">
      <c r="B17" s="276"/>
      <c r="C17" s="1673"/>
      <c r="D17" s="244"/>
      <c r="E17" s="272"/>
      <c r="F17" s="263"/>
      <c r="G17" s="270"/>
      <c r="H17" s="261"/>
      <c r="I17" s="1674"/>
      <c r="J17" s="1674"/>
      <c r="K17" s="270"/>
      <c r="L17" s="271"/>
      <c r="M17" s="243"/>
    </row>
    <row r="18" spans="2:13" ht="27" customHeight="1">
      <c r="B18" s="1686" t="s">
        <v>390</v>
      </c>
      <c r="C18" s="1676"/>
      <c r="D18" s="1676"/>
      <c r="E18" s="1685"/>
      <c r="F18" s="1685"/>
      <c r="G18" s="1685"/>
      <c r="H18" s="1685"/>
      <c r="I18" s="1685"/>
      <c r="J18" s="1685"/>
      <c r="K18" s="272">
        <f>SUBTOTAL(9,K12:K17)</f>
        <v>0</v>
      </c>
      <c r="L18" s="271" t="s">
        <v>355</v>
      </c>
      <c r="M18" s="243"/>
    </row>
    <row r="19" spans="2:13" ht="27" customHeight="1">
      <c r="B19" s="277"/>
      <c r="C19" s="1687" t="s">
        <v>420</v>
      </c>
      <c r="D19" s="244" t="s">
        <v>370</v>
      </c>
      <c r="E19" s="270"/>
      <c r="F19" s="263" t="s">
        <v>355</v>
      </c>
      <c r="G19" s="270"/>
      <c r="H19" s="271" t="s">
        <v>383</v>
      </c>
      <c r="I19" s="273"/>
      <c r="J19" s="271" t="s">
        <v>356</v>
      </c>
      <c r="K19" s="270">
        <f>E19*G19*I19</f>
        <v>0</v>
      </c>
      <c r="L19" s="271" t="s">
        <v>355</v>
      </c>
      <c r="M19" s="246"/>
    </row>
    <row r="20" spans="2:13" ht="27" customHeight="1">
      <c r="B20" s="278"/>
      <c r="C20" s="1673"/>
      <c r="D20" s="244" t="s">
        <v>369</v>
      </c>
      <c r="E20" s="270"/>
      <c r="F20" s="263" t="s">
        <v>355</v>
      </c>
      <c r="G20" s="270"/>
      <c r="H20" s="271" t="s">
        <v>383</v>
      </c>
      <c r="I20" s="273"/>
      <c r="J20" s="271" t="s">
        <v>356</v>
      </c>
      <c r="K20" s="270">
        <f t="shared" ref="K20:K21" si="1">E20*G20*I20</f>
        <v>0</v>
      </c>
      <c r="L20" s="271" t="s">
        <v>355</v>
      </c>
      <c r="M20" s="246"/>
    </row>
    <row r="21" spans="2:13" ht="27" customHeight="1">
      <c r="B21" s="278"/>
      <c r="C21" s="1673"/>
      <c r="D21" s="244" t="s">
        <v>368</v>
      </c>
      <c r="E21" s="270"/>
      <c r="F21" s="263" t="s">
        <v>355</v>
      </c>
      <c r="G21" s="270"/>
      <c r="H21" s="271" t="s">
        <v>383</v>
      </c>
      <c r="I21" s="273"/>
      <c r="J21" s="271" t="s">
        <v>356</v>
      </c>
      <c r="K21" s="270">
        <f t="shared" si="1"/>
        <v>0</v>
      </c>
      <c r="L21" s="271" t="s">
        <v>355</v>
      </c>
      <c r="M21" s="246"/>
    </row>
    <row r="22" spans="2:13" ht="27" customHeight="1">
      <c r="B22" s="278"/>
      <c r="C22" s="1673" t="s">
        <v>367</v>
      </c>
      <c r="D22" s="244" t="s">
        <v>382</v>
      </c>
      <c r="E22" s="270"/>
      <c r="F22" s="271" t="s">
        <v>355</v>
      </c>
      <c r="G22" s="270"/>
      <c r="H22" s="271" t="s">
        <v>365</v>
      </c>
      <c r="I22" s="274"/>
      <c r="J22" s="271" t="s">
        <v>356</v>
      </c>
      <c r="K22" s="270">
        <f>E22*G22*I22</f>
        <v>0</v>
      </c>
      <c r="L22" s="271" t="s">
        <v>355</v>
      </c>
      <c r="M22" s="246"/>
    </row>
    <row r="23" spans="2:13" ht="27" customHeight="1">
      <c r="B23" s="278"/>
      <c r="C23" s="1673"/>
      <c r="D23" s="244" t="s">
        <v>366</v>
      </c>
      <c r="E23" s="270"/>
      <c r="F23" s="271" t="s">
        <v>355</v>
      </c>
      <c r="G23" s="270"/>
      <c r="H23" s="271" t="s">
        <v>365</v>
      </c>
      <c r="I23" s="274"/>
      <c r="J23" s="271" t="s">
        <v>356</v>
      </c>
      <c r="K23" s="270">
        <f>E23*G23*I23</f>
        <v>0</v>
      </c>
      <c r="L23" s="271" t="s">
        <v>355</v>
      </c>
      <c r="M23" s="246"/>
    </row>
    <row r="24" spans="2:13" ht="27" customHeight="1">
      <c r="B24" s="278"/>
      <c r="C24" s="1673"/>
      <c r="D24" s="244" t="s">
        <v>1001</v>
      </c>
      <c r="E24" s="270"/>
      <c r="F24" s="271" t="s">
        <v>355</v>
      </c>
      <c r="G24" s="270"/>
      <c r="H24" s="271" t="s">
        <v>365</v>
      </c>
      <c r="I24" s="274"/>
      <c r="J24" s="271" t="s">
        <v>356</v>
      </c>
      <c r="K24" s="270">
        <f>E24*G24*I24</f>
        <v>0</v>
      </c>
      <c r="L24" s="271" t="s">
        <v>355</v>
      </c>
      <c r="M24" s="246"/>
    </row>
    <row r="25" spans="2:13" ht="27" customHeight="1">
      <c r="B25" s="278"/>
      <c r="C25" s="1673"/>
      <c r="D25" s="244"/>
      <c r="E25" s="270"/>
      <c r="F25" s="271"/>
      <c r="G25" s="270"/>
      <c r="H25" s="271"/>
      <c r="I25" s="274"/>
      <c r="J25" s="271"/>
      <c r="K25" s="270"/>
      <c r="L25" s="271" t="s">
        <v>355</v>
      </c>
      <c r="M25" s="246"/>
    </row>
    <row r="26" spans="2:13" ht="27" customHeight="1">
      <c r="B26" s="278"/>
      <c r="C26" s="1673"/>
      <c r="D26" s="244"/>
      <c r="E26" s="270"/>
      <c r="F26" s="271"/>
      <c r="G26" s="270"/>
      <c r="H26" s="271"/>
      <c r="I26" s="273"/>
      <c r="J26" s="271"/>
      <c r="K26" s="270"/>
      <c r="L26" s="271" t="s">
        <v>355</v>
      </c>
      <c r="M26" s="246"/>
    </row>
    <row r="27" spans="2:13" ht="27" customHeight="1">
      <c r="B27" s="1686" t="s">
        <v>391</v>
      </c>
      <c r="C27" s="1676"/>
      <c r="D27" s="1676"/>
      <c r="E27" s="1685"/>
      <c r="F27" s="1685"/>
      <c r="G27" s="1685"/>
      <c r="H27" s="1685"/>
      <c r="I27" s="1685"/>
      <c r="J27" s="1685"/>
      <c r="K27" s="272">
        <f>SUBTOTAL(9,K19:K26)</f>
        <v>0</v>
      </c>
      <c r="L27" s="271" t="s">
        <v>355</v>
      </c>
      <c r="M27" s="246"/>
    </row>
    <row r="28" spans="2:13" ht="27" customHeight="1">
      <c r="B28" s="277"/>
      <c r="C28" s="1673" t="s">
        <v>364</v>
      </c>
      <c r="D28" s="244" t="s">
        <v>364</v>
      </c>
      <c r="E28" s="270"/>
      <c r="F28" s="271" t="s">
        <v>355</v>
      </c>
      <c r="G28" s="270"/>
      <c r="H28" s="271" t="s">
        <v>357</v>
      </c>
      <c r="I28" s="273"/>
      <c r="J28" s="271" t="s">
        <v>356</v>
      </c>
      <c r="K28" s="270">
        <f t="shared" ref="K28:K30" si="2">E28*G28*I28</f>
        <v>0</v>
      </c>
      <c r="L28" s="271" t="s">
        <v>355</v>
      </c>
      <c r="M28" s="246"/>
    </row>
    <row r="29" spans="2:13" ht="27" customHeight="1">
      <c r="B29" s="278"/>
      <c r="C29" s="1673"/>
      <c r="D29" s="244" t="s">
        <v>363</v>
      </c>
      <c r="E29" s="270"/>
      <c r="F29" s="271" t="s">
        <v>355</v>
      </c>
      <c r="G29" s="270"/>
      <c r="H29" s="271" t="s">
        <v>357</v>
      </c>
      <c r="I29" s="273"/>
      <c r="J29" s="271" t="s">
        <v>356</v>
      </c>
      <c r="K29" s="270">
        <f t="shared" si="2"/>
        <v>0</v>
      </c>
      <c r="L29" s="271" t="s">
        <v>355</v>
      </c>
      <c r="M29" s="246"/>
    </row>
    <row r="30" spans="2:13" ht="27" customHeight="1">
      <c r="B30" s="278"/>
      <c r="C30" s="1673" t="s">
        <v>362</v>
      </c>
      <c r="D30" s="244" t="s">
        <v>361</v>
      </c>
      <c r="E30" s="270"/>
      <c r="F30" s="271" t="s">
        <v>355</v>
      </c>
      <c r="G30" s="270"/>
      <c r="H30" s="261" t="s">
        <v>360</v>
      </c>
      <c r="I30" s="273"/>
      <c r="J30" s="271" t="s">
        <v>356</v>
      </c>
      <c r="K30" s="270">
        <f t="shared" si="2"/>
        <v>0</v>
      </c>
      <c r="L30" s="271" t="s">
        <v>355</v>
      </c>
      <c r="M30" s="245"/>
    </row>
    <row r="31" spans="2:13" ht="27" customHeight="1">
      <c r="B31" s="278"/>
      <c r="C31" s="1673"/>
      <c r="D31" s="244" t="s">
        <v>359</v>
      </c>
      <c r="E31" s="270"/>
      <c r="F31" s="271" t="s">
        <v>355</v>
      </c>
      <c r="G31" s="538"/>
      <c r="H31" s="261"/>
      <c r="I31" s="273"/>
      <c r="J31" s="271" t="s">
        <v>356</v>
      </c>
      <c r="K31" s="270">
        <f>E31*I31</f>
        <v>0</v>
      </c>
      <c r="L31" s="271" t="s">
        <v>355</v>
      </c>
      <c r="M31" s="245"/>
    </row>
    <row r="32" spans="2:13" ht="27" customHeight="1">
      <c r="B32" s="278"/>
      <c r="C32" s="1673"/>
      <c r="D32" s="244" t="s">
        <v>358</v>
      </c>
      <c r="E32" s="270"/>
      <c r="F32" s="271" t="s">
        <v>355</v>
      </c>
      <c r="G32" s="538"/>
      <c r="H32" s="261"/>
      <c r="I32" s="273"/>
      <c r="J32" s="271" t="s">
        <v>356</v>
      </c>
      <c r="K32" s="270">
        <f>E32*I32</f>
        <v>0</v>
      </c>
      <c r="L32" s="271" t="s">
        <v>355</v>
      </c>
      <c r="M32" s="243"/>
    </row>
    <row r="33" spans="2:13" ht="27" customHeight="1">
      <c r="B33" s="1686" t="s">
        <v>392</v>
      </c>
      <c r="C33" s="1676"/>
      <c r="D33" s="1676"/>
      <c r="E33" s="1685"/>
      <c r="F33" s="1685"/>
      <c r="G33" s="1685"/>
      <c r="H33" s="1685"/>
      <c r="I33" s="1685"/>
      <c r="J33" s="1685"/>
      <c r="K33" s="272">
        <f>SUBTOTAL(9,K28:K32)</f>
        <v>0</v>
      </c>
      <c r="L33" s="271" t="s">
        <v>355</v>
      </c>
      <c r="M33" s="243"/>
    </row>
    <row r="34" spans="2:13" ht="28.5" customHeight="1">
      <c r="C34" s="266"/>
      <c r="D34" s="235"/>
      <c r="E34" s="242"/>
      <c r="F34" s="241"/>
      <c r="H34" s="1688" t="s">
        <v>394</v>
      </c>
      <c r="I34" s="1688"/>
      <c r="J34" s="1688"/>
      <c r="K34" s="267">
        <f>SUBTOTAL(9,K12:K33)</f>
        <v>0</v>
      </c>
      <c r="L34" s="268" t="s">
        <v>355</v>
      </c>
      <c r="M34" s="235"/>
    </row>
    <row r="35" spans="2:13" ht="20.25" customHeight="1">
      <c r="D35" s="235"/>
      <c r="E35" s="242"/>
      <c r="F35" s="241"/>
      <c r="H35" s="239"/>
      <c r="I35" s="239"/>
      <c r="J35" s="239"/>
      <c r="K35" s="242"/>
      <c r="L35" s="237"/>
    </row>
    <row r="36" spans="2:13" ht="28.5" customHeight="1">
      <c r="B36" s="240" t="s">
        <v>395</v>
      </c>
      <c r="E36" s="1683" t="e">
        <f>ROUNDDOWN(K34/D8/D9,0)</f>
        <v>#DIV/0!</v>
      </c>
      <c r="F36" s="1684"/>
      <c r="G36" s="287" t="s">
        <v>355</v>
      </c>
      <c r="H36" s="380" t="s">
        <v>533</v>
      </c>
      <c r="I36" s="238"/>
      <c r="J36" s="237"/>
      <c r="K36" s="235"/>
      <c r="M36" s="286"/>
    </row>
    <row r="37" spans="2:13" ht="33" customHeight="1">
      <c r="K37" s="236"/>
    </row>
  </sheetData>
  <mergeCells count="43">
    <mergeCell ref="E36:F36"/>
    <mergeCell ref="E18:J18"/>
    <mergeCell ref="B18:D18"/>
    <mergeCell ref="C19:C21"/>
    <mergeCell ref="C22:C26"/>
    <mergeCell ref="C28:C29"/>
    <mergeCell ref="C30:C32"/>
    <mergeCell ref="H34:J34"/>
    <mergeCell ref="B27:D27"/>
    <mergeCell ref="E27:J27"/>
    <mergeCell ref="B33:D33"/>
    <mergeCell ref="E33:J33"/>
    <mergeCell ref="Q9:Y10"/>
    <mergeCell ref="I12:J12"/>
    <mergeCell ref="I13:J13"/>
    <mergeCell ref="I16:J16"/>
    <mergeCell ref="Q6:AU8"/>
    <mergeCell ref="Z11:AU16"/>
    <mergeCell ref="Q13:X14"/>
    <mergeCell ref="Q11:X12"/>
    <mergeCell ref="I15:J15"/>
    <mergeCell ref="Q15:X16"/>
    <mergeCell ref="D7:H7"/>
    <mergeCell ref="C12:C17"/>
    <mergeCell ref="I14:J14"/>
    <mergeCell ref="C5:L5"/>
    <mergeCell ref="E11:F11"/>
    <mergeCell ref="G11:H11"/>
    <mergeCell ref="I11:J11"/>
    <mergeCell ref="K11:L11"/>
    <mergeCell ref="B7:C7"/>
    <mergeCell ref="B8:C8"/>
    <mergeCell ref="B9:C9"/>
    <mergeCell ref="K10:L10"/>
    <mergeCell ref="B11:D11"/>
    <mergeCell ref="I17:J17"/>
    <mergeCell ref="E2:F2"/>
    <mergeCell ref="G2:L2"/>
    <mergeCell ref="E3:F3"/>
    <mergeCell ref="E4:F4"/>
    <mergeCell ref="Q3:AU5"/>
    <mergeCell ref="G3:L3"/>
    <mergeCell ref="G4:L4"/>
  </mergeCells>
  <phoneticPr fontId="5"/>
  <dataValidations count="2">
    <dataValidation type="whole" allowBlank="1" showInputMessage="1" showErrorMessage="1" error="この欄には整数値のみ入力してください。" sqref="D8" xr:uid="{00000000-0002-0000-1300-000000000000}">
      <formula1>1</formula1>
      <formula2>24</formula2>
    </dataValidation>
    <dataValidation imeMode="off" allowBlank="1" showInputMessage="1" showErrorMessage="1" sqref="G2" xr:uid="{00BE2988-39D1-4F27-8039-8C1B0EE904A2}"/>
  </dataValidations>
  <printOptions horizontalCentered="1"/>
  <pageMargins left="0.78740157480314965" right="0.22" top="0.31496062992125984" bottom="0.39370078740157483" header="0.31496062992125984" footer="0.19685039370078741"/>
  <pageSetup paperSize="9" scale="84" orientation="portrait" r:id="rId1"/>
  <headerFooter alignWithMargins="0">
    <oddHeader xml:space="preserve">&amp;R&amp;"ＭＳ Ｐ明朝,標準"&amp;12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N55"/>
  <sheetViews>
    <sheetView tabSelected="1" view="pageBreakPreview" zoomScaleNormal="100" zoomScaleSheetLayoutView="100" workbookViewId="0">
      <selection activeCell="F3" sqref="F3"/>
    </sheetView>
  </sheetViews>
  <sheetFormatPr defaultColWidth="3.125" defaultRowHeight="16.5" customHeight="1"/>
  <cols>
    <col min="1" max="1" width="4" style="2" customWidth="1"/>
    <col min="2" max="5" width="3.125" style="2"/>
    <col min="6" max="18" width="3.5" style="2" customWidth="1"/>
    <col min="19" max="33" width="3.125" style="2"/>
    <col min="34" max="34" width="6.75" style="2" bestFit="1" customWidth="1"/>
    <col min="35" max="16384" width="3.125" style="2"/>
  </cols>
  <sheetData>
    <row r="1" spans="1:66" s="285" customFormat="1" ht="16.5" customHeight="1">
      <c r="A1" s="645" t="s">
        <v>1102</v>
      </c>
      <c r="B1" s="645"/>
      <c r="C1" s="645"/>
      <c r="D1" s="645"/>
      <c r="E1" s="645"/>
      <c r="F1" s="645"/>
      <c r="G1" s="645"/>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c r="AJ1" s="798" t="s">
        <v>686</v>
      </c>
      <c r="AK1" s="798"/>
      <c r="AL1" s="798"/>
      <c r="AM1" s="798"/>
      <c r="AN1" s="798"/>
      <c r="AO1" s="798"/>
      <c r="AP1" s="798"/>
      <c r="AQ1" s="798"/>
      <c r="AR1" s="798"/>
      <c r="AS1" s="798"/>
      <c r="AT1" s="798"/>
      <c r="AU1" s="798"/>
      <c r="AV1" s="798"/>
      <c r="AW1" s="798"/>
      <c r="AX1" s="798"/>
      <c r="AY1" s="798"/>
      <c r="AZ1" s="798"/>
      <c r="BA1" s="798"/>
      <c r="BB1" s="798"/>
      <c r="BC1" s="798"/>
      <c r="BD1" s="798"/>
      <c r="BE1" s="798"/>
      <c r="BF1" s="798"/>
      <c r="BG1" s="798"/>
      <c r="BH1" s="798"/>
      <c r="BI1" s="798"/>
      <c r="BJ1" s="798"/>
      <c r="BK1" s="798"/>
      <c r="BL1" s="798"/>
      <c r="BM1" s="798"/>
      <c r="BN1" s="798"/>
    </row>
    <row r="2" spans="1:66" s="285" customFormat="1" ht="16.5" customHeight="1">
      <c r="B2" s="395"/>
      <c r="C2" s="395"/>
      <c r="D2" s="395"/>
      <c r="E2" s="395"/>
      <c r="F2" s="395"/>
      <c r="G2" s="395"/>
      <c r="H2" s="395"/>
      <c r="I2" s="395"/>
      <c r="J2" s="395"/>
      <c r="K2" s="395"/>
      <c r="L2" s="395"/>
      <c r="M2" s="395"/>
      <c r="N2" s="395"/>
      <c r="O2" s="395"/>
      <c r="P2" s="395"/>
      <c r="Q2" s="395"/>
      <c r="R2" s="804" t="str">
        <f>IF(COUNTIF(AH8:AH38,"未入力"),"未入力項目があります","")</f>
        <v>未入力項目があります</v>
      </c>
      <c r="S2" s="804"/>
      <c r="T2" s="804"/>
      <c r="U2" s="804"/>
      <c r="V2" s="804"/>
      <c r="W2" s="804"/>
      <c r="X2" s="804"/>
      <c r="Y2" s="804"/>
      <c r="Z2" s="804"/>
      <c r="AA2" s="804"/>
      <c r="AB2" s="804"/>
      <c r="AC2" s="804"/>
      <c r="AD2" s="804"/>
      <c r="AE2" s="804"/>
      <c r="AJ2" s="798"/>
      <c r="AK2" s="798"/>
      <c r="AL2" s="798"/>
      <c r="AM2" s="798"/>
      <c r="AN2" s="798"/>
      <c r="AO2" s="798"/>
      <c r="AP2" s="798"/>
      <c r="AQ2" s="798"/>
      <c r="AR2" s="798"/>
      <c r="AS2" s="798"/>
      <c r="AT2" s="798"/>
      <c r="AU2" s="798"/>
      <c r="AV2" s="798"/>
      <c r="AW2" s="798"/>
      <c r="AX2" s="798"/>
      <c r="AY2" s="798"/>
      <c r="AZ2" s="798"/>
      <c r="BA2" s="798"/>
      <c r="BB2" s="798"/>
      <c r="BC2" s="798"/>
      <c r="BD2" s="798"/>
      <c r="BE2" s="798"/>
      <c r="BF2" s="798"/>
      <c r="BG2" s="798"/>
      <c r="BH2" s="798"/>
      <c r="BI2" s="798"/>
      <c r="BJ2" s="798"/>
      <c r="BK2" s="798"/>
      <c r="BL2" s="798"/>
      <c r="BM2" s="798"/>
      <c r="BN2" s="798"/>
    </row>
    <row r="3" spans="1:66" s="631" customFormat="1" ht="16.5" customHeight="1">
      <c r="B3" s="619"/>
      <c r="C3" s="619"/>
      <c r="D3" s="619"/>
      <c r="E3" s="619"/>
      <c r="F3" s="619"/>
      <c r="G3" s="619"/>
      <c r="H3" s="619"/>
      <c r="I3" s="619"/>
      <c r="J3" s="619"/>
      <c r="K3" s="619"/>
      <c r="L3" s="619"/>
      <c r="M3" s="619"/>
      <c r="N3" s="619"/>
      <c r="O3" s="619"/>
      <c r="P3" s="619"/>
      <c r="Q3" s="619"/>
      <c r="R3" s="805" t="s">
        <v>1043</v>
      </c>
      <c r="S3" s="805"/>
      <c r="T3" s="805"/>
      <c r="U3" s="805"/>
      <c r="V3" s="807">
        <f>'１申請書'!$V$3</f>
        <v>0</v>
      </c>
      <c r="W3" s="806"/>
      <c r="X3" s="806"/>
      <c r="Y3" s="806"/>
      <c r="Z3" s="806"/>
      <c r="AA3" s="806"/>
      <c r="AB3" s="806"/>
      <c r="AC3" s="806"/>
      <c r="AD3" s="806"/>
      <c r="AE3" s="806"/>
      <c r="AF3" s="806"/>
      <c r="AJ3" s="623"/>
      <c r="AK3" s="623"/>
      <c r="AL3" s="623"/>
      <c r="AM3" s="623"/>
      <c r="AN3" s="623"/>
      <c r="AO3" s="623"/>
      <c r="AP3" s="623"/>
      <c r="AQ3" s="623"/>
      <c r="AR3" s="623"/>
      <c r="AS3" s="623"/>
      <c r="AT3" s="623"/>
      <c r="AU3" s="623"/>
      <c r="AV3" s="623"/>
      <c r="AW3" s="623"/>
      <c r="AX3" s="623"/>
      <c r="AY3" s="623"/>
      <c r="AZ3" s="623"/>
      <c r="BA3" s="623"/>
      <c r="BB3" s="623"/>
      <c r="BC3" s="623"/>
      <c r="BD3" s="623"/>
      <c r="BE3" s="623"/>
      <c r="BF3" s="623"/>
      <c r="BG3" s="623"/>
      <c r="BH3" s="623"/>
      <c r="BI3" s="623"/>
      <c r="BJ3" s="623"/>
      <c r="BK3" s="623"/>
      <c r="BL3" s="623"/>
    </row>
    <row r="4" spans="1:66" s="285" customFormat="1" ht="16.5" customHeight="1">
      <c r="R4" s="805" t="s">
        <v>772</v>
      </c>
      <c r="S4" s="805"/>
      <c r="T4" s="805"/>
      <c r="U4" s="805"/>
      <c r="V4" s="806">
        <f>'１申請書'!K14</f>
        <v>0</v>
      </c>
      <c r="W4" s="806"/>
      <c r="X4" s="806"/>
      <c r="Y4" s="806"/>
      <c r="Z4" s="806"/>
      <c r="AA4" s="806"/>
      <c r="AB4" s="806"/>
      <c r="AC4" s="806"/>
      <c r="AD4" s="806"/>
      <c r="AE4" s="806"/>
      <c r="AF4" s="806"/>
      <c r="AJ4" s="812" t="s">
        <v>434</v>
      </c>
      <c r="AK4" s="812"/>
      <c r="AL4" s="812"/>
      <c r="AM4" s="812"/>
      <c r="AN4" s="812"/>
      <c r="AO4" s="812"/>
      <c r="AP4" s="812"/>
      <c r="AQ4" s="812"/>
      <c r="AR4" s="812"/>
      <c r="AS4" s="812"/>
      <c r="AT4" s="812"/>
      <c r="AU4" s="812"/>
      <c r="AV4" s="812"/>
      <c r="AW4" s="812"/>
      <c r="AX4" s="80"/>
    </row>
    <row r="5" spans="1:66" s="285" customFormat="1" ht="16.5" customHeight="1">
      <c r="R5" s="646" t="s">
        <v>97</v>
      </c>
      <c r="S5" s="646"/>
      <c r="T5" s="646"/>
      <c r="U5" s="646"/>
      <c r="V5" s="806">
        <f>'１申請書'!K9</f>
        <v>0</v>
      </c>
      <c r="W5" s="806"/>
      <c r="X5" s="806"/>
      <c r="Y5" s="806"/>
      <c r="Z5" s="806"/>
      <c r="AA5" s="806"/>
      <c r="AB5" s="806"/>
      <c r="AC5" s="806"/>
      <c r="AD5" s="806"/>
      <c r="AE5" s="806"/>
      <c r="AF5" s="806"/>
      <c r="AJ5" s="813"/>
      <c r="AK5" s="813"/>
      <c r="AL5" s="813"/>
      <c r="AM5" s="813"/>
      <c r="AN5" s="813"/>
      <c r="AO5" s="813"/>
      <c r="AP5" s="813"/>
      <c r="AQ5" s="813"/>
      <c r="AR5" s="813"/>
      <c r="AS5" s="813"/>
      <c r="AT5" s="813"/>
      <c r="AU5" s="813"/>
      <c r="AV5" s="813"/>
      <c r="AW5" s="813"/>
    </row>
    <row r="6" spans="1:66" ht="15" customHeight="1">
      <c r="C6" s="408"/>
      <c r="D6" s="408"/>
      <c r="E6" s="408"/>
      <c r="F6" s="408"/>
      <c r="G6" s="408"/>
      <c r="Y6" s="374" t="s">
        <v>514</v>
      </c>
      <c r="AJ6" s="317" t="s">
        <v>426</v>
      </c>
      <c r="AK6" s="318"/>
      <c r="AL6" s="318"/>
      <c r="AM6" s="318"/>
      <c r="AN6" s="318"/>
      <c r="AO6" s="318"/>
      <c r="AP6" s="318"/>
      <c r="AQ6" s="318"/>
      <c r="AR6" s="318"/>
      <c r="AS6" s="318"/>
      <c r="AT6" s="318"/>
      <c r="AU6" s="318"/>
      <c r="AV6" s="318"/>
      <c r="AW6" s="318"/>
      <c r="AX6" s="318"/>
      <c r="AY6" s="318"/>
      <c r="AZ6" s="318"/>
      <c r="BA6" s="318"/>
      <c r="BB6" s="318"/>
      <c r="BC6" s="318"/>
      <c r="BD6" s="318"/>
      <c r="BE6" s="318"/>
      <c r="BF6" s="318"/>
      <c r="BG6" s="318"/>
      <c r="BH6" s="318"/>
      <c r="BI6" s="318"/>
      <c r="BJ6" s="318"/>
      <c r="BK6" s="318"/>
      <c r="BL6" s="318"/>
      <c r="BM6" s="318"/>
      <c r="BN6" s="319"/>
    </row>
    <row r="7" spans="1:66" ht="18" customHeight="1" thickBot="1">
      <c r="B7" s="799" t="s">
        <v>98</v>
      </c>
      <c r="C7" s="800"/>
      <c r="D7" s="800"/>
      <c r="E7" s="801"/>
      <c r="F7" s="799" t="s">
        <v>99</v>
      </c>
      <c r="G7" s="800"/>
      <c r="H7" s="800"/>
      <c r="I7" s="800"/>
      <c r="J7" s="800"/>
      <c r="K7" s="800"/>
      <c r="L7" s="800"/>
      <c r="M7" s="800"/>
      <c r="N7" s="800"/>
      <c r="O7" s="800"/>
      <c r="P7" s="800"/>
      <c r="Q7" s="800"/>
      <c r="R7" s="801"/>
      <c r="S7" s="799" t="s">
        <v>103</v>
      </c>
      <c r="T7" s="800"/>
      <c r="U7" s="800"/>
      <c r="V7" s="801"/>
      <c r="W7" s="799" t="s">
        <v>100</v>
      </c>
      <c r="X7" s="801"/>
      <c r="Y7" s="802" t="s">
        <v>101</v>
      </c>
      <c r="Z7" s="803"/>
      <c r="AA7" s="799" t="s">
        <v>102</v>
      </c>
      <c r="AB7" s="800"/>
      <c r="AC7" s="800"/>
      <c r="AD7" s="800"/>
      <c r="AE7" s="800"/>
      <c r="AF7" s="801"/>
      <c r="AH7" s="316" t="s">
        <v>265</v>
      </c>
      <c r="AJ7" s="85" t="s">
        <v>429</v>
      </c>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7"/>
    </row>
    <row r="8" spans="1:66" ht="18" customHeight="1">
      <c r="A8" s="809" t="s">
        <v>400</v>
      </c>
      <c r="B8" s="815" t="s">
        <v>1055</v>
      </c>
      <c r="C8" s="816"/>
      <c r="D8" s="816"/>
      <c r="E8" s="817"/>
      <c r="F8" s="756" t="s">
        <v>14</v>
      </c>
      <c r="G8" s="757"/>
      <c r="H8" s="757"/>
      <c r="I8" s="757"/>
      <c r="J8" s="757"/>
      <c r="K8" s="757"/>
      <c r="L8" s="757"/>
      <c r="M8" s="757"/>
      <c r="N8" s="757"/>
      <c r="O8" s="757"/>
      <c r="P8" s="757"/>
      <c r="Q8" s="757"/>
      <c r="R8" s="758"/>
      <c r="S8" s="793" t="s">
        <v>105</v>
      </c>
      <c r="T8" s="794"/>
      <c r="U8" s="794"/>
      <c r="V8" s="795"/>
      <c r="W8" s="733" t="s">
        <v>106</v>
      </c>
      <c r="X8" s="734"/>
      <c r="Y8" s="759"/>
      <c r="Z8" s="760"/>
      <c r="AA8" s="756"/>
      <c r="AB8" s="757"/>
      <c r="AC8" s="757"/>
      <c r="AD8" s="757"/>
      <c r="AE8" s="757"/>
      <c r="AF8" s="814"/>
      <c r="AH8" s="405" t="str">
        <f t="shared" ref="AH8:AH17" si="0">IF(Y8="○","OK","未入力")</f>
        <v>未入力</v>
      </c>
      <c r="AJ8" s="85" t="s">
        <v>430</v>
      </c>
      <c r="AK8" s="403"/>
      <c r="AL8" s="403"/>
      <c r="AM8" s="403"/>
      <c r="AN8" s="403"/>
      <c r="AO8" s="403"/>
      <c r="AP8" s="403"/>
      <c r="AQ8" s="403"/>
      <c r="AR8" s="403"/>
      <c r="AS8" s="403"/>
      <c r="AT8" s="403"/>
      <c r="AU8" s="403"/>
      <c r="AV8" s="403"/>
      <c r="AW8" s="403"/>
      <c r="AX8" s="403"/>
      <c r="AY8" s="403"/>
      <c r="AZ8" s="403"/>
      <c r="BA8" s="403"/>
      <c r="BB8" s="403"/>
      <c r="BC8" s="403"/>
      <c r="BD8" s="403"/>
      <c r="BE8" s="403"/>
      <c r="BF8" s="403"/>
      <c r="BG8" s="403"/>
      <c r="BH8" s="403"/>
      <c r="BI8" s="403"/>
      <c r="BJ8" s="86"/>
      <c r="BK8" s="86"/>
      <c r="BL8" s="86"/>
      <c r="BM8" s="86"/>
      <c r="BN8" s="87"/>
    </row>
    <row r="9" spans="1:66" ht="18" customHeight="1">
      <c r="A9" s="810"/>
      <c r="B9" s="695" t="s">
        <v>1056</v>
      </c>
      <c r="C9" s="696"/>
      <c r="D9" s="696"/>
      <c r="E9" s="697"/>
      <c r="F9" s="681" t="s">
        <v>36</v>
      </c>
      <c r="G9" s="682"/>
      <c r="H9" s="682"/>
      <c r="I9" s="682"/>
      <c r="J9" s="682"/>
      <c r="K9" s="682"/>
      <c r="L9" s="682"/>
      <c r="M9" s="682"/>
      <c r="N9" s="682"/>
      <c r="O9" s="682"/>
      <c r="P9" s="682"/>
      <c r="Q9" s="682"/>
      <c r="R9" s="683"/>
      <c r="S9" s="703" t="s">
        <v>105</v>
      </c>
      <c r="T9" s="704"/>
      <c r="U9" s="704"/>
      <c r="V9" s="705"/>
      <c r="W9" s="671" t="s">
        <v>106</v>
      </c>
      <c r="X9" s="672"/>
      <c r="Y9" s="673"/>
      <c r="Z9" s="674"/>
      <c r="AA9" s="681"/>
      <c r="AB9" s="682"/>
      <c r="AC9" s="682"/>
      <c r="AD9" s="682"/>
      <c r="AE9" s="682"/>
      <c r="AF9" s="774"/>
      <c r="AH9" s="405" t="str">
        <f t="shared" si="0"/>
        <v>未入力</v>
      </c>
      <c r="AJ9" s="85" t="s">
        <v>431</v>
      </c>
      <c r="AK9" s="403"/>
      <c r="AL9" s="403"/>
      <c r="AM9" s="403"/>
      <c r="AN9" s="403"/>
      <c r="AO9" s="403"/>
      <c r="AP9" s="403"/>
      <c r="AQ9" s="403"/>
      <c r="AR9" s="403"/>
      <c r="AS9" s="403"/>
      <c r="AT9" s="403"/>
      <c r="AU9" s="403"/>
      <c r="AV9" s="403"/>
      <c r="AW9" s="403"/>
      <c r="AX9" s="403"/>
      <c r="AY9" s="403"/>
      <c r="AZ9" s="403"/>
      <c r="BA9" s="403"/>
      <c r="BB9" s="403"/>
      <c r="BC9" s="403"/>
      <c r="BD9" s="403"/>
      <c r="BE9" s="403"/>
      <c r="BF9" s="403"/>
      <c r="BG9" s="403"/>
      <c r="BH9" s="403"/>
      <c r="BI9" s="403"/>
      <c r="BJ9" s="86"/>
      <c r="BK9" s="86"/>
      <c r="BL9" s="86"/>
      <c r="BM9" s="86"/>
      <c r="BN9" s="87"/>
    </row>
    <row r="10" spans="1:66" ht="18" customHeight="1">
      <c r="A10" s="810"/>
      <c r="B10" s="695" t="s">
        <v>1057</v>
      </c>
      <c r="C10" s="696"/>
      <c r="D10" s="696"/>
      <c r="E10" s="697"/>
      <c r="F10" s="681" t="s">
        <v>687</v>
      </c>
      <c r="G10" s="682"/>
      <c r="H10" s="682"/>
      <c r="I10" s="682"/>
      <c r="J10" s="682"/>
      <c r="K10" s="682"/>
      <c r="L10" s="682"/>
      <c r="M10" s="682"/>
      <c r="N10" s="682"/>
      <c r="O10" s="682"/>
      <c r="P10" s="682"/>
      <c r="Q10" s="682"/>
      <c r="R10" s="683"/>
      <c r="S10" s="703" t="s">
        <v>105</v>
      </c>
      <c r="T10" s="704"/>
      <c r="U10" s="704"/>
      <c r="V10" s="705"/>
      <c r="W10" s="671" t="s">
        <v>106</v>
      </c>
      <c r="X10" s="672"/>
      <c r="Y10" s="673"/>
      <c r="Z10" s="674"/>
      <c r="AA10" s="681"/>
      <c r="AB10" s="682"/>
      <c r="AC10" s="682"/>
      <c r="AD10" s="682"/>
      <c r="AE10" s="682"/>
      <c r="AF10" s="774"/>
      <c r="AH10" s="405" t="str">
        <f t="shared" si="0"/>
        <v>未入力</v>
      </c>
      <c r="AJ10" s="320" t="s">
        <v>432</v>
      </c>
      <c r="AK10" s="403"/>
      <c r="AL10" s="403"/>
      <c r="AM10" s="403"/>
      <c r="AN10" s="403"/>
      <c r="AO10" s="403"/>
      <c r="AP10" s="403"/>
      <c r="AQ10" s="403"/>
      <c r="AR10" s="403"/>
      <c r="AS10" s="403"/>
      <c r="AT10" s="403"/>
      <c r="AU10" s="403"/>
      <c r="AV10" s="403"/>
      <c r="AW10" s="403"/>
      <c r="AX10" s="403"/>
      <c r="AY10" s="403"/>
      <c r="AZ10" s="403"/>
      <c r="BA10" s="403"/>
      <c r="BB10" s="403"/>
      <c r="BC10" s="403"/>
      <c r="BD10" s="403"/>
      <c r="BE10" s="403"/>
      <c r="BF10" s="403"/>
      <c r="BG10" s="403"/>
      <c r="BH10" s="403"/>
      <c r="BI10" s="403"/>
      <c r="BJ10" s="86"/>
      <c r="BK10" s="86"/>
      <c r="BL10" s="86"/>
      <c r="BM10" s="86"/>
      <c r="BN10" s="87"/>
    </row>
    <row r="11" spans="1:66" ht="18" customHeight="1">
      <c r="A11" s="810"/>
      <c r="B11" s="695" t="s">
        <v>1058</v>
      </c>
      <c r="C11" s="696"/>
      <c r="D11" s="696"/>
      <c r="E11" s="697"/>
      <c r="F11" s="681" t="s">
        <v>128</v>
      </c>
      <c r="G11" s="682"/>
      <c r="H11" s="682"/>
      <c r="I11" s="682"/>
      <c r="J11" s="682"/>
      <c r="K11" s="682"/>
      <c r="L11" s="682"/>
      <c r="M11" s="682"/>
      <c r="N11" s="682"/>
      <c r="O11" s="682"/>
      <c r="P11" s="682"/>
      <c r="Q11" s="682"/>
      <c r="R11" s="683"/>
      <c r="S11" s="703" t="s">
        <v>105</v>
      </c>
      <c r="T11" s="704"/>
      <c r="U11" s="704"/>
      <c r="V11" s="705"/>
      <c r="W11" s="671" t="s">
        <v>106</v>
      </c>
      <c r="X11" s="672"/>
      <c r="Y11" s="673"/>
      <c r="Z11" s="674"/>
      <c r="AA11" s="681"/>
      <c r="AB11" s="682"/>
      <c r="AC11" s="682"/>
      <c r="AD11" s="682"/>
      <c r="AE11" s="682"/>
      <c r="AF11" s="774"/>
      <c r="AH11" s="405" t="str">
        <f t="shared" si="0"/>
        <v>未入力</v>
      </c>
      <c r="AJ11" s="526" t="s">
        <v>769</v>
      </c>
      <c r="AK11" s="527"/>
      <c r="AL11" s="527"/>
      <c r="AM11" s="527"/>
      <c r="AN11" s="527"/>
      <c r="AO11" s="527"/>
      <c r="AP11" s="527"/>
      <c r="AQ11" s="527"/>
      <c r="AR11" s="525"/>
      <c r="AS11" s="525"/>
      <c r="AT11" s="525"/>
      <c r="AU11" s="525"/>
      <c r="AV11" s="525"/>
      <c r="AW11" s="525"/>
      <c r="AX11" s="525"/>
      <c r="AY11" s="525"/>
      <c r="AZ11" s="525"/>
      <c r="BA11" s="525"/>
      <c r="BB11" s="525"/>
      <c r="BC11" s="525"/>
      <c r="BD11" s="525"/>
      <c r="BE11" s="525"/>
      <c r="BF11" s="525"/>
      <c r="BG11" s="525"/>
      <c r="BH11" s="525"/>
      <c r="BI11" s="525"/>
      <c r="BJ11" s="86"/>
      <c r="BK11" s="86"/>
      <c r="BL11" s="86"/>
      <c r="BM11" s="86"/>
      <c r="BN11" s="87"/>
    </row>
    <row r="12" spans="1:66" ht="18" customHeight="1">
      <c r="A12" s="810"/>
      <c r="B12" s="695" t="s">
        <v>1059</v>
      </c>
      <c r="C12" s="696"/>
      <c r="D12" s="696"/>
      <c r="E12" s="697"/>
      <c r="F12" s="681" t="s">
        <v>60</v>
      </c>
      <c r="G12" s="682"/>
      <c r="H12" s="682"/>
      <c r="I12" s="682"/>
      <c r="J12" s="682"/>
      <c r="K12" s="682"/>
      <c r="L12" s="682"/>
      <c r="M12" s="682"/>
      <c r="N12" s="682"/>
      <c r="O12" s="682"/>
      <c r="P12" s="682"/>
      <c r="Q12" s="682"/>
      <c r="R12" s="683"/>
      <c r="S12" s="703" t="s">
        <v>105</v>
      </c>
      <c r="T12" s="704"/>
      <c r="U12" s="704"/>
      <c r="V12" s="705"/>
      <c r="W12" s="671" t="s">
        <v>106</v>
      </c>
      <c r="X12" s="672"/>
      <c r="Y12" s="673"/>
      <c r="Z12" s="674"/>
      <c r="AA12" s="681"/>
      <c r="AB12" s="682"/>
      <c r="AC12" s="682"/>
      <c r="AD12" s="682"/>
      <c r="AE12" s="682"/>
      <c r="AF12" s="774"/>
      <c r="AH12" s="405" t="str">
        <f t="shared" si="0"/>
        <v>未入力</v>
      </c>
      <c r="AJ12" s="528"/>
      <c r="AK12" s="527"/>
      <c r="AL12" s="527"/>
      <c r="AM12" s="527"/>
      <c r="AN12" s="527"/>
      <c r="AO12" s="527"/>
      <c r="AP12" s="527"/>
      <c r="AQ12" s="527"/>
      <c r="AR12" s="403"/>
      <c r="AS12" s="403"/>
      <c r="AT12" s="403"/>
      <c r="AU12" s="403"/>
      <c r="AV12" s="403"/>
      <c r="AW12" s="403"/>
      <c r="AX12" s="403"/>
      <c r="AY12" s="403"/>
      <c r="AZ12" s="403"/>
      <c r="BA12" s="403"/>
      <c r="BB12" s="403"/>
      <c r="BC12" s="403"/>
      <c r="BD12" s="403"/>
      <c r="BE12" s="403"/>
      <c r="BF12" s="403"/>
      <c r="BG12" s="403"/>
      <c r="BH12" s="403"/>
      <c r="BI12" s="403"/>
      <c r="BJ12" s="86"/>
      <c r="BK12" s="86"/>
      <c r="BL12" s="86"/>
      <c r="BM12" s="86"/>
      <c r="BN12" s="87"/>
    </row>
    <row r="13" spans="1:66" ht="18" customHeight="1">
      <c r="A13" s="810"/>
      <c r="B13" s="695" t="s">
        <v>1060</v>
      </c>
      <c r="C13" s="696"/>
      <c r="D13" s="696"/>
      <c r="E13" s="697"/>
      <c r="F13" s="681" t="s">
        <v>688</v>
      </c>
      <c r="G13" s="682"/>
      <c r="H13" s="682"/>
      <c r="I13" s="682"/>
      <c r="J13" s="682"/>
      <c r="K13" s="682"/>
      <c r="L13" s="682"/>
      <c r="M13" s="682"/>
      <c r="N13" s="682"/>
      <c r="O13" s="682"/>
      <c r="P13" s="682"/>
      <c r="Q13" s="682"/>
      <c r="R13" s="683"/>
      <c r="S13" s="703" t="s">
        <v>105</v>
      </c>
      <c r="T13" s="704"/>
      <c r="U13" s="704"/>
      <c r="V13" s="705"/>
      <c r="W13" s="671" t="s">
        <v>106</v>
      </c>
      <c r="X13" s="672"/>
      <c r="Y13" s="673"/>
      <c r="Z13" s="674"/>
      <c r="AA13" s="681"/>
      <c r="AB13" s="682"/>
      <c r="AC13" s="682"/>
      <c r="AD13" s="682"/>
      <c r="AE13" s="682"/>
      <c r="AF13" s="774"/>
      <c r="AH13" s="405" t="str">
        <f t="shared" si="0"/>
        <v>未入力</v>
      </c>
      <c r="AJ13" s="526" t="s">
        <v>427</v>
      </c>
      <c r="AK13" s="527"/>
      <c r="AL13" s="527"/>
      <c r="AM13" s="527"/>
      <c r="AN13" s="527"/>
      <c r="AO13" s="527"/>
      <c r="AP13" s="527"/>
      <c r="AQ13" s="527"/>
      <c r="AR13" s="403"/>
      <c r="AS13" s="403"/>
      <c r="AT13" s="403"/>
      <c r="AU13" s="403"/>
      <c r="AV13" s="403"/>
      <c r="AW13" s="403"/>
      <c r="AX13" s="403"/>
      <c r="AY13" s="403"/>
      <c r="AZ13" s="403"/>
      <c r="BA13" s="403"/>
      <c r="BB13" s="403"/>
      <c r="BC13" s="403"/>
      <c r="BD13" s="403"/>
      <c r="BE13" s="403"/>
      <c r="BF13" s="403"/>
      <c r="BG13" s="403"/>
      <c r="BH13" s="403"/>
      <c r="BI13" s="403"/>
      <c r="BJ13" s="86"/>
      <c r="BK13" s="86"/>
      <c r="BL13" s="86"/>
      <c r="BM13" s="86"/>
      <c r="BN13" s="87"/>
    </row>
    <row r="14" spans="1:66" ht="18" customHeight="1">
      <c r="A14" s="810"/>
      <c r="B14" s="695" t="s">
        <v>1061</v>
      </c>
      <c r="C14" s="696"/>
      <c r="D14" s="696"/>
      <c r="E14" s="697"/>
      <c r="F14" s="681" t="s">
        <v>137</v>
      </c>
      <c r="G14" s="682"/>
      <c r="H14" s="682"/>
      <c r="I14" s="682"/>
      <c r="J14" s="682"/>
      <c r="K14" s="682"/>
      <c r="L14" s="682"/>
      <c r="M14" s="682"/>
      <c r="N14" s="682"/>
      <c r="O14" s="682"/>
      <c r="P14" s="682"/>
      <c r="Q14" s="682"/>
      <c r="R14" s="683"/>
      <c r="S14" s="703" t="s">
        <v>105</v>
      </c>
      <c r="T14" s="704"/>
      <c r="U14" s="704"/>
      <c r="V14" s="705"/>
      <c r="W14" s="671" t="s">
        <v>106</v>
      </c>
      <c r="X14" s="672"/>
      <c r="Y14" s="673"/>
      <c r="Z14" s="674"/>
      <c r="AA14" s="681"/>
      <c r="AB14" s="682"/>
      <c r="AC14" s="682"/>
      <c r="AD14" s="682"/>
      <c r="AE14" s="682"/>
      <c r="AF14" s="774"/>
      <c r="AH14" s="405" t="str">
        <f t="shared" si="0"/>
        <v>未入力</v>
      </c>
      <c r="AJ14" s="526" t="s">
        <v>433</v>
      </c>
      <c r="AK14" s="527"/>
      <c r="AL14" s="527"/>
      <c r="AM14" s="527"/>
      <c r="AN14" s="527"/>
      <c r="AO14" s="527"/>
      <c r="AP14" s="527"/>
      <c r="AQ14" s="527"/>
      <c r="AR14" s="403"/>
      <c r="AS14" s="403"/>
      <c r="AT14" s="403"/>
      <c r="AU14" s="403"/>
      <c r="AV14" s="403"/>
      <c r="AW14" s="403"/>
      <c r="AX14" s="403"/>
      <c r="AY14" s="403"/>
      <c r="AZ14" s="403"/>
      <c r="BA14" s="403"/>
      <c r="BB14" s="403"/>
      <c r="BC14" s="403"/>
      <c r="BD14" s="403"/>
      <c r="BE14" s="403"/>
      <c r="BF14" s="403"/>
      <c r="BG14" s="403"/>
      <c r="BH14" s="403"/>
      <c r="BI14" s="403"/>
      <c r="BJ14" s="86"/>
      <c r="BK14" s="86"/>
      <c r="BL14" s="86"/>
      <c r="BM14" s="86"/>
      <c r="BN14" s="87"/>
    </row>
    <row r="15" spans="1:66" ht="18" customHeight="1">
      <c r="A15" s="810"/>
      <c r="B15" s="695" t="s">
        <v>1062</v>
      </c>
      <c r="C15" s="696"/>
      <c r="D15" s="696"/>
      <c r="E15" s="697"/>
      <c r="F15" s="681" t="s">
        <v>402</v>
      </c>
      <c r="G15" s="682"/>
      <c r="H15" s="682"/>
      <c r="I15" s="682"/>
      <c r="J15" s="682"/>
      <c r="K15" s="682"/>
      <c r="L15" s="682"/>
      <c r="M15" s="682"/>
      <c r="N15" s="682"/>
      <c r="O15" s="682"/>
      <c r="P15" s="682"/>
      <c r="Q15" s="682"/>
      <c r="R15" s="683"/>
      <c r="S15" s="703" t="s">
        <v>105</v>
      </c>
      <c r="T15" s="704"/>
      <c r="U15" s="704"/>
      <c r="V15" s="705"/>
      <c r="W15" s="671" t="s">
        <v>106</v>
      </c>
      <c r="X15" s="672"/>
      <c r="Y15" s="673"/>
      <c r="Z15" s="674"/>
      <c r="AA15" s="681"/>
      <c r="AB15" s="682"/>
      <c r="AC15" s="682"/>
      <c r="AD15" s="682"/>
      <c r="AE15" s="682"/>
      <c r="AF15" s="774"/>
      <c r="AH15" s="405" t="str">
        <f t="shared" si="0"/>
        <v>未入力</v>
      </c>
      <c r="AJ15" s="526"/>
      <c r="AK15" s="527"/>
      <c r="AL15" s="527"/>
      <c r="AM15" s="527"/>
      <c r="AN15" s="527"/>
      <c r="AO15" s="527"/>
      <c r="AP15" s="527"/>
      <c r="AQ15" s="527"/>
      <c r="AR15" s="403"/>
      <c r="AS15" s="403"/>
      <c r="AT15" s="403"/>
      <c r="AU15" s="403"/>
      <c r="AV15" s="403"/>
      <c r="AW15" s="403"/>
      <c r="AX15" s="403"/>
      <c r="AY15" s="403"/>
      <c r="AZ15" s="403"/>
      <c r="BA15" s="403"/>
      <c r="BB15" s="403"/>
      <c r="BC15" s="403"/>
      <c r="BD15" s="403"/>
      <c r="BE15" s="403"/>
      <c r="BF15" s="403"/>
      <c r="BG15" s="403"/>
      <c r="BH15" s="403"/>
      <c r="BI15" s="403"/>
      <c r="BJ15" s="86"/>
      <c r="BK15" s="86"/>
      <c r="BL15" s="86"/>
      <c r="BM15" s="86"/>
      <c r="BN15" s="87"/>
    </row>
    <row r="16" spans="1:66" ht="18" customHeight="1">
      <c r="A16" s="810"/>
      <c r="B16" s="695" t="s">
        <v>1063</v>
      </c>
      <c r="C16" s="696"/>
      <c r="D16" s="696"/>
      <c r="E16" s="697"/>
      <c r="F16" s="681" t="s">
        <v>558</v>
      </c>
      <c r="G16" s="682"/>
      <c r="H16" s="682"/>
      <c r="I16" s="682"/>
      <c r="J16" s="682"/>
      <c r="K16" s="682"/>
      <c r="L16" s="682"/>
      <c r="M16" s="682"/>
      <c r="N16" s="682"/>
      <c r="O16" s="682"/>
      <c r="P16" s="682"/>
      <c r="Q16" s="682"/>
      <c r="R16" s="683"/>
      <c r="S16" s="703" t="s">
        <v>105</v>
      </c>
      <c r="T16" s="704"/>
      <c r="U16" s="704"/>
      <c r="V16" s="705"/>
      <c r="W16" s="671" t="s">
        <v>106</v>
      </c>
      <c r="X16" s="672"/>
      <c r="Y16" s="673"/>
      <c r="Z16" s="674"/>
      <c r="AA16" s="681"/>
      <c r="AB16" s="682"/>
      <c r="AC16" s="682"/>
      <c r="AD16" s="682"/>
      <c r="AE16" s="682"/>
      <c r="AF16" s="774"/>
      <c r="AH16" s="405" t="str">
        <f t="shared" si="0"/>
        <v>未入力</v>
      </c>
      <c r="AJ16" s="526" t="s">
        <v>506</v>
      </c>
      <c r="AK16" s="527"/>
      <c r="AL16" s="527"/>
      <c r="AM16" s="527"/>
      <c r="AN16" s="527"/>
      <c r="AO16" s="527"/>
      <c r="AP16" s="527"/>
      <c r="AQ16" s="527"/>
      <c r="AR16" s="403"/>
      <c r="AS16" s="403"/>
      <c r="AT16" s="403"/>
      <c r="AU16" s="403"/>
      <c r="AV16" s="403"/>
      <c r="AW16" s="403"/>
      <c r="AX16" s="403"/>
      <c r="AY16" s="403"/>
      <c r="AZ16" s="403"/>
      <c r="BA16" s="403"/>
      <c r="BB16" s="403"/>
      <c r="BC16" s="403"/>
      <c r="BD16" s="403"/>
      <c r="BE16" s="403"/>
      <c r="BF16" s="403"/>
      <c r="BG16" s="403"/>
      <c r="BH16" s="403"/>
      <c r="BI16" s="403"/>
      <c r="BJ16" s="86"/>
      <c r="BK16" s="86"/>
      <c r="BL16" s="86"/>
      <c r="BM16" s="86"/>
      <c r="BN16" s="87"/>
    </row>
    <row r="17" spans="1:66" ht="18" customHeight="1">
      <c r="A17" s="810"/>
      <c r="B17" s="695" t="s">
        <v>1064</v>
      </c>
      <c r="C17" s="696"/>
      <c r="D17" s="696"/>
      <c r="E17" s="697"/>
      <c r="F17" s="681" t="s">
        <v>692</v>
      </c>
      <c r="G17" s="682"/>
      <c r="H17" s="682"/>
      <c r="I17" s="682"/>
      <c r="J17" s="682"/>
      <c r="K17" s="682"/>
      <c r="L17" s="682"/>
      <c r="M17" s="682"/>
      <c r="N17" s="682"/>
      <c r="O17" s="682"/>
      <c r="P17" s="682"/>
      <c r="Q17" s="682"/>
      <c r="R17" s="683"/>
      <c r="S17" s="703" t="s">
        <v>105</v>
      </c>
      <c r="T17" s="704"/>
      <c r="U17" s="704"/>
      <c r="V17" s="705"/>
      <c r="W17" s="671" t="s">
        <v>106</v>
      </c>
      <c r="X17" s="672"/>
      <c r="Y17" s="673"/>
      <c r="Z17" s="674"/>
      <c r="AA17" s="681"/>
      <c r="AB17" s="682"/>
      <c r="AC17" s="682"/>
      <c r="AD17" s="682"/>
      <c r="AE17" s="682"/>
      <c r="AF17" s="774"/>
      <c r="AH17" s="405" t="str">
        <f t="shared" si="0"/>
        <v>未入力</v>
      </c>
      <c r="AJ17" s="526" t="s">
        <v>773</v>
      </c>
      <c r="AK17" s="527"/>
      <c r="AL17" s="527"/>
      <c r="AM17" s="527"/>
      <c r="AN17" s="527"/>
      <c r="AO17" s="527"/>
      <c r="AP17" s="527"/>
      <c r="AQ17" s="527"/>
      <c r="AR17" s="403"/>
      <c r="AS17" s="403"/>
      <c r="AT17" s="403"/>
      <c r="AU17" s="403"/>
      <c r="AV17" s="403"/>
      <c r="AW17" s="403"/>
      <c r="AX17" s="403"/>
      <c r="AY17" s="403"/>
      <c r="AZ17" s="403"/>
      <c r="BA17" s="403"/>
      <c r="BB17" s="403"/>
      <c r="BC17" s="403"/>
      <c r="BD17" s="403"/>
      <c r="BE17" s="403"/>
      <c r="BF17" s="403"/>
      <c r="BG17" s="403"/>
      <c r="BH17" s="403"/>
      <c r="BI17" s="403"/>
      <c r="BJ17" s="86"/>
      <c r="BK17" s="86"/>
      <c r="BL17" s="86"/>
      <c r="BM17" s="86"/>
      <c r="BN17" s="87"/>
    </row>
    <row r="18" spans="1:66" ht="18" customHeight="1" thickBot="1">
      <c r="A18" s="811"/>
      <c r="B18" s="746"/>
      <c r="C18" s="747"/>
      <c r="D18" s="747"/>
      <c r="E18" s="796"/>
      <c r="F18" s="776" t="s">
        <v>559</v>
      </c>
      <c r="G18" s="777"/>
      <c r="H18" s="777"/>
      <c r="I18" s="777"/>
      <c r="J18" s="777"/>
      <c r="K18" s="777"/>
      <c r="L18" s="777"/>
      <c r="M18" s="777"/>
      <c r="N18" s="777"/>
      <c r="O18" s="777"/>
      <c r="P18" s="777"/>
      <c r="Q18" s="777"/>
      <c r="R18" s="778"/>
      <c r="S18" s="771" t="s">
        <v>105</v>
      </c>
      <c r="T18" s="772"/>
      <c r="U18" s="772"/>
      <c r="V18" s="773"/>
      <c r="W18" s="654" t="s">
        <v>398</v>
      </c>
      <c r="X18" s="655"/>
      <c r="Y18" s="656"/>
      <c r="Z18" s="657"/>
      <c r="AA18" s="776" t="s">
        <v>560</v>
      </c>
      <c r="AB18" s="777"/>
      <c r="AC18" s="777"/>
      <c r="AD18" s="777"/>
      <c r="AE18" s="777"/>
      <c r="AF18" s="797"/>
      <c r="AH18" s="584" t="str">
        <f t="shared" ref="AH18" si="1">IF(Y18&lt;&gt;"","OK","未入力")</f>
        <v>未入力</v>
      </c>
      <c r="AJ18" s="320" t="s">
        <v>513</v>
      </c>
      <c r="AK18" s="403"/>
      <c r="AL18" s="403"/>
      <c r="AM18" s="403"/>
      <c r="AN18" s="403"/>
      <c r="AO18" s="403"/>
      <c r="AP18" s="403"/>
      <c r="AQ18" s="403"/>
      <c r="AR18" s="403"/>
      <c r="AS18" s="403"/>
      <c r="AT18" s="403"/>
      <c r="AU18" s="403"/>
      <c r="AV18" s="403"/>
      <c r="AW18" s="403"/>
      <c r="AX18" s="403"/>
      <c r="AY18" s="403"/>
      <c r="AZ18" s="403"/>
      <c r="BA18" s="403"/>
      <c r="BB18" s="403"/>
      <c r="BC18" s="403"/>
      <c r="BD18" s="403"/>
      <c r="BE18" s="403"/>
      <c r="BF18" s="403"/>
      <c r="BG18" s="403"/>
      <c r="BH18" s="403"/>
      <c r="BI18" s="403"/>
      <c r="BJ18" s="86"/>
      <c r="BK18" s="86"/>
      <c r="BL18" s="86"/>
      <c r="BM18" s="86"/>
      <c r="BN18" s="87"/>
    </row>
    <row r="19" spans="1:66" ht="18" customHeight="1">
      <c r="B19" s="188" t="s">
        <v>1101</v>
      </c>
      <c r="C19" s="425"/>
      <c r="D19" s="425"/>
      <c r="E19" s="425"/>
      <c r="F19" s="425"/>
      <c r="G19" s="403"/>
      <c r="H19" s="403"/>
      <c r="I19" s="403"/>
      <c r="J19" s="403"/>
      <c r="K19" s="403"/>
      <c r="L19" s="403"/>
      <c r="M19" s="403"/>
      <c r="N19" s="403"/>
      <c r="O19" s="403"/>
      <c r="P19" s="403"/>
      <c r="Q19" s="403"/>
      <c r="R19" s="403"/>
      <c r="S19" s="426"/>
      <c r="T19" s="426"/>
      <c r="U19" s="426"/>
      <c r="V19" s="426"/>
      <c r="W19" s="403"/>
      <c r="X19" s="427"/>
      <c r="Y19" s="427"/>
      <c r="Z19" s="427"/>
      <c r="AA19" s="427"/>
      <c r="AB19" s="403"/>
      <c r="AC19" s="403"/>
      <c r="AD19" s="403"/>
      <c r="AE19" s="403"/>
      <c r="AF19" s="403"/>
      <c r="AH19" s="397"/>
      <c r="AJ19" s="320" t="s">
        <v>428</v>
      </c>
      <c r="AK19" s="403"/>
      <c r="AL19" s="403"/>
      <c r="AM19" s="403"/>
      <c r="AN19" s="403"/>
      <c r="AO19" s="403"/>
      <c r="AP19" s="403"/>
      <c r="AQ19" s="403"/>
      <c r="AR19" s="403"/>
      <c r="AS19" s="403"/>
      <c r="AT19" s="403"/>
      <c r="AU19" s="403"/>
      <c r="AV19" s="403"/>
      <c r="AW19" s="403"/>
      <c r="AX19" s="403"/>
      <c r="AY19" s="403"/>
      <c r="AZ19" s="403"/>
      <c r="BA19" s="403"/>
      <c r="BB19" s="403"/>
      <c r="BC19" s="403"/>
      <c r="BD19" s="403"/>
      <c r="BE19" s="403"/>
      <c r="BF19" s="403"/>
      <c r="BG19" s="403"/>
      <c r="BH19" s="403"/>
      <c r="BI19" s="403"/>
      <c r="BJ19" s="86"/>
      <c r="BK19" s="86"/>
      <c r="BL19" s="86"/>
      <c r="BM19" s="86"/>
      <c r="BN19" s="87"/>
    </row>
    <row r="20" spans="1:66" ht="18" customHeight="1" thickBot="1">
      <c r="AJ20" s="320" t="s">
        <v>460</v>
      </c>
      <c r="AK20" s="403"/>
      <c r="AL20" s="403"/>
      <c r="AM20" s="403"/>
      <c r="AN20" s="403"/>
      <c r="AO20" s="403"/>
      <c r="AP20" s="403"/>
      <c r="AQ20" s="403"/>
      <c r="AR20" s="403"/>
      <c r="AS20" s="403"/>
      <c r="AT20" s="403"/>
      <c r="AU20" s="403"/>
      <c r="AV20" s="403"/>
      <c r="AW20" s="403"/>
      <c r="AX20" s="403"/>
      <c r="AY20" s="403"/>
      <c r="AZ20" s="403"/>
      <c r="BA20" s="403"/>
      <c r="BB20" s="403"/>
      <c r="BC20" s="403"/>
      <c r="BD20" s="403"/>
      <c r="BE20" s="403"/>
      <c r="BF20" s="403"/>
      <c r="BG20" s="403"/>
      <c r="BH20" s="403"/>
      <c r="BI20" s="403"/>
      <c r="BJ20" s="86"/>
      <c r="BK20" s="86"/>
      <c r="BL20" s="86"/>
      <c r="BM20" s="86"/>
      <c r="BN20" s="87"/>
    </row>
    <row r="21" spans="1:66" ht="18" customHeight="1">
      <c r="A21" s="788" t="s">
        <v>561</v>
      </c>
      <c r="B21" s="791" t="s">
        <v>1046</v>
      </c>
      <c r="C21" s="792"/>
      <c r="D21" s="792"/>
      <c r="E21" s="288"/>
      <c r="F21" s="756" t="s">
        <v>1069</v>
      </c>
      <c r="G21" s="757"/>
      <c r="H21" s="757"/>
      <c r="I21" s="757"/>
      <c r="J21" s="757"/>
      <c r="K21" s="757"/>
      <c r="L21" s="757"/>
      <c r="M21" s="757"/>
      <c r="N21" s="757"/>
      <c r="O21" s="757"/>
      <c r="P21" s="757"/>
      <c r="Q21" s="757"/>
      <c r="R21" s="758"/>
      <c r="S21" s="793" t="s">
        <v>105</v>
      </c>
      <c r="T21" s="794"/>
      <c r="U21" s="794"/>
      <c r="V21" s="795"/>
      <c r="W21" s="733" t="s">
        <v>106</v>
      </c>
      <c r="X21" s="734"/>
      <c r="Y21" s="759"/>
      <c r="Z21" s="760"/>
      <c r="AA21" s="782"/>
      <c r="AB21" s="783"/>
      <c r="AC21" s="783"/>
      <c r="AD21" s="783"/>
      <c r="AE21" s="783"/>
      <c r="AF21" s="784"/>
      <c r="AH21" s="405" t="str">
        <f t="shared" ref="AH21:AH25" si="2">IF(Y21="○","OK","未入力")</f>
        <v>未入力</v>
      </c>
      <c r="AJ21" s="540"/>
      <c r="AK21" s="541"/>
      <c r="AL21" s="541"/>
      <c r="AM21" s="541"/>
      <c r="AN21" s="541"/>
      <c r="AO21" s="541"/>
      <c r="AP21" s="541"/>
      <c r="AQ21" s="541"/>
      <c r="AR21" s="541"/>
      <c r="AS21" s="541"/>
      <c r="AT21" s="541"/>
      <c r="AU21" s="541"/>
      <c r="AV21" s="541"/>
      <c r="AW21" s="541"/>
      <c r="AX21" s="541"/>
      <c r="AY21" s="541"/>
      <c r="AZ21" s="541"/>
      <c r="BA21" s="541"/>
      <c r="BB21" s="541"/>
      <c r="BC21" s="541"/>
      <c r="BD21" s="541"/>
      <c r="BE21" s="541"/>
      <c r="BF21" s="541"/>
      <c r="BG21" s="541"/>
      <c r="BH21" s="541"/>
      <c r="BI21" s="541"/>
      <c r="BJ21" s="25"/>
      <c r="BK21" s="25"/>
      <c r="BL21" s="25"/>
      <c r="BM21" s="25"/>
      <c r="BN21" s="26"/>
    </row>
    <row r="22" spans="1:66" ht="18" customHeight="1">
      <c r="A22" s="789"/>
      <c r="B22" s="701" t="s">
        <v>1047</v>
      </c>
      <c r="C22" s="702"/>
      <c r="D22" s="702"/>
      <c r="E22" s="75"/>
      <c r="F22" s="681" t="s">
        <v>145</v>
      </c>
      <c r="G22" s="682"/>
      <c r="H22" s="682"/>
      <c r="I22" s="682"/>
      <c r="J22" s="682"/>
      <c r="K22" s="682"/>
      <c r="L22" s="682"/>
      <c r="M22" s="682"/>
      <c r="N22" s="682"/>
      <c r="O22" s="682"/>
      <c r="P22" s="682"/>
      <c r="Q22" s="682"/>
      <c r="R22" s="683"/>
      <c r="S22" s="703" t="s">
        <v>105</v>
      </c>
      <c r="T22" s="704"/>
      <c r="U22" s="704"/>
      <c r="V22" s="705"/>
      <c r="W22" s="671" t="s">
        <v>562</v>
      </c>
      <c r="X22" s="672"/>
      <c r="Y22" s="673"/>
      <c r="Z22" s="674"/>
      <c r="AA22" s="706"/>
      <c r="AB22" s="707"/>
      <c r="AC22" s="707"/>
      <c r="AD22" s="707"/>
      <c r="AE22" s="707"/>
      <c r="AF22" s="708"/>
      <c r="AH22" s="627" t="str">
        <f t="shared" ref="AH22" si="3">IF(Y22="○","OK","未入力")</f>
        <v>未入力</v>
      </c>
      <c r="AJ22" s="626"/>
      <c r="AK22" s="626"/>
      <c r="AL22" s="626"/>
      <c r="AM22" s="626"/>
      <c r="AN22" s="626"/>
      <c r="AO22" s="626"/>
      <c r="AP22" s="626"/>
      <c r="AQ22" s="626"/>
      <c r="AR22" s="626"/>
      <c r="AS22" s="626"/>
      <c r="AT22" s="626"/>
      <c r="AU22" s="626"/>
      <c r="AV22" s="626"/>
      <c r="AW22" s="626"/>
      <c r="AX22" s="626"/>
    </row>
    <row r="23" spans="1:66" ht="18" customHeight="1">
      <c r="A23" s="789"/>
      <c r="B23" s="701" t="s">
        <v>1048</v>
      </c>
      <c r="C23" s="702"/>
      <c r="D23" s="702"/>
      <c r="E23" s="75"/>
      <c r="F23" s="681" t="s">
        <v>132</v>
      </c>
      <c r="G23" s="682"/>
      <c r="H23" s="682"/>
      <c r="I23" s="682"/>
      <c r="J23" s="682"/>
      <c r="K23" s="682"/>
      <c r="L23" s="682"/>
      <c r="M23" s="682"/>
      <c r="N23" s="682"/>
      <c r="O23" s="682"/>
      <c r="P23" s="682"/>
      <c r="Q23" s="682"/>
      <c r="R23" s="683"/>
      <c r="S23" s="703" t="s">
        <v>105</v>
      </c>
      <c r="T23" s="704"/>
      <c r="U23" s="704"/>
      <c r="V23" s="705"/>
      <c r="W23" s="671" t="s">
        <v>562</v>
      </c>
      <c r="X23" s="672"/>
      <c r="Y23" s="673"/>
      <c r="Z23" s="674"/>
      <c r="AA23" s="706"/>
      <c r="AB23" s="707"/>
      <c r="AC23" s="707"/>
      <c r="AD23" s="707"/>
      <c r="AE23" s="707"/>
      <c r="AF23" s="708"/>
      <c r="AH23" s="405" t="str">
        <f t="shared" si="2"/>
        <v>未入力</v>
      </c>
      <c r="AJ23" s="785" t="s">
        <v>505</v>
      </c>
      <c r="AK23" s="785"/>
      <c r="AL23" s="785"/>
      <c r="AM23" s="785"/>
      <c r="AN23" s="785"/>
      <c r="AO23" s="785"/>
      <c r="AP23" s="785"/>
      <c r="AQ23" s="785"/>
      <c r="AR23" s="785"/>
      <c r="AS23" s="785"/>
      <c r="AT23" s="785"/>
      <c r="AU23" s="785"/>
      <c r="AV23" s="785"/>
      <c r="AW23" s="785"/>
      <c r="AX23" s="785"/>
    </row>
    <row r="24" spans="1:66" ht="30" customHeight="1">
      <c r="A24" s="789"/>
      <c r="B24" s="701" t="s">
        <v>1049</v>
      </c>
      <c r="C24" s="702"/>
      <c r="D24" s="702"/>
      <c r="E24" s="620"/>
      <c r="F24" s="706" t="s">
        <v>816</v>
      </c>
      <c r="G24" s="707"/>
      <c r="H24" s="707"/>
      <c r="I24" s="707"/>
      <c r="J24" s="707"/>
      <c r="K24" s="707"/>
      <c r="L24" s="707"/>
      <c r="M24" s="707"/>
      <c r="N24" s="707"/>
      <c r="O24" s="707"/>
      <c r="P24" s="707"/>
      <c r="Q24" s="707"/>
      <c r="R24" s="770"/>
      <c r="S24" s="703" t="s">
        <v>105</v>
      </c>
      <c r="T24" s="704"/>
      <c r="U24" s="704"/>
      <c r="V24" s="705"/>
      <c r="W24" s="671" t="s">
        <v>562</v>
      </c>
      <c r="X24" s="672"/>
      <c r="Y24" s="673"/>
      <c r="Z24" s="674"/>
      <c r="AA24" s="681"/>
      <c r="AB24" s="682"/>
      <c r="AC24" s="682"/>
      <c r="AD24" s="682"/>
      <c r="AE24" s="682"/>
      <c r="AF24" s="774"/>
      <c r="AH24" s="405" t="str">
        <f t="shared" si="2"/>
        <v>未入力</v>
      </c>
      <c r="AJ24" s="785"/>
      <c r="AK24" s="785"/>
      <c r="AL24" s="785"/>
      <c r="AM24" s="785"/>
      <c r="AN24" s="785"/>
      <c r="AO24" s="785"/>
      <c r="AP24" s="785"/>
      <c r="AQ24" s="785"/>
      <c r="AR24" s="785"/>
      <c r="AS24" s="785"/>
      <c r="AT24" s="785"/>
      <c r="AU24" s="785"/>
      <c r="AV24" s="785"/>
      <c r="AW24" s="785"/>
      <c r="AX24" s="785"/>
    </row>
    <row r="25" spans="1:66" ht="45" customHeight="1">
      <c r="A25" s="789"/>
      <c r="B25" s="701" t="s">
        <v>1050</v>
      </c>
      <c r="C25" s="702"/>
      <c r="D25" s="702"/>
      <c r="E25" s="75"/>
      <c r="F25" s="706" t="s">
        <v>563</v>
      </c>
      <c r="G25" s="707"/>
      <c r="H25" s="707"/>
      <c r="I25" s="707"/>
      <c r="J25" s="707"/>
      <c r="K25" s="707"/>
      <c r="L25" s="707"/>
      <c r="M25" s="707"/>
      <c r="N25" s="707"/>
      <c r="O25" s="707"/>
      <c r="P25" s="707"/>
      <c r="Q25" s="707"/>
      <c r="R25" s="770"/>
      <c r="S25" s="703" t="s">
        <v>105</v>
      </c>
      <c r="T25" s="704"/>
      <c r="U25" s="704"/>
      <c r="V25" s="705"/>
      <c r="W25" s="671" t="s">
        <v>562</v>
      </c>
      <c r="X25" s="672"/>
      <c r="Y25" s="673"/>
      <c r="Z25" s="674"/>
      <c r="AA25" s="681" t="s">
        <v>564</v>
      </c>
      <c r="AB25" s="682"/>
      <c r="AC25" s="682"/>
      <c r="AD25" s="682"/>
      <c r="AE25" s="682"/>
      <c r="AF25" s="774"/>
      <c r="AH25" s="405" t="str">
        <f t="shared" si="2"/>
        <v>未入力</v>
      </c>
      <c r="AJ25" s="775" t="s">
        <v>35</v>
      </c>
      <c r="AK25" s="775"/>
      <c r="AL25" s="775" t="s">
        <v>37</v>
      </c>
      <c r="AM25" s="775"/>
      <c r="AN25" s="775" t="s">
        <v>59</v>
      </c>
      <c r="AO25" s="775"/>
      <c r="AP25" s="775" t="s">
        <v>63</v>
      </c>
      <c r="AQ25" s="775"/>
      <c r="AR25" s="775" t="s">
        <v>76</v>
      </c>
      <c r="AS25" s="775"/>
      <c r="AT25" s="775" t="s">
        <v>78</v>
      </c>
      <c r="AU25" s="775"/>
      <c r="AV25" s="775" t="s">
        <v>82</v>
      </c>
      <c r="AW25" s="775"/>
      <c r="AX25" s="775" t="s">
        <v>84</v>
      </c>
      <c r="AY25" s="775"/>
      <c r="AZ25" s="786"/>
      <c r="BA25" s="787"/>
    </row>
    <row r="26" spans="1:66" ht="45" customHeight="1">
      <c r="A26" s="789"/>
      <c r="B26" s="701" t="s">
        <v>1051</v>
      </c>
      <c r="C26" s="702"/>
      <c r="D26" s="702"/>
      <c r="E26" s="75"/>
      <c r="F26" s="706" t="s">
        <v>1074</v>
      </c>
      <c r="G26" s="707"/>
      <c r="H26" s="707"/>
      <c r="I26" s="707"/>
      <c r="J26" s="707"/>
      <c r="K26" s="707"/>
      <c r="L26" s="707"/>
      <c r="M26" s="707"/>
      <c r="N26" s="707"/>
      <c r="O26" s="707"/>
      <c r="P26" s="707"/>
      <c r="Q26" s="707"/>
      <c r="R26" s="770"/>
      <c r="S26" s="703" t="s">
        <v>119</v>
      </c>
      <c r="T26" s="704"/>
      <c r="U26" s="704"/>
      <c r="V26" s="705"/>
      <c r="W26" s="671" t="s">
        <v>562</v>
      </c>
      <c r="X26" s="672"/>
      <c r="Y26" s="673"/>
      <c r="Z26" s="674"/>
      <c r="AA26" s="681"/>
      <c r="AB26" s="682"/>
      <c r="AC26" s="682"/>
      <c r="AD26" s="682"/>
      <c r="AE26" s="682"/>
      <c r="AF26" s="774"/>
      <c r="AH26" s="584" t="str">
        <f t="shared" ref="AH26:AH28" si="4">IF(Y26&lt;&gt;"","OK","未入力")</f>
        <v>未入力</v>
      </c>
      <c r="AJ26" s="671" t="str">
        <f>IF('３申請者(長'!V1="未入力の項目があります","ERROR","OK")</f>
        <v>ERROR</v>
      </c>
      <c r="AK26" s="781"/>
      <c r="AL26" s="671" t="str">
        <f>IF('４体制'!S1="未入力の項目があります","ERROR","OK")</f>
        <v>ERROR</v>
      </c>
      <c r="AM26" s="781"/>
      <c r="AN26" s="671" t="str">
        <f>IF('５施設'!R1="未入力の項目があります","ERROR","OK")</f>
        <v>ERROR</v>
      </c>
      <c r="AO26" s="781"/>
      <c r="AP26" s="671" t="str">
        <f>IF('６カリ(長'!R1="未入力の項目があります","ERROR","OK")</f>
        <v>ERROR</v>
      </c>
      <c r="AQ26" s="781"/>
      <c r="AR26" s="671" t="str">
        <f>IF('７講師1'!S1="未入力の項目があります","ERROR","OK")</f>
        <v>OK</v>
      </c>
      <c r="AS26" s="781"/>
      <c r="AT26" s="671" t="str">
        <f>IF('８教材'!T1="未入力の項目があります","ERROR","OK")</f>
        <v>ERROR</v>
      </c>
      <c r="AU26" s="781"/>
      <c r="AV26" s="671" t="str">
        <f>IF('９就職'!S1="未入力の項目があります","ERROR","OK")</f>
        <v>ERROR</v>
      </c>
      <c r="AW26" s="781"/>
      <c r="AX26" s="671" t="str">
        <f>IF('10見積(長'!R1="未入力の項目があります","ERROR","OK")</f>
        <v>ERROR</v>
      </c>
      <c r="AY26" s="781"/>
      <c r="AZ26" s="779"/>
      <c r="BA26" s="780"/>
    </row>
    <row r="27" spans="1:66" ht="45" customHeight="1">
      <c r="A27" s="789"/>
      <c r="B27" s="701" t="s">
        <v>1052</v>
      </c>
      <c r="C27" s="702"/>
      <c r="D27" s="702"/>
      <c r="E27" s="75"/>
      <c r="F27" s="748" t="s">
        <v>774</v>
      </c>
      <c r="G27" s="749"/>
      <c r="H27" s="749"/>
      <c r="I27" s="749"/>
      <c r="J27" s="749"/>
      <c r="K27" s="749"/>
      <c r="L27" s="749"/>
      <c r="M27" s="749"/>
      <c r="N27" s="749"/>
      <c r="O27" s="749"/>
      <c r="P27" s="749"/>
      <c r="Q27" s="749"/>
      <c r="R27" s="750"/>
      <c r="S27" s="703" t="s">
        <v>119</v>
      </c>
      <c r="T27" s="704"/>
      <c r="U27" s="704"/>
      <c r="V27" s="705"/>
      <c r="W27" s="671" t="s">
        <v>562</v>
      </c>
      <c r="X27" s="672"/>
      <c r="Y27" s="673"/>
      <c r="Z27" s="674"/>
      <c r="AA27" s="751" t="s">
        <v>565</v>
      </c>
      <c r="AB27" s="752"/>
      <c r="AC27" s="752"/>
      <c r="AD27" s="752"/>
      <c r="AE27" s="752"/>
      <c r="AF27" s="753"/>
      <c r="AH27" s="584" t="str">
        <f t="shared" si="4"/>
        <v>未入力</v>
      </c>
      <c r="AJ27" s="409"/>
      <c r="AK27" s="409"/>
      <c r="AL27" s="409"/>
      <c r="AM27" s="409"/>
      <c r="AN27" s="409"/>
      <c r="AO27" s="409"/>
      <c r="AP27" s="409"/>
      <c r="AQ27" s="409"/>
      <c r="AR27" s="409"/>
      <c r="AS27" s="409"/>
      <c r="AT27" s="409"/>
      <c r="AU27" s="409"/>
      <c r="AV27" s="409"/>
      <c r="AW27" s="409"/>
      <c r="AX27" s="409"/>
      <c r="AY27" s="409"/>
      <c r="AZ27" s="808"/>
      <c r="BA27" s="808"/>
    </row>
    <row r="28" spans="1:66" ht="45" customHeight="1" thickBot="1">
      <c r="A28" s="790"/>
      <c r="B28" s="746" t="s">
        <v>1053</v>
      </c>
      <c r="C28" s="747"/>
      <c r="D28" s="747"/>
      <c r="E28" s="428"/>
      <c r="F28" s="776" t="s">
        <v>111</v>
      </c>
      <c r="G28" s="777"/>
      <c r="H28" s="777"/>
      <c r="I28" s="777"/>
      <c r="J28" s="777"/>
      <c r="K28" s="777"/>
      <c r="L28" s="777"/>
      <c r="M28" s="777"/>
      <c r="N28" s="777"/>
      <c r="O28" s="777"/>
      <c r="P28" s="777"/>
      <c r="Q28" s="777"/>
      <c r="R28" s="778"/>
      <c r="S28" s="771" t="s">
        <v>109</v>
      </c>
      <c r="T28" s="772"/>
      <c r="U28" s="772"/>
      <c r="V28" s="773"/>
      <c r="W28" s="654" t="s">
        <v>399</v>
      </c>
      <c r="X28" s="655"/>
      <c r="Y28" s="656"/>
      <c r="Z28" s="657"/>
      <c r="AA28" s="686" t="s">
        <v>138</v>
      </c>
      <c r="AB28" s="687"/>
      <c r="AC28" s="687"/>
      <c r="AD28" s="687"/>
      <c r="AE28" s="687"/>
      <c r="AF28" s="688"/>
      <c r="AH28" s="584" t="str">
        <f t="shared" si="4"/>
        <v>未入力</v>
      </c>
      <c r="AJ28" s="409"/>
      <c r="AK28" s="409"/>
      <c r="AL28" s="409"/>
      <c r="AM28" s="409"/>
      <c r="AN28" s="409"/>
      <c r="AO28" s="409"/>
      <c r="AP28" s="409"/>
      <c r="AQ28" s="409"/>
      <c r="AR28" s="409"/>
      <c r="AS28" s="409"/>
      <c r="AT28" s="409"/>
      <c r="AU28" s="409"/>
      <c r="AV28" s="409"/>
      <c r="AW28" s="409"/>
      <c r="AX28" s="409"/>
      <c r="AY28" s="409"/>
      <c r="AZ28" s="808"/>
      <c r="BA28" s="808"/>
    </row>
    <row r="29" spans="1:66" ht="18" customHeight="1">
      <c r="B29" s="2" t="s">
        <v>1070</v>
      </c>
      <c r="C29" s="425"/>
      <c r="D29" s="425"/>
      <c r="E29" s="321"/>
      <c r="F29" s="403"/>
      <c r="G29" s="403"/>
      <c r="H29" s="403"/>
      <c r="I29" s="403"/>
      <c r="J29" s="403"/>
      <c r="K29" s="403"/>
      <c r="L29" s="403"/>
      <c r="M29" s="403"/>
      <c r="N29" s="403"/>
      <c r="O29" s="403"/>
      <c r="P29" s="403"/>
      <c r="Q29" s="403"/>
      <c r="R29" s="403"/>
      <c r="S29" s="401"/>
      <c r="T29" s="401"/>
      <c r="U29" s="401"/>
      <c r="V29" s="401"/>
      <c r="W29" s="409"/>
      <c r="X29" s="409"/>
      <c r="AA29" s="399"/>
      <c r="AB29" s="399"/>
      <c r="AC29" s="399"/>
      <c r="AD29" s="399"/>
      <c r="AE29" s="399"/>
      <c r="AF29" s="399"/>
      <c r="AH29" s="429"/>
      <c r="AZ29" s="808"/>
      <c r="BA29" s="808"/>
    </row>
    <row r="30" spans="1:66" ht="18" customHeight="1" thickBot="1">
      <c r="AH30" s="430"/>
      <c r="AZ30" s="808"/>
      <c r="BA30" s="808"/>
    </row>
    <row r="31" spans="1:66" ht="81" customHeight="1" thickBot="1">
      <c r="A31" s="431" t="s">
        <v>566</v>
      </c>
      <c r="B31" s="761" t="s">
        <v>567</v>
      </c>
      <c r="C31" s="761"/>
      <c r="D31" s="761"/>
      <c r="E31" s="761"/>
      <c r="F31" s="743" t="s">
        <v>568</v>
      </c>
      <c r="G31" s="744"/>
      <c r="H31" s="744"/>
      <c r="I31" s="744"/>
      <c r="J31" s="744"/>
      <c r="K31" s="744"/>
      <c r="L31" s="744"/>
      <c r="M31" s="744"/>
      <c r="N31" s="744"/>
      <c r="O31" s="744"/>
      <c r="P31" s="744"/>
      <c r="Q31" s="744"/>
      <c r="R31" s="762"/>
      <c r="S31" s="763" t="s">
        <v>105</v>
      </c>
      <c r="T31" s="764"/>
      <c r="U31" s="764"/>
      <c r="V31" s="765"/>
      <c r="W31" s="766" t="s">
        <v>459</v>
      </c>
      <c r="X31" s="767"/>
      <c r="Y31" s="768"/>
      <c r="Z31" s="769"/>
      <c r="AA31" s="743" t="s">
        <v>569</v>
      </c>
      <c r="AB31" s="744"/>
      <c r="AC31" s="744"/>
      <c r="AD31" s="744"/>
      <c r="AE31" s="744"/>
      <c r="AF31" s="745"/>
      <c r="AH31" s="405" t="str">
        <f>IF(Y31="○","OK","未入力")</f>
        <v>未入力</v>
      </c>
    </row>
    <row r="32" spans="1:66" ht="18" customHeight="1" thickBot="1">
      <c r="S32" s="408"/>
      <c r="T32" s="408"/>
      <c r="U32" s="408"/>
      <c r="V32" s="408"/>
    </row>
    <row r="33" spans="1:36" ht="24" customHeight="1">
      <c r="A33" s="709" t="s">
        <v>992</v>
      </c>
      <c r="B33" s="712" t="s">
        <v>13</v>
      </c>
      <c r="C33" s="713"/>
      <c r="D33" s="714"/>
      <c r="E33" s="639">
        <v>1</v>
      </c>
      <c r="F33" s="721" t="s">
        <v>991</v>
      </c>
      <c r="G33" s="722"/>
      <c r="H33" s="722"/>
      <c r="I33" s="722"/>
      <c r="J33" s="722"/>
      <c r="K33" s="722"/>
      <c r="L33" s="722"/>
      <c r="M33" s="722"/>
      <c r="N33" s="722"/>
      <c r="O33" s="722"/>
      <c r="P33" s="722"/>
      <c r="Q33" s="722"/>
      <c r="R33" s="723"/>
      <c r="S33" s="724" t="s">
        <v>119</v>
      </c>
      <c r="T33" s="725"/>
      <c r="U33" s="725"/>
      <c r="V33" s="726"/>
      <c r="W33" s="733" t="s">
        <v>399</v>
      </c>
      <c r="X33" s="734"/>
      <c r="Y33" s="735"/>
      <c r="Z33" s="736"/>
      <c r="AA33" s="737" t="s">
        <v>570</v>
      </c>
      <c r="AB33" s="738"/>
      <c r="AC33" s="738"/>
      <c r="AD33" s="738"/>
      <c r="AE33" s="738"/>
      <c r="AF33" s="739"/>
      <c r="AH33" s="584" t="str">
        <f t="shared" ref="AH33:AH38" si="5">IF(Y33&lt;&gt;"","OK","未入力")</f>
        <v>未入力</v>
      </c>
    </row>
    <row r="34" spans="1:36" ht="24" customHeight="1">
      <c r="A34" s="710"/>
      <c r="B34" s="715"/>
      <c r="C34" s="716"/>
      <c r="D34" s="717"/>
      <c r="E34" s="48">
        <v>2</v>
      </c>
      <c r="F34" s="681" t="s">
        <v>422</v>
      </c>
      <c r="G34" s="682"/>
      <c r="H34" s="682"/>
      <c r="I34" s="682"/>
      <c r="J34" s="682"/>
      <c r="K34" s="682"/>
      <c r="L34" s="682"/>
      <c r="M34" s="682"/>
      <c r="N34" s="682"/>
      <c r="O34" s="682"/>
      <c r="P34" s="682"/>
      <c r="Q34" s="682"/>
      <c r="R34" s="683"/>
      <c r="S34" s="727"/>
      <c r="T34" s="728"/>
      <c r="U34" s="728"/>
      <c r="V34" s="729"/>
      <c r="W34" s="671" t="s">
        <v>425</v>
      </c>
      <c r="X34" s="672"/>
      <c r="Y34" s="741"/>
      <c r="Z34" s="742"/>
      <c r="AA34" s="678"/>
      <c r="AB34" s="740"/>
      <c r="AC34" s="740"/>
      <c r="AD34" s="740"/>
      <c r="AE34" s="740"/>
      <c r="AF34" s="680"/>
      <c r="AH34" s="584" t="str">
        <f t="shared" si="5"/>
        <v>未入力</v>
      </c>
    </row>
    <row r="35" spans="1:36" ht="24" customHeight="1">
      <c r="A35" s="710"/>
      <c r="B35" s="715"/>
      <c r="C35" s="716"/>
      <c r="D35" s="717"/>
      <c r="E35" s="625">
        <v>3</v>
      </c>
      <c r="F35" s="681" t="s">
        <v>112</v>
      </c>
      <c r="G35" s="682"/>
      <c r="H35" s="682"/>
      <c r="I35" s="682"/>
      <c r="J35" s="682"/>
      <c r="K35" s="682"/>
      <c r="L35" s="682"/>
      <c r="M35" s="682"/>
      <c r="N35" s="682"/>
      <c r="O35" s="682"/>
      <c r="P35" s="682"/>
      <c r="Q35" s="682"/>
      <c r="R35" s="683"/>
      <c r="S35" s="727"/>
      <c r="T35" s="728"/>
      <c r="U35" s="728"/>
      <c r="V35" s="729"/>
      <c r="W35" s="671" t="s">
        <v>425</v>
      </c>
      <c r="X35" s="672"/>
      <c r="Y35" s="741"/>
      <c r="Z35" s="742"/>
      <c r="AA35" s="678"/>
      <c r="AB35" s="740"/>
      <c r="AC35" s="740"/>
      <c r="AD35" s="740"/>
      <c r="AE35" s="740"/>
      <c r="AF35" s="680"/>
      <c r="AH35" s="584" t="str">
        <f t="shared" si="5"/>
        <v>未入力</v>
      </c>
    </row>
    <row r="36" spans="1:36" ht="24" customHeight="1">
      <c r="A36" s="710"/>
      <c r="B36" s="715"/>
      <c r="C36" s="716"/>
      <c r="D36" s="717"/>
      <c r="E36" s="48">
        <v>4</v>
      </c>
      <c r="F36" s="681" t="s">
        <v>1072</v>
      </c>
      <c r="G36" s="682"/>
      <c r="H36" s="682"/>
      <c r="I36" s="682"/>
      <c r="J36" s="682"/>
      <c r="K36" s="682"/>
      <c r="L36" s="682"/>
      <c r="M36" s="682"/>
      <c r="N36" s="682"/>
      <c r="O36" s="682"/>
      <c r="P36" s="682"/>
      <c r="Q36" s="682"/>
      <c r="R36" s="683"/>
      <c r="S36" s="730"/>
      <c r="T36" s="731"/>
      <c r="U36" s="731"/>
      <c r="V36" s="732"/>
      <c r="W36" s="671" t="s">
        <v>106</v>
      </c>
      <c r="X36" s="672"/>
      <c r="Y36" s="741"/>
      <c r="Z36" s="742"/>
      <c r="AA36" s="678"/>
      <c r="AB36" s="740"/>
      <c r="AC36" s="740"/>
      <c r="AD36" s="740"/>
      <c r="AE36" s="740"/>
      <c r="AF36" s="680"/>
      <c r="AH36" s="584" t="str">
        <f t="shared" si="5"/>
        <v>未入力</v>
      </c>
    </row>
    <row r="37" spans="1:36" ht="24" customHeight="1">
      <c r="A37" s="710"/>
      <c r="B37" s="715"/>
      <c r="C37" s="716"/>
      <c r="D37" s="717"/>
      <c r="E37" s="625">
        <v>5</v>
      </c>
      <c r="F37" s="706" t="s">
        <v>117</v>
      </c>
      <c r="G37" s="707"/>
      <c r="H37" s="707"/>
      <c r="I37" s="707"/>
      <c r="J37" s="707"/>
      <c r="K37" s="707"/>
      <c r="L37" s="707"/>
      <c r="M37" s="707"/>
      <c r="N37" s="707"/>
      <c r="O37" s="707"/>
      <c r="P37" s="707"/>
      <c r="Q37" s="707"/>
      <c r="R37" s="770"/>
      <c r="S37" s="703" t="s">
        <v>109</v>
      </c>
      <c r="T37" s="704"/>
      <c r="U37" s="704"/>
      <c r="V37" s="705"/>
      <c r="W37" s="671" t="s">
        <v>425</v>
      </c>
      <c r="X37" s="672"/>
      <c r="Y37" s="741"/>
      <c r="Z37" s="742"/>
      <c r="AA37" s="706"/>
      <c r="AB37" s="707"/>
      <c r="AC37" s="707"/>
      <c r="AD37" s="707"/>
      <c r="AE37" s="707"/>
      <c r="AF37" s="708"/>
      <c r="AH37" s="584" t="str">
        <f t="shared" si="5"/>
        <v>未入力</v>
      </c>
      <c r="AI37" s="312"/>
    </row>
    <row r="38" spans="1:36" ht="24" customHeight="1" thickBot="1">
      <c r="A38" s="711"/>
      <c r="B38" s="718"/>
      <c r="C38" s="719"/>
      <c r="D38" s="720"/>
      <c r="E38" s="289">
        <v>6</v>
      </c>
      <c r="F38" s="648" t="s">
        <v>1071</v>
      </c>
      <c r="G38" s="649"/>
      <c r="H38" s="649"/>
      <c r="I38" s="649"/>
      <c r="J38" s="649"/>
      <c r="K38" s="649"/>
      <c r="L38" s="649"/>
      <c r="M38" s="649"/>
      <c r="N38" s="649"/>
      <c r="O38" s="649"/>
      <c r="P38" s="649"/>
      <c r="Q38" s="649"/>
      <c r="R38" s="650"/>
      <c r="S38" s="771" t="s">
        <v>119</v>
      </c>
      <c r="T38" s="772"/>
      <c r="U38" s="772"/>
      <c r="V38" s="773"/>
      <c r="W38" s="654" t="s">
        <v>106</v>
      </c>
      <c r="X38" s="655"/>
      <c r="Y38" s="684"/>
      <c r="Z38" s="685"/>
      <c r="AA38" s="686" t="s">
        <v>424</v>
      </c>
      <c r="AB38" s="687"/>
      <c r="AC38" s="687"/>
      <c r="AD38" s="687"/>
      <c r="AE38" s="687"/>
      <c r="AF38" s="688"/>
      <c r="AH38" s="584" t="str">
        <f t="shared" si="5"/>
        <v>未入力</v>
      </c>
      <c r="AJ38" s="313"/>
    </row>
    <row r="39" spans="1:36" ht="18" customHeight="1">
      <c r="A39" s="433"/>
      <c r="B39" s="17" t="s">
        <v>463</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H39" s="429"/>
    </row>
    <row r="40" spans="1:36" ht="18" customHeight="1">
      <c r="B40" s="188" t="s">
        <v>1075</v>
      </c>
      <c r="AH40" s="334"/>
    </row>
    <row r="41" spans="1:36" ht="18" customHeight="1">
      <c r="AH41" s="334"/>
    </row>
    <row r="43" spans="1:36" ht="16.5" customHeight="1">
      <c r="Y43" s="754" t="s">
        <v>139</v>
      </c>
      <c r="Z43" s="755"/>
    </row>
    <row r="44" spans="1:36" ht="16.5" customHeight="1">
      <c r="Y44" s="754" t="s">
        <v>459</v>
      </c>
      <c r="Z44" s="755"/>
    </row>
    <row r="47" spans="1:36" ht="16.5" customHeight="1" thickBot="1"/>
    <row r="48" spans="1:36" ht="16.5" customHeight="1">
      <c r="F48" s="756" t="s">
        <v>114</v>
      </c>
      <c r="G48" s="757"/>
      <c r="H48" s="757"/>
      <c r="I48" s="757"/>
      <c r="J48" s="757"/>
      <c r="K48" s="757"/>
      <c r="L48" s="757"/>
      <c r="M48" s="757"/>
      <c r="N48" s="757"/>
      <c r="O48" s="757"/>
      <c r="P48" s="757"/>
      <c r="Q48" s="757"/>
      <c r="R48" s="758"/>
      <c r="S48" s="724" t="s">
        <v>118</v>
      </c>
      <c r="T48" s="725"/>
      <c r="U48" s="725"/>
      <c r="V48" s="726"/>
      <c r="W48" s="733" t="s">
        <v>106</v>
      </c>
      <c r="X48" s="734"/>
      <c r="Y48" s="759"/>
      <c r="Z48" s="760"/>
      <c r="AA48" s="689" t="s">
        <v>115</v>
      </c>
      <c r="AB48" s="690"/>
      <c r="AC48" s="690"/>
      <c r="AD48" s="690"/>
      <c r="AE48" s="690"/>
      <c r="AF48" s="691"/>
    </row>
    <row r="49" spans="6:32" ht="16.5" customHeight="1">
      <c r="F49" s="681" t="s">
        <v>116</v>
      </c>
      <c r="G49" s="682"/>
      <c r="H49" s="682"/>
      <c r="I49" s="682"/>
      <c r="J49" s="682"/>
      <c r="K49" s="682"/>
      <c r="L49" s="682"/>
      <c r="M49" s="682"/>
      <c r="N49" s="682"/>
      <c r="O49" s="682"/>
      <c r="P49" s="682"/>
      <c r="Q49" s="682"/>
      <c r="R49" s="683"/>
      <c r="S49" s="730"/>
      <c r="T49" s="731"/>
      <c r="U49" s="731"/>
      <c r="V49" s="732"/>
      <c r="W49" s="671" t="s">
        <v>106</v>
      </c>
      <c r="X49" s="672"/>
      <c r="Y49" s="673"/>
      <c r="Z49" s="674"/>
      <c r="AA49" s="692"/>
      <c r="AB49" s="693"/>
      <c r="AC49" s="693"/>
      <c r="AD49" s="693"/>
      <c r="AE49" s="693"/>
      <c r="AF49" s="694"/>
    </row>
    <row r="50" spans="6:32" ht="16.5" customHeight="1">
      <c r="F50" s="681" t="s">
        <v>110</v>
      </c>
      <c r="G50" s="682"/>
      <c r="H50" s="682"/>
      <c r="I50" s="682"/>
      <c r="J50" s="682"/>
      <c r="K50" s="682"/>
      <c r="L50" s="682"/>
      <c r="M50" s="682"/>
      <c r="N50" s="682"/>
      <c r="O50" s="682"/>
      <c r="P50" s="682"/>
      <c r="Q50" s="682"/>
      <c r="R50" s="683"/>
      <c r="S50" s="695" t="s">
        <v>119</v>
      </c>
      <c r="T50" s="696"/>
      <c r="U50" s="696"/>
      <c r="V50" s="697"/>
      <c r="W50" s="671" t="s">
        <v>106</v>
      </c>
      <c r="X50" s="672"/>
      <c r="Y50" s="673"/>
      <c r="Z50" s="674"/>
      <c r="AA50" s="698" t="s">
        <v>424</v>
      </c>
      <c r="AB50" s="699"/>
      <c r="AC50" s="699"/>
      <c r="AD50" s="699"/>
      <c r="AE50" s="699"/>
      <c r="AF50" s="700"/>
    </row>
    <row r="51" spans="6:32" ht="16.5" customHeight="1">
      <c r="F51" s="659" t="s">
        <v>991</v>
      </c>
      <c r="G51" s="660"/>
      <c r="H51" s="660"/>
      <c r="I51" s="660"/>
      <c r="J51" s="660"/>
      <c r="K51" s="660"/>
      <c r="L51" s="660"/>
      <c r="M51" s="660"/>
      <c r="N51" s="660"/>
      <c r="O51" s="660"/>
      <c r="P51" s="660"/>
      <c r="Q51" s="660"/>
      <c r="R51" s="661"/>
      <c r="S51" s="662" t="s">
        <v>119</v>
      </c>
      <c r="T51" s="663"/>
      <c r="U51" s="663"/>
      <c r="V51" s="664"/>
      <c r="W51" s="671" t="s">
        <v>399</v>
      </c>
      <c r="X51" s="672"/>
      <c r="Y51" s="673"/>
      <c r="Z51" s="674"/>
      <c r="AA51" s="675" t="s">
        <v>570</v>
      </c>
      <c r="AB51" s="676"/>
      <c r="AC51" s="676"/>
      <c r="AD51" s="676"/>
      <c r="AE51" s="676"/>
      <c r="AF51" s="677"/>
    </row>
    <row r="52" spans="6:32" ht="16.5" customHeight="1">
      <c r="F52" s="681" t="s">
        <v>422</v>
      </c>
      <c r="G52" s="682"/>
      <c r="H52" s="682"/>
      <c r="I52" s="682"/>
      <c r="J52" s="682"/>
      <c r="K52" s="682"/>
      <c r="L52" s="682"/>
      <c r="M52" s="682"/>
      <c r="N52" s="682"/>
      <c r="O52" s="682"/>
      <c r="P52" s="682"/>
      <c r="Q52" s="682"/>
      <c r="R52" s="683"/>
      <c r="S52" s="665"/>
      <c r="T52" s="666"/>
      <c r="U52" s="666"/>
      <c r="V52" s="667"/>
      <c r="W52" s="671" t="s">
        <v>425</v>
      </c>
      <c r="X52" s="672"/>
      <c r="Y52" s="673"/>
      <c r="Z52" s="674"/>
      <c r="AA52" s="678"/>
      <c r="AB52" s="679"/>
      <c r="AC52" s="679"/>
      <c r="AD52" s="679"/>
      <c r="AE52" s="679"/>
      <c r="AF52" s="680"/>
    </row>
    <row r="53" spans="6:32" ht="16.5" customHeight="1">
      <c r="F53" s="681" t="s">
        <v>112</v>
      </c>
      <c r="G53" s="682"/>
      <c r="H53" s="682"/>
      <c r="I53" s="682"/>
      <c r="J53" s="682"/>
      <c r="K53" s="682"/>
      <c r="L53" s="682"/>
      <c r="M53" s="682"/>
      <c r="N53" s="682"/>
      <c r="O53" s="682"/>
      <c r="P53" s="682"/>
      <c r="Q53" s="682"/>
      <c r="R53" s="683"/>
      <c r="S53" s="665"/>
      <c r="T53" s="666"/>
      <c r="U53" s="666"/>
      <c r="V53" s="667"/>
      <c r="W53" s="671" t="s">
        <v>425</v>
      </c>
      <c r="X53" s="672"/>
      <c r="Y53" s="673"/>
      <c r="Z53" s="674"/>
      <c r="AA53" s="678"/>
      <c r="AB53" s="679"/>
      <c r="AC53" s="679"/>
      <c r="AD53" s="679"/>
      <c r="AE53" s="679"/>
      <c r="AF53" s="680"/>
    </row>
    <row r="54" spans="6:32" ht="16.5" customHeight="1">
      <c r="F54" s="681" t="s">
        <v>113</v>
      </c>
      <c r="G54" s="682"/>
      <c r="H54" s="682"/>
      <c r="I54" s="682"/>
      <c r="J54" s="682"/>
      <c r="K54" s="682"/>
      <c r="L54" s="682"/>
      <c r="M54" s="682"/>
      <c r="N54" s="682"/>
      <c r="O54" s="682"/>
      <c r="P54" s="682"/>
      <c r="Q54" s="682"/>
      <c r="R54" s="683"/>
      <c r="S54" s="668"/>
      <c r="T54" s="669"/>
      <c r="U54" s="669"/>
      <c r="V54" s="670"/>
      <c r="W54" s="671" t="s">
        <v>106</v>
      </c>
      <c r="X54" s="672"/>
      <c r="Y54" s="673"/>
      <c r="Z54" s="674"/>
      <c r="AA54" s="678"/>
      <c r="AB54" s="679"/>
      <c r="AC54" s="679"/>
      <c r="AD54" s="679"/>
      <c r="AE54" s="679"/>
      <c r="AF54" s="680"/>
    </row>
    <row r="55" spans="6:32" ht="16.5" customHeight="1" thickBot="1">
      <c r="F55" s="648" t="s">
        <v>117</v>
      </c>
      <c r="G55" s="649"/>
      <c r="H55" s="649"/>
      <c r="I55" s="649"/>
      <c r="J55" s="649"/>
      <c r="K55" s="649"/>
      <c r="L55" s="649"/>
      <c r="M55" s="649"/>
      <c r="N55" s="649"/>
      <c r="O55" s="649"/>
      <c r="P55" s="649"/>
      <c r="Q55" s="649"/>
      <c r="R55" s="650"/>
      <c r="S55" s="651" t="s">
        <v>109</v>
      </c>
      <c r="T55" s="652"/>
      <c r="U55" s="652"/>
      <c r="V55" s="653"/>
      <c r="W55" s="654" t="s">
        <v>425</v>
      </c>
      <c r="X55" s="655"/>
      <c r="Y55" s="656"/>
      <c r="Z55" s="657"/>
      <c r="AA55" s="648"/>
      <c r="AB55" s="649"/>
      <c r="AC55" s="649"/>
      <c r="AD55" s="649"/>
      <c r="AE55" s="649"/>
      <c r="AF55" s="658"/>
    </row>
  </sheetData>
  <mergeCells count="218">
    <mergeCell ref="AZ27:BA30"/>
    <mergeCell ref="A8:A18"/>
    <mergeCell ref="AJ4:AW5"/>
    <mergeCell ref="AA8:AF8"/>
    <mergeCell ref="B9:E9"/>
    <mergeCell ref="F9:R9"/>
    <mergeCell ref="S9:V9"/>
    <mergeCell ref="W9:X9"/>
    <mergeCell ref="Y9:Z9"/>
    <mergeCell ref="AA9:AF9"/>
    <mergeCell ref="B8:E8"/>
    <mergeCell ref="F8:R8"/>
    <mergeCell ref="S8:V8"/>
    <mergeCell ref="W8:X8"/>
    <mergeCell ref="Y8:Z8"/>
    <mergeCell ref="AA12:AF12"/>
    <mergeCell ref="Y10:Z10"/>
    <mergeCell ref="AA10:AF10"/>
    <mergeCell ref="B11:E11"/>
    <mergeCell ref="F11:R11"/>
    <mergeCell ref="S11:V11"/>
    <mergeCell ref="W11:X11"/>
    <mergeCell ref="Y11:Z11"/>
    <mergeCell ref="AA11:AF11"/>
    <mergeCell ref="AJ1:BN2"/>
    <mergeCell ref="B7:E7"/>
    <mergeCell ref="F7:R7"/>
    <mergeCell ref="S7:V7"/>
    <mergeCell ref="W7:X7"/>
    <mergeCell ref="Y7:Z7"/>
    <mergeCell ref="AA7:AF7"/>
    <mergeCell ref="A1:AF1"/>
    <mergeCell ref="R2:AE2"/>
    <mergeCell ref="R4:U4"/>
    <mergeCell ref="V4:AF4"/>
    <mergeCell ref="R5:U5"/>
    <mergeCell ref="V5:AF5"/>
    <mergeCell ref="R3:U3"/>
    <mergeCell ref="V3:AF3"/>
    <mergeCell ref="B10:E10"/>
    <mergeCell ref="F10:R10"/>
    <mergeCell ref="S10:V10"/>
    <mergeCell ref="W10:X10"/>
    <mergeCell ref="B12:E12"/>
    <mergeCell ref="F12:R12"/>
    <mergeCell ref="S12:V12"/>
    <mergeCell ref="W12:X12"/>
    <mergeCell ref="Y12:Z12"/>
    <mergeCell ref="B14:E14"/>
    <mergeCell ref="F14:R14"/>
    <mergeCell ref="S14:V14"/>
    <mergeCell ref="W14:X14"/>
    <mergeCell ref="Y14:Z14"/>
    <mergeCell ref="AA14:AF14"/>
    <mergeCell ref="B13:E13"/>
    <mergeCell ref="F13:R13"/>
    <mergeCell ref="S13:V13"/>
    <mergeCell ref="W13:X13"/>
    <mergeCell ref="Y13:Z13"/>
    <mergeCell ref="AA13:AF13"/>
    <mergeCell ref="B16:E16"/>
    <mergeCell ref="F16:R16"/>
    <mergeCell ref="S16:V16"/>
    <mergeCell ref="W16:X16"/>
    <mergeCell ref="Y16:Z16"/>
    <mergeCell ref="AA16:AF16"/>
    <mergeCell ref="B15:E15"/>
    <mergeCell ref="F15:R15"/>
    <mergeCell ref="S15:V15"/>
    <mergeCell ref="W15:X15"/>
    <mergeCell ref="Y15:Z15"/>
    <mergeCell ref="AA15:AF15"/>
    <mergeCell ref="B18:E18"/>
    <mergeCell ref="F18:R18"/>
    <mergeCell ref="S18:V18"/>
    <mergeCell ref="W18:X18"/>
    <mergeCell ref="Y18:Z18"/>
    <mergeCell ref="AA18:AF18"/>
    <mergeCell ref="B17:E17"/>
    <mergeCell ref="F17:R17"/>
    <mergeCell ref="S17:V17"/>
    <mergeCell ref="W17:X17"/>
    <mergeCell ref="Y17:Z17"/>
    <mergeCell ref="AA17:AF17"/>
    <mergeCell ref="B23:D23"/>
    <mergeCell ref="F23:R23"/>
    <mergeCell ref="S23:V23"/>
    <mergeCell ref="W23:X23"/>
    <mergeCell ref="Y23:Z23"/>
    <mergeCell ref="AA23:AF23"/>
    <mergeCell ref="A21:A28"/>
    <mergeCell ref="B21:D21"/>
    <mergeCell ref="F21:R21"/>
    <mergeCell ref="S21:V21"/>
    <mergeCell ref="W21:X21"/>
    <mergeCell ref="Y21:Z21"/>
    <mergeCell ref="B24:D24"/>
    <mergeCell ref="F24:R24"/>
    <mergeCell ref="S24:V24"/>
    <mergeCell ref="W24:X24"/>
    <mergeCell ref="B26:D26"/>
    <mergeCell ref="F26:R26"/>
    <mergeCell ref="Y24:Z24"/>
    <mergeCell ref="AA24:AF24"/>
    <mergeCell ref="B25:D25"/>
    <mergeCell ref="F25:R25"/>
    <mergeCell ref="S25:V25"/>
    <mergeCell ref="W25:X25"/>
    <mergeCell ref="AZ26:BA26"/>
    <mergeCell ref="AR26:AS26"/>
    <mergeCell ref="AA21:AF21"/>
    <mergeCell ref="AJ23:AX24"/>
    <mergeCell ref="AR25:AS25"/>
    <mergeCell ref="AT25:AU25"/>
    <mergeCell ref="AV25:AW25"/>
    <mergeCell ref="AX25:AY25"/>
    <mergeCell ref="AA25:AF25"/>
    <mergeCell ref="AJ26:AK26"/>
    <mergeCell ref="AL26:AM26"/>
    <mergeCell ref="AN26:AO26"/>
    <mergeCell ref="AP26:AQ26"/>
    <mergeCell ref="AZ25:BA25"/>
    <mergeCell ref="AX26:AY26"/>
    <mergeCell ref="AT26:AU26"/>
    <mergeCell ref="AV26:AW26"/>
    <mergeCell ref="S26:V26"/>
    <mergeCell ref="W26:X26"/>
    <mergeCell ref="Y26:Z26"/>
    <mergeCell ref="AA26:AF26"/>
    <mergeCell ref="AJ25:AK25"/>
    <mergeCell ref="AL25:AM25"/>
    <mergeCell ref="AN25:AO25"/>
    <mergeCell ref="AP25:AQ25"/>
    <mergeCell ref="F28:R28"/>
    <mergeCell ref="S28:V28"/>
    <mergeCell ref="W28:X28"/>
    <mergeCell ref="Y28:Z28"/>
    <mergeCell ref="AA28:AF28"/>
    <mergeCell ref="Y25:Z25"/>
    <mergeCell ref="B27:D27"/>
    <mergeCell ref="F27:R27"/>
    <mergeCell ref="S27:V27"/>
    <mergeCell ref="W27:X27"/>
    <mergeCell ref="Y27:Z27"/>
    <mergeCell ref="AA27:AF27"/>
    <mergeCell ref="Y44:Z44"/>
    <mergeCell ref="Y43:Z43"/>
    <mergeCell ref="F48:R48"/>
    <mergeCell ref="S48:V49"/>
    <mergeCell ref="W48:X48"/>
    <mergeCell ref="Y48:Z48"/>
    <mergeCell ref="B31:E31"/>
    <mergeCell ref="F31:R31"/>
    <mergeCell ref="S31:V31"/>
    <mergeCell ref="W31:X31"/>
    <mergeCell ref="Y31:Z31"/>
    <mergeCell ref="F37:R37"/>
    <mergeCell ref="S37:V37"/>
    <mergeCell ref="W37:X37"/>
    <mergeCell ref="Y37:Z37"/>
    <mergeCell ref="AA37:AF37"/>
    <mergeCell ref="F38:R38"/>
    <mergeCell ref="S38:V38"/>
    <mergeCell ref="B22:D22"/>
    <mergeCell ref="F22:R22"/>
    <mergeCell ref="S22:V22"/>
    <mergeCell ref="W22:X22"/>
    <mergeCell ref="Y22:Z22"/>
    <mergeCell ref="AA22:AF22"/>
    <mergeCell ref="A33:A38"/>
    <mergeCell ref="B33:D38"/>
    <mergeCell ref="F33:R33"/>
    <mergeCell ref="S33:V36"/>
    <mergeCell ref="W33:X33"/>
    <mergeCell ref="Y33:Z33"/>
    <mergeCell ref="AA33:AF36"/>
    <mergeCell ref="F34:R34"/>
    <mergeCell ref="W34:X34"/>
    <mergeCell ref="Y34:Z34"/>
    <mergeCell ref="F35:R35"/>
    <mergeCell ref="W35:X35"/>
    <mergeCell ref="Y35:Z35"/>
    <mergeCell ref="F36:R36"/>
    <mergeCell ref="W36:X36"/>
    <mergeCell ref="Y36:Z36"/>
    <mergeCell ref="AA31:AF31"/>
    <mergeCell ref="B28:D28"/>
    <mergeCell ref="W38:X38"/>
    <mergeCell ref="Y38:Z38"/>
    <mergeCell ref="AA38:AF38"/>
    <mergeCell ref="AA48:AF49"/>
    <mergeCell ref="F49:R49"/>
    <mergeCell ref="W49:X49"/>
    <mergeCell ref="Y49:Z49"/>
    <mergeCell ref="F50:R50"/>
    <mergeCell ref="S50:V50"/>
    <mergeCell ref="W50:X50"/>
    <mergeCell ref="Y50:Z50"/>
    <mergeCell ref="AA50:AF50"/>
    <mergeCell ref="F55:R55"/>
    <mergeCell ref="S55:V55"/>
    <mergeCell ref="W55:X55"/>
    <mergeCell ref="Y55:Z55"/>
    <mergeCell ref="AA55:AF55"/>
    <mergeCell ref="F51:R51"/>
    <mergeCell ref="S51:V54"/>
    <mergeCell ref="W51:X51"/>
    <mergeCell ref="Y51:Z51"/>
    <mergeCell ref="AA51:AF54"/>
    <mergeCell ref="F52:R52"/>
    <mergeCell ref="W52:X52"/>
    <mergeCell ref="Y52:Z52"/>
    <mergeCell ref="F53:R53"/>
    <mergeCell ref="W53:X53"/>
    <mergeCell ref="Y53:Z53"/>
    <mergeCell ref="F54:R54"/>
    <mergeCell ref="W54:X54"/>
    <mergeCell ref="Y54:Z54"/>
  </mergeCells>
  <phoneticPr fontId="5"/>
  <dataValidations count="4">
    <dataValidation type="list" allowBlank="1" showInputMessage="1" showErrorMessage="1" sqref="Y31:Z31 Y21:Z28 Y8:Z18" xr:uid="{00000000-0002-0000-0200-000001000000}">
      <formula1>$Y$43:$Y$44</formula1>
    </dataValidation>
    <dataValidation imeMode="off" allowBlank="1" showInputMessage="1" showErrorMessage="1" sqref="V3:AF5" xr:uid="{3E63AB65-DC4B-4A76-8922-FC7B0CC4E169}"/>
    <dataValidation type="list" allowBlank="1" showInputMessage="1" showErrorMessage="1" sqref="Y48:Z55" xr:uid="{CCD87FFD-7C4F-4B24-AFDD-3C9912AA9EAF}">
      <formula1>Y$42:Y$43</formula1>
    </dataValidation>
    <dataValidation type="list" allowBlank="1" showInputMessage="1" showErrorMessage="1" sqref="Y33:Z38" xr:uid="{DB74AD13-E1C9-479C-9E0A-750786A48579}">
      <formula1>Y$40:Y$41</formula1>
    </dataValidation>
  </dataValidations>
  <pageMargins left="0.70866141732283472" right="0.35433070866141736" top="0.35433070866141736" bottom="0.19685039370078741" header="0.19685039370078741" footer="0.19685039370078741"/>
  <pageSetup paperSize="9" scale="88" orientation="portrait"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4B368-9C10-48BC-9033-D91406501419}">
  <sheetPr codeName="Sheet24">
    <tabColor theme="1"/>
    <pageSetUpPr fitToPage="1"/>
  </sheetPr>
  <dimension ref="A1:BR60"/>
  <sheetViews>
    <sheetView view="pageBreakPreview" zoomScaleNormal="100" zoomScaleSheetLayoutView="100" workbookViewId="0">
      <selection activeCell="R2" sqref="R2:AF2"/>
    </sheetView>
  </sheetViews>
  <sheetFormatPr defaultColWidth="3.125" defaultRowHeight="21" customHeight="1"/>
  <cols>
    <col min="1" max="16384" width="3.125" style="454"/>
  </cols>
  <sheetData>
    <row r="1" spans="1:70" s="478" customFormat="1" ht="21" customHeight="1">
      <c r="A1" s="1720" t="s">
        <v>738</v>
      </c>
      <c r="B1" s="1720"/>
      <c r="C1" s="1720"/>
      <c r="D1" s="1720"/>
      <c r="E1" s="1739" t="s">
        <v>737</v>
      </c>
      <c r="F1" s="1740"/>
      <c r="G1" s="1740"/>
      <c r="H1" s="1740"/>
      <c r="I1" s="1740"/>
      <c r="J1" s="1740"/>
      <c r="K1" s="1740"/>
      <c r="L1" s="1740"/>
      <c r="M1" s="1740"/>
      <c r="N1" s="1740"/>
      <c r="O1" s="1740"/>
      <c r="P1" s="1740"/>
      <c r="Q1" s="1740"/>
      <c r="R1" s="1743" t="str">
        <f>IF(COUNTIF(AK8:AK38,"OK")=10,"","未入力の項目があります")</f>
        <v>未入力の項目があります</v>
      </c>
      <c r="S1" s="1743"/>
      <c r="T1" s="1743"/>
      <c r="U1" s="1743"/>
      <c r="V1" s="1743"/>
      <c r="W1" s="1743"/>
      <c r="X1" s="1743"/>
      <c r="Y1" s="1743"/>
      <c r="Z1" s="1743"/>
      <c r="AA1" s="1743"/>
      <c r="AB1" s="1743"/>
      <c r="AC1" s="1743"/>
      <c r="AD1" s="1743"/>
      <c r="AE1" s="1743"/>
      <c r="AF1" s="1743"/>
      <c r="AI1" s="478" t="s">
        <v>736</v>
      </c>
      <c r="AK1" s="454"/>
      <c r="AL1" s="454"/>
      <c r="AM1" s="454"/>
      <c r="AN1" s="454"/>
      <c r="AO1" s="454"/>
      <c r="AP1" s="454"/>
      <c r="AQ1" s="454"/>
      <c r="AR1" s="454"/>
      <c r="AS1" s="454"/>
      <c r="AT1" s="454"/>
      <c r="AU1" s="454"/>
      <c r="AV1" s="454"/>
      <c r="AW1" s="454"/>
      <c r="AX1" s="454"/>
      <c r="AY1" s="454"/>
      <c r="AZ1" s="454"/>
      <c r="BA1" s="454"/>
      <c r="BB1" s="454"/>
      <c r="BC1" s="454"/>
      <c r="BD1" s="454"/>
      <c r="BE1" s="454"/>
      <c r="BF1" s="454"/>
      <c r="BG1" s="454"/>
      <c r="BH1" s="454"/>
      <c r="BI1" s="454"/>
      <c r="BJ1" s="454"/>
      <c r="BK1" s="454"/>
      <c r="BL1" s="454"/>
      <c r="BM1" s="454"/>
      <c r="BN1" s="454"/>
      <c r="BO1" s="454"/>
      <c r="BP1" s="454"/>
      <c r="BQ1" s="454"/>
      <c r="BR1" s="454"/>
    </row>
    <row r="2" spans="1:70" s="478" customFormat="1" ht="21" customHeight="1">
      <c r="A2" s="635"/>
      <c r="B2" s="635"/>
      <c r="C2" s="635"/>
      <c r="D2" s="635"/>
      <c r="E2" s="636"/>
      <c r="F2" s="630"/>
      <c r="G2" s="630"/>
      <c r="H2" s="630"/>
      <c r="I2" s="630"/>
      <c r="J2" s="630"/>
      <c r="K2" s="630"/>
      <c r="L2" s="630"/>
      <c r="M2" s="630"/>
      <c r="N2" s="630"/>
      <c r="O2" s="630"/>
      <c r="P2" s="630"/>
      <c r="Q2" s="630"/>
      <c r="R2" s="805" t="s">
        <v>1043</v>
      </c>
      <c r="S2" s="805"/>
      <c r="T2" s="805"/>
      <c r="U2" s="805"/>
      <c r="V2" s="807">
        <f>'１申請書'!$V$3</f>
        <v>0</v>
      </c>
      <c r="W2" s="806"/>
      <c r="X2" s="806"/>
      <c r="Y2" s="806"/>
      <c r="Z2" s="806"/>
      <c r="AA2" s="806"/>
      <c r="AB2" s="806"/>
      <c r="AC2" s="806"/>
      <c r="AD2" s="806"/>
      <c r="AE2" s="806"/>
      <c r="AF2" s="806"/>
      <c r="AK2" s="454"/>
      <c r="AL2" s="454"/>
      <c r="AM2" s="454"/>
      <c r="AN2" s="454"/>
      <c r="AO2" s="454"/>
      <c r="AP2" s="454"/>
      <c r="AQ2" s="454"/>
      <c r="AR2" s="454"/>
      <c r="AS2" s="454"/>
      <c r="AT2" s="454"/>
      <c r="AU2" s="454"/>
      <c r="AV2" s="454"/>
      <c r="AW2" s="454"/>
      <c r="AX2" s="454"/>
      <c r="AY2" s="454"/>
      <c r="AZ2" s="454"/>
      <c r="BA2" s="454"/>
      <c r="BB2" s="454"/>
      <c r="BC2" s="454"/>
      <c r="BD2" s="454"/>
      <c r="BE2" s="454"/>
      <c r="BF2" s="454"/>
      <c r="BG2" s="454"/>
      <c r="BH2" s="454"/>
      <c r="BI2" s="454"/>
      <c r="BJ2" s="454"/>
      <c r="BK2" s="454"/>
      <c r="BL2" s="454"/>
      <c r="BM2" s="454"/>
      <c r="BN2" s="454"/>
      <c r="BO2" s="454"/>
      <c r="BP2" s="454"/>
      <c r="BQ2" s="454"/>
      <c r="BR2" s="454"/>
    </row>
    <row r="3" spans="1:70" s="478" customFormat="1" ht="21" customHeight="1">
      <c r="R3" s="1725" t="s">
        <v>808</v>
      </c>
      <c r="S3" s="1725"/>
      <c r="T3" s="1725"/>
      <c r="U3" s="1725"/>
      <c r="V3" s="806">
        <f>'１申請書'!$K$14</f>
        <v>0</v>
      </c>
      <c r="W3" s="806"/>
      <c r="X3" s="806"/>
      <c r="Y3" s="806"/>
      <c r="Z3" s="806"/>
      <c r="AA3" s="806"/>
      <c r="AB3" s="806"/>
      <c r="AC3" s="806"/>
      <c r="AD3" s="806"/>
      <c r="AE3" s="806"/>
      <c r="AF3" s="806"/>
      <c r="AN3" s="1730" t="s">
        <v>809</v>
      </c>
      <c r="AO3" s="1730"/>
      <c r="AP3" s="1730"/>
      <c r="AQ3" s="1730"/>
      <c r="AR3" s="1730"/>
      <c r="AS3" s="1730"/>
      <c r="AT3" s="1730"/>
      <c r="AU3" s="1730"/>
      <c r="AV3" s="1730"/>
      <c r="AW3" s="1730"/>
      <c r="AX3" s="1730"/>
      <c r="AY3" s="1730"/>
      <c r="AZ3" s="1730"/>
      <c r="BA3" s="1730"/>
      <c r="BB3" s="1730"/>
      <c r="BC3" s="1730"/>
      <c r="BD3" s="1730"/>
      <c r="BE3" s="1730"/>
      <c r="BF3" s="1730"/>
      <c r="BG3" s="1730"/>
      <c r="BH3" s="1730"/>
      <c r="BI3" s="1730"/>
      <c r="BJ3" s="1730"/>
      <c r="BK3" s="1730"/>
      <c r="BL3" s="1730"/>
      <c r="BM3" s="1730"/>
      <c r="BN3" s="1730"/>
      <c r="BO3" s="1730"/>
      <c r="BP3" s="1730"/>
      <c r="BQ3" s="1730"/>
      <c r="BR3" s="1730"/>
    </row>
    <row r="4" spans="1:70" s="478" customFormat="1" ht="21" customHeight="1">
      <c r="R4" s="1720" t="s">
        <v>735</v>
      </c>
      <c r="S4" s="1720"/>
      <c r="T4" s="1720"/>
      <c r="U4" s="1720"/>
      <c r="V4" s="806">
        <f>'１申請書'!$K$9</f>
        <v>0</v>
      </c>
      <c r="W4" s="806"/>
      <c r="X4" s="806"/>
      <c r="Y4" s="806"/>
      <c r="Z4" s="806"/>
      <c r="AA4" s="806"/>
      <c r="AB4" s="806"/>
      <c r="AC4" s="806"/>
      <c r="AD4" s="806"/>
      <c r="AE4" s="806"/>
      <c r="AF4" s="806"/>
      <c r="AN4" s="1730"/>
      <c r="AO4" s="1730"/>
      <c r="AP4" s="1730"/>
      <c r="AQ4" s="1730"/>
      <c r="AR4" s="1730"/>
      <c r="AS4" s="1730"/>
      <c r="AT4" s="1730"/>
      <c r="AU4" s="1730"/>
      <c r="AV4" s="1730"/>
      <c r="AW4" s="1730"/>
      <c r="AX4" s="1730"/>
      <c r="AY4" s="1730"/>
      <c r="AZ4" s="1730"/>
      <c r="BA4" s="1730"/>
      <c r="BB4" s="1730"/>
      <c r="BC4" s="1730"/>
      <c r="BD4" s="1730"/>
      <c r="BE4" s="1730"/>
      <c r="BF4" s="1730"/>
      <c r="BG4" s="1730"/>
      <c r="BH4" s="1730"/>
      <c r="BI4" s="1730"/>
      <c r="BJ4" s="1730"/>
      <c r="BK4" s="1730"/>
      <c r="BL4" s="1730"/>
      <c r="BM4" s="1730"/>
      <c r="BN4" s="1730"/>
      <c r="BO4" s="1730"/>
      <c r="BP4" s="1730"/>
      <c r="BQ4" s="1730"/>
      <c r="BR4" s="1730"/>
    </row>
    <row r="5" spans="1:70" ht="21" customHeight="1">
      <c r="B5" s="481"/>
      <c r="C5" s="481"/>
      <c r="D5" s="481"/>
      <c r="E5" s="481"/>
      <c r="F5" s="481"/>
      <c r="G5" s="481"/>
      <c r="H5" s="481"/>
      <c r="I5" s="481"/>
      <c r="J5" s="481"/>
      <c r="K5" s="481"/>
      <c r="L5" s="481"/>
      <c r="M5" s="481"/>
      <c r="N5" s="481"/>
      <c r="O5" s="481"/>
      <c r="AK5" s="478"/>
      <c r="AL5" s="478"/>
      <c r="AM5" s="478"/>
      <c r="AN5" s="1730"/>
      <c r="AO5" s="1730"/>
      <c r="AP5" s="1730"/>
      <c r="AQ5" s="1730"/>
      <c r="AR5" s="1730"/>
      <c r="AS5" s="1730"/>
      <c r="AT5" s="1730"/>
      <c r="AU5" s="1730"/>
      <c r="AV5" s="1730"/>
      <c r="AW5" s="1730"/>
      <c r="AX5" s="1730"/>
      <c r="AY5" s="1730"/>
      <c r="AZ5" s="1730"/>
      <c r="BA5" s="1730"/>
      <c r="BB5" s="1730"/>
      <c r="BC5" s="1730"/>
      <c r="BD5" s="1730"/>
      <c r="BE5" s="1730"/>
      <c r="BF5" s="1730"/>
      <c r="BG5" s="1730"/>
      <c r="BH5" s="1730"/>
      <c r="BI5" s="1730"/>
      <c r="BJ5" s="1730"/>
      <c r="BK5" s="1730"/>
      <c r="BL5" s="1730"/>
      <c r="BM5" s="1730"/>
      <c r="BN5" s="1730"/>
      <c r="BO5" s="1730"/>
      <c r="BP5" s="1730"/>
      <c r="BQ5" s="1730"/>
      <c r="BR5" s="1730"/>
    </row>
    <row r="6" spans="1:70" ht="24" customHeight="1">
      <c r="A6" s="457" t="s">
        <v>734</v>
      </c>
      <c r="B6" s="461"/>
      <c r="C6" s="461"/>
      <c r="D6" s="467"/>
      <c r="E6" s="461"/>
      <c r="F6" s="461"/>
      <c r="G6" s="461"/>
      <c r="H6" s="467"/>
      <c r="I6" s="467"/>
      <c r="J6" s="467"/>
      <c r="K6" s="467"/>
      <c r="L6" s="467"/>
      <c r="M6" s="467"/>
      <c r="N6" s="467"/>
      <c r="O6" s="467"/>
      <c r="P6" s="467"/>
      <c r="Q6" s="480"/>
      <c r="R6" s="457"/>
      <c r="S6" s="457"/>
      <c r="T6" s="457"/>
      <c r="U6" s="457"/>
      <c r="V6" s="457"/>
      <c r="W6" s="457"/>
      <c r="X6" s="457"/>
      <c r="Y6" s="457"/>
      <c r="Z6" s="457"/>
      <c r="AA6" s="457"/>
      <c r="AB6" s="457"/>
      <c r="AC6" s="457"/>
      <c r="AD6" s="457"/>
      <c r="AE6" s="457"/>
      <c r="AF6" s="457"/>
      <c r="AG6" s="457"/>
      <c r="AK6" s="478"/>
      <c r="AL6" s="478"/>
      <c r="AM6" s="479"/>
      <c r="AN6" s="1728" t="s">
        <v>733</v>
      </c>
      <c r="AO6" s="1728"/>
      <c r="AP6" s="1728"/>
      <c r="AQ6" s="1728"/>
      <c r="AR6" s="1728"/>
      <c r="AS6" s="1728"/>
      <c r="AT6" s="1728"/>
      <c r="AU6" s="1728"/>
      <c r="AV6" s="478"/>
      <c r="AW6" s="478"/>
      <c r="AX6" s="478"/>
      <c r="AY6" s="478"/>
      <c r="AZ6" s="478"/>
      <c r="BA6" s="478"/>
      <c r="BB6" s="478"/>
      <c r="BC6" s="478"/>
      <c r="BD6" s="478"/>
      <c r="BE6" s="478"/>
      <c r="BF6" s="478"/>
      <c r="BG6" s="478"/>
      <c r="BH6" s="478"/>
      <c r="BI6" s="478"/>
      <c r="BJ6" s="478"/>
      <c r="BK6" s="478"/>
      <c r="BL6" s="478"/>
      <c r="BM6" s="478"/>
      <c r="BN6" s="478"/>
      <c r="BO6" s="478"/>
      <c r="BP6" s="478"/>
      <c r="BQ6" s="478"/>
      <c r="BR6" s="478"/>
    </row>
    <row r="7" spans="1:70" ht="26.25" customHeight="1">
      <c r="A7" s="457"/>
      <c r="B7" s="1698" t="s">
        <v>728</v>
      </c>
      <c r="C7" s="1698"/>
      <c r="D7" s="1698"/>
      <c r="E7" s="1698"/>
      <c r="F7" s="1698"/>
      <c r="G7" s="1698"/>
      <c r="H7" s="1698"/>
      <c r="I7" s="1698"/>
      <c r="J7" s="1698"/>
      <c r="K7" s="1698"/>
      <c r="L7" s="1698"/>
      <c r="M7" s="1741"/>
      <c r="N7" s="1742"/>
      <c r="O7" s="1742"/>
      <c r="P7" s="473" t="s">
        <v>357</v>
      </c>
      <c r="Q7" s="477"/>
      <c r="R7" s="475" t="s">
        <v>732</v>
      </c>
      <c r="S7" s="475"/>
      <c r="T7" s="475"/>
      <c r="U7" s="475"/>
      <c r="V7" s="475"/>
      <c r="W7" s="1726"/>
      <c r="X7" s="1726"/>
      <c r="Y7" s="476"/>
      <c r="Z7" s="475" t="s">
        <v>731</v>
      </c>
      <c r="AA7" s="475"/>
      <c r="AB7" s="475"/>
      <c r="AC7" s="475"/>
      <c r="AD7" s="1726"/>
      <c r="AE7" s="1727"/>
      <c r="AF7" s="474"/>
      <c r="AG7" s="457"/>
      <c r="AN7" s="1729"/>
      <c r="AO7" s="1729"/>
      <c r="AP7" s="1729"/>
      <c r="AQ7" s="1729"/>
      <c r="AR7" s="1729"/>
      <c r="AS7" s="1729"/>
      <c r="AT7" s="1729"/>
      <c r="AU7" s="1729"/>
    </row>
    <row r="8" spans="1:70" ht="26.25" customHeight="1">
      <c r="A8" s="457"/>
      <c r="B8" s="1698" t="s">
        <v>730</v>
      </c>
      <c r="C8" s="1698"/>
      <c r="D8" s="1698"/>
      <c r="E8" s="1698"/>
      <c r="F8" s="1698"/>
      <c r="G8" s="1698"/>
      <c r="H8" s="1698"/>
      <c r="I8" s="1698"/>
      <c r="J8" s="1698"/>
      <c r="K8" s="1698"/>
      <c r="L8" s="1698"/>
      <c r="M8" s="1741"/>
      <c r="N8" s="1742"/>
      <c r="O8" s="1742"/>
      <c r="P8" s="473" t="s">
        <v>357</v>
      </c>
      <c r="Q8" s="472" t="s">
        <v>729</v>
      </c>
      <c r="R8" s="457"/>
      <c r="S8" s="457"/>
      <c r="T8" s="457"/>
      <c r="U8" s="457"/>
      <c r="V8" s="457"/>
      <c r="W8" s="457"/>
      <c r="X8" s="457"/>
      <c r="Y8" s="457"/>
      <c r="Z8" s="457"/>
      <c r="AA8" s="457"/>
      <c r="AB8" s="457"/>
      <c r="AC8" s="457"/>
      <c r="AD8" s="457"/>
      <c r="AE8" s="457"/>
      <c r="AF8" s="457"/>
      <c r="AG8" s="457"/>
      <c r="AK8" s="1721" t="str">
        <f>IF(M7&gt;1,"OK","未入力")</f>
        <v>未入力</v>
      </c>
      <c r="AL8" s="1693"/>
      <c r="AM8" s="1694"/>
      <c r="AN8" s="1735" t="s">
        <v>728</v>
      </c>
      <c r="AO8" s="1731"/>
      <c r="AP8" s="1731"/>
      <c r="AQ8" s="1731"/>
      <c r="AR8" s="1731"/>
      <c r="AS8" s="1731"/>
      <c r="AT8" s="1731"/>
      <c r="AU8" s="1732"/>
      <c r="AV8" s="470"/>
      <c r="AW8" s="1731" t="s">
        <v>727</v>
      </c>
      <c r="AX8" s="1731"/>
      <c r="AY8" s="1731"/>
      <c r="AZ8" s="1731"/>
      <c r="BA8" s="1731"/>
      <c r="BB8" s="1731"/>
      <c r="BC8" s="1731"/>
      <c r="BD8" s="1731"/>
      <c r="BE8" s="1731"/>
      <c r="BF8" s="1731"/>
      <c r="BG8" s="1731"/>
      <c r="BH8" s="1731"/>
      <c r="BI8" s="1731"/>
      <c r="BJ8" s="1731"/>
      <c r="BK8" s="1731"/>
      <c r="BL8" s="1731"/>
      <c r="BM8" s="1731"/>
      <c r="BN8" s="1731"/>
      <c r="BO8" s="1731"/>
      <c r="BP8" s="1731"/>
      <c r="BQ8" s="1731"/>
      <c r="BR8" s="1732"/>
    </row>
    <row r="9" spans="1:70" ht="21" customHeight="1">
      <c r="A9" s="457"/>
      <c r="B9" s="461"/>
      <c r="C9" s="461"/>
      <c r="D9" s="461"/>
      <c r="E9" s="461"/>
      <c r="F9" s="461"/>
      <c r="G9" s="461"/>
      <c r="H9" s="461"/>
      <c r="I9" s="461"/>
      <c r="J9" s="461"/>
      <c r="K9" s="461"/>
      <c r="L9" s="461"/>
      <c r="M9" s="461"/>
      <c r="N9" s="461"/>
      <c r="O9" s="461"/>
      <c r="P9" s="457"/>
      <c r="Q9" s="457"/>
      <c r="R9" s="457"/>
      <c r="S9" s="457"/>
      <c r="T9" s="457"/>
      <c r="U9" s="457"/>
      <c r="V9" s="457"/>
      <c r="W9" s="457"/>
      <c r="X9" s="457"/>
      <c r="Y9" s="457"/>
      <c r="Z9" s="457"/>
      <c r="AA9" s="457"/>
      <c r="AB9" s="457"/>
      <c r="AC9" s="457"/>
      <c r="AD9" s="457"/>
      <c r="AE9" s="457"/>
      <c r="AF9" s="457"/>
      <c r="AG9" s="457"/>
      <c r="AK9" s="1722" t="str">
        <f>IF(M8&lt;&gt;"",IF(M8&lt;=M7/2,"OK","未入力"),"未入力")</f>
        <v>未入力</v>
      </c>
      <c r="AL9" s="1723"/>
      <c r="AM9" s="1724"/>
      <c r="AN9" s="1736" t="s">
        <v>726</v>
      </c>
      <c r="AO9" s="1737"/>
      <c r="AP9" s="1737"/>
      <c r="AQ9" s="1737"/>
      <c r="AR9" s="1737"/>
      <c r="AS9" s="1737"/>
      <c r="AT9" s="1737"/>
      <c r="AU9" s="1738"/>
      <c r="AV9" s="468"/>
      <c r="AW9" s="1733"/>
      <c r="AX9" s="1733"/>
      <c r="AY9" s="1733"/>
      <c r="AZ9" s="1733"/>
      <c r="BA9" s="1733"/>
      <c r="BB9" s="1733"/>
      <c r="BC9" s="1733"/>
      <c r="BD9" s="1733"/>
      <c r="BE9" s="1733"/>
      <c r="BF9" s="1733"/>
      <c r="BG9" s="1733"/>
      <c r="BH9" s="1733"/>
      <c r="BI9" s="1733"/>
      <c r="BJ9" s="1733"/>
      <c r="BK9" s="1733"/>
      <c r="BL9" s="1733"/>
      <c r="BM9" s="1733"/>
      <c r="BN9" s="1733"/>
      <c r="BO9" s="1733"/>
      <c r="BP9" s="1733"/>
      <c r="BQ9" s="1733"/>
      <c r="BR9" s="1734"/>
    </row>
    <row r="10" spans="1:70" ht="21" customHeight="1">
      <c r="A10" s="467" t="s">
        <v>725</v>
      </c>
      <c r="B10" s="457"/>
      <c r="C10" s="457"/>
      <c r="D10" s="461"/>
      <c r="E10" s="461"/>
      <c r="F10" s="461"/>
      <c r="G10" s="461"/>
      <c r="H10" s="461"/>
      <c r="I10" s="461"/>
      <c r="J10" s="461"/>
      <c r="K10" s="461"/>
      <c r="L10" s="461"/>
      <c r="M10" s="461"/>
      <c r="N10" s="461"/>
      <c r="O10" s="461"/>
      <c r="P10" s="457"/>
      <c r="Q10" s="457"/>
      <c r="R10" s="457"/>
      <c r="S10" s="457"/>
      <c r="T10" s="457"/>
      <c r="U10" s="457"/>
      <c r="V10" s="457"/>
      <c r="W10" s="457"/>
      <c r="X10" s="457"/>
      <c r="Y10" s="457"/>
      <c r="Z10" s="457"/>
      <c r="AA10" s="457"/>
      <c r="AB10" s="457"/>
      <c r="AC10" s="457"/>
      <c r="AD10" s="457"/>
      <c r="AE10" s="457"/>
      <c r="AF10" s="457"/>
      <c r="AG10" s="457"/>
    </row>
    <row r="11" spans="1:70" ht="21" customHeight="1">
      <c r="A11" s="457"/>
      <c r="B11" s="1698" t="s">
        <v>724</v>
      </c>
      <c r="C11" s="1698"/>
      <c r="D11" s="1698"/>
      <c r="E11" s="1698"/>
      <c r="F11" s="1698"/>
      <c r="G11" s="1698"/>
      <c r="H11" s="1698"/>
      <c r="I11" s="1698"/>
      <c r="J11" s="1698"/>
      <c r="K11" s="1698"/>
      <c r="L11" s="1698" t="s">
        <v>723</v>
      </c>
      <c r="M11" s="1698"/>
      <c r="N11" s="1698"/>
      <c r="O11" s="1698"/>
      <c r="P11" s="1698"/>
      <c r="Q11" s="1698" t="s">
        <v>722</v>
      </c>
      <c r="R11" s="1698"/>
      <c r="S11" s="1698"/>
      <c r="T11" s="1698"/>
      <c r="U11" s="1698"/>
      <c r="V11" s="1698"/>
      <c r="W11" s="1698"/>
      <c r="X11" s="1698"/>
      <c r="Y11" s="1698"/>
      <c r="Z11" s="1698"/>
      <c r="AA11" s="1698"/>
      <c r="AB11" s="1698"/>
      <c r="AC11" s="1698"/>
      <c r="AD11" s="1698"/>
      <c r="AE11" s="1698"/>
      <c r="AF11" s="1698"/>
      <c r="AG11" s="457"/>
      <c r="AK11" s="457"/>
      <c r="AL11" s="457"/>
      <c r="AM11" s="457"/>
      <c r="AN11" s="471"/>
      <c r="AO11" s="471"/>
      <c r="AP11" s="471"/>
      <c r="AQ11" s="471"/>
      <c r="AR11" s="471"/>
      <c r="AS11" s="471"/>
      <c r="AT11" s="471"/>
      <c r="AU11" s="471"/>
      <c r="AV11" s="471"/>
      <c r="AW11" s="471"/>
      <c r="AX11" s="471"/>
      <c r="AY11" s="471"/>
      <c r="AZ11" s="471"/>
      <c r="BA11" s="471"/>
      <c r="BB11" s="471"/>
      <c r="BC11" s="471"/>
      <c r="BD11" s="471"/>
      <c r="BE11" s="471"/>
      <c r="BF11" s="471"/>
      <c r="BG11" s="471"/>
      <c r="BH11" s="471"/>
      <c r="BI11" s="471"/>
      <c r="BJ11" s="471"/>
      <c r="BK11" s="471"/>
      <c r="BL11" s="471"/>
      <c r="BM11" s="471"/>
      <c r="BN11" s="471"/>
      <c r="BO11" s="471"/>
      <c r="BP11" s="471"/>
      <c r="BQ11" s="471"/>
      <c r="BR11" s="471"/>
    </row>
    <row r="12" spans="1:70" ht="26.25" customHeight="1">
      <c r="A12" s="457"/>
      <c r="B12" s="1713" t="s">
        <v>721</v>
      </c>
      <c r="C12" s="1698"/>
      <c r="D12" s="1698"/>
      <c r="E12" s="1698"/>
      <c r="F12" s="1698"/>
      <c r="G12" s="1698"/>
      <c r="H12" s="1698"/>
      <c r="I12" s="1698"/>
      <c r="J12" s="1698"/>
      <c r="K12" s="1698"/>
      <c r="L12" s="1697"/>
      <c r="M12" s="1697"/>
      <c r="N12" s="1697"/>
      <c r="O12" s="1697"/>
      <c r="P12" s="1697"/>
      <c r="Q12" s="1699" t="s">
        <v>713</v>
      </c>
      <c r="R12" s="1699"/>
      <c r="S12" s="1699"/>
      <c r="T12" s="1699"/>
      <c r="U12" s="1699"/>
      <c r="V12" s="1699"/>
      <c r="W12" s="1699"/>
      <c r="X12" s="1699"/>
      <c r="Y12" s="1699"/>
      <c r="Z12" s="1699"/>
      <c r="AA12" s="1699"/>
      <c r="AB12" s="1699"/>
      <c r="AC12" s="1699"/>
      <c r="AD12" s="1699"/>
      <c r="AE12" s="1699"/>
      <c r="AF12" s="1699"/>
      <c r="AG12" s="457"/>
      <c r="AK12" s="1721" t="str">
        <f>IF(L12&lt;&gt;"","OK","未入力")</f>
        <v>未入力</v>
      </c>
      <c r="AL12" s="1693"/>
      <c r="AM12" s="1694"/>
      <c r="AN12" s="1745" t="s">
        <v>718</v>
      </c>
      <c r="AO12" s="1746"/>
      <c r="AP12" s="1746"/>
      <c r="AQ12" s="1746"/>
      <c r="AR12" s="1746"/>
      <c r="AS12" s="1746"/>
      <c r="AT12" s="1746"/>
      <c r="AU12" s="1747"/>
      <c r="AV12" s="470"/>
      <c r="AW12" s="1751" t="s">
        <v>720</v>
      </c>
      <c r="AX12" s="1751"/>
      <c r="AY12" s="1751"/>
      <c r="AZ12" s="1751"/>
      <c r="BA12" s="1751"/>
      <c r="BB12" s="1751"/>
      <c r="BC12" s="1751"/>
      <c r="BD12" s="1751"/>
      <c r="BE12" s="1751"/>
      <c r="BF12" s="1751"/>
      <c r="BG12" s="1751"/>
      <c r="BH12" s="1751"/>
      <c r="BI12" s="1751"/>
      <c r="BJ12" s="1751"/>
      <c r="BK12" s="1751"/>
      <c r="BL12" s="1751"/>
      <c r="BM12" s="1751"/>
      <c r="BN12" s="1751"/>
      <c r="BO12" s="1751"/>
      <c r="BP12" s="1751"/>
      <c r="BQ12" s="1751"/>
      <c r="BR12" s="1752"/>
    </row>
    <row r="13" spans="1:70" ht="26.25" customHeight="1">
      <c r="A13" s="457"/>
      <c r="B13" s="1698"/>
      <c r="C13" s="1698"/>
      <c r="D13" s="1698"/>
      <c r="E13" s="1698"/>
      <c r="F13" s="1698"/>
      <c r="G13" s="1698"/>
      <c r="H13" s="1698"/>
      <c r="I13" s="1698"/>
      <c r="J13" s="1698"/>
      <c r="K13" s="1698"/>
      <c r="L13" s="1697"/>
      <c r="M13" s="1697"/>
      <c r="N13" s="1697"/>
      <c r="O13" s="1697"/>
      <c r="P13" s="1697"/>
      <c r="Q13" s="1699"/>
      <c r="R13" s="1699"/>
      <c r="S13" s="1699"/>
      <c r="T13" s="1699"/>
      <c r="U13" s="1699"/>
      <c r="V13" s="1699"/>
      <c r="W13" s="1699"/>
      <c r="X13" s="1699"/>
      <c r="Y13" s="1699"/>
      <c r="Z13" s="1699"/>
      <c r="AA13" s="1699"/>
      <c r="AB13" s="1699"/>
      <c r="AC13" s="1699"/>
      <c r="AD13" s="1699"/>
      <c r="AE13" s="1699"/>
      <c r="AF13" s="1699"/>
      <c r="AG13" s="457"/>
      <c r="AK13" s="1758"/>
      <c r="AL13" s="1759"/>
      <c r="AM13" s="1760"/>
      <c r="AN13" s="1748"/>
      <c r="AO13" s="1749"/>
      <c r="AP13" s="1749"/>
      <c r="AQ13" s="1749"/>
      <c r="AR13" s="1749"/>
      <c r="AS13" s="1749"/>
      <c r="AT13" s="1749"/>
      <c r="AU13" s="1750"/>
      <c r="AV13" s="469"/>
      <c r="AW13" s="1753"/>
      <c r="AX13" s="1753"/>
      <c r="AY13" s="1753"/>
      <c r="AZ13" s="1753"/>
      <c r="BA13" s="1753"/>
      <c r="BB13" s="1753"/>
      <c r="BC13" s="1753"/>
      <c r="BD13" s="1753"/>
      <c r="BE13" s="1753"/>
      <c r="BF13" s="1753"/>
      <c r="BG13" s="1753"/>
      <c r="BH13" s="1753"/>
      <c r="BI13" s="1753"/>
      <c r="BJ13" s="1753"/>
      <c r="BK13" s="1753"/>
      <c r="BL13" s="1753"/>
      <c r="BM13" s="1753"/>
      <c r="BN13" s="1753"/>
      <c r="BO13" s="1753"/>
      <c r="BP13" s="1753"/>
      <c r="BQ13" s="1753"/>
      <c r="BR13" s="1754"/>
    </row>
    <row r="14" spans="1:70" ht="26.25" customHeight="1">
      <c r="A14" s="457"/>
      <c r="B14" s="1713" t="s">
        <v>719</v>
      </c>
      <c r="C14" s="1698"/>
      <c r="D14" s="1698"/>
      <c r="E14" s="1698"/>
      <c r="F14" s="1698"/>
      <c r="G14" s="1698"/>
      <c r="H14" s="1698"/>
      <c r="I14" s="1698"/>
      <c r="J14" s="1698"/>
      <c r="K14" s="1698"/>
      <c r="L14" s="1697"/>
      <c r="M14" s="1697"/>
      <c r="N14" s="1697"/>
      <c r="O14" s="1697"/>
      <c r="P14" s="1697"/>
      <c r="Q14" s="1699" t="s">
        <v>711</v>
      </c>
      <c r="R14" s="1699"/>
      <c r="S14" s="1699"/>
      <c r="T14" s="1699"/>
      <c r="U14" s="1699"/>
      <c r="V14" s="1699"/>
      <c r="W14" s="1699"/>
      <c r="X14" s="1699"/>
      <c r="Y14" s="1699"/>
      <c r="Z14" s="1699"/>
      <c r="AA14" s="1699"/>
      <c r="AB14" s="1699"/>
      <c r="AC14" s="1699"/>
      <c r="AD14" s="1699"/>
      <c r="AE14" s="1699"/>
      <c r="AF14" s="1699"/>
      <c r="AG14" s="457"/>
      <c r="AK14" s="1721" t="str">
        <f>IF(L14&lt;&gt;"","OK","未入力")</f>
        <v>未入力</v>
      </c>
      <c r="AL14" s="1693"/>
      <c r="AM14" s="1694"/>
      <c r="AN14" s="1745" t="s">
        <v>718</v>
      </c>
      <c r="AO14" s="1746"/>
      <c r="AP14" s="1746"/>
      <c r="AQ14" s="1746"/>
      <c r="AR14" s="1746"/>
      <c r="AS14" s="1746"/>
      <c r="AT14" s="1746"/>
      <c r="AU14" s="1747"/>
      <c r="AV14" s="469"/>
      <c r="AW14" s="1753"/>
      <c r="AX14" s="1753"/>
      <c r="AY14" s="1753"/>
      <c r="AZ14" s="1753"/>
      <c r="BA14" s="1753"/>
      <c r="BB14" s="1753"/>
      <c r="BC14" s="1753"/>
      <c r="BD14" s="1753"/>
      <c r="BE14" s="1753"/>
      <c r="BF14" s="1753"/>
      <c r="BG14" s="1753"/>
      <c r="BH14" s="1753"/>
      <c r="BI14" s="1753"/>
      <c r="BJ14" s="1753"/>
      <c r="BK14" s="1753"/>
      <c r="BL14" s="1753"/>
      <c r="BM14" s="1753"/>
      <c r="BN14" s="1753"/>
      <c r="BO14" s="1753"/>
      <c r="BP14" s="1753"/>
      <c r="BQ14" s="1753"/>
      <c r="BR14" s="1754"/>
    </row>
    <row r="15" spans="1:70" ht="26.25" customHeight="1">
      <c r="A15" s="457"/>
      <c r="B15" s="1698"/>
      <c r="C15" s="1698"/>
      <c r="D15" s="1698"/>
      <c r="E15" s="1698"/>
      <c r="F15" s="1698"/>
      <c r="G15" s="1698"/>
      <c r="H15" s="1698"/>
      <c r="I15" s="1698"/>
      <c r="J15" s="1698"/>
      <c r="K15" s="1698"/>
      <c r="L15" s="1697"/>
      <c r="M15" s="1697"/>
      <c r="N15" s="1697"/>
      <c r="O15" s="1697"/>
      <c r="P15" s="1697"/>
      <c r="Q15" s="1699"/>
      <c r="R15" s="1699"/>
      <c r="S15" s="1699"/>
      <c r="T15" s="1699"/>
      <c r="U15" s="1699"/>
      <c r="V15" s="1699"/>
      <c r="W15" s="1699"/>
      <c r="X15" s="1699"/>
      <c r="Y15" s="1699"/>
      <c r="Z15" s="1699"/>
      <c r="AA15" s="1699"/>
      <c r="AB15" s="1699"/>
      <c r="AC15" s="1699"/>
      <c r="AD15" s="1699"/>
      <c r="AE15" s="1699"/>
      <c r="AF15" s="1699"/>
      <c r="AG15" s="457"/>
      <c r="AK15" s="1758"/>
      <c r="AL15" s="1759"/>
      <c r="AM15" s="1760"/>
      <c r="AN15" s="1748"/>
      <c r="AO15" s="1749"/>
      <c r="AP15" s="1749"/>
      <c r="AQ15" s="1749"/>
      <c r="AR15" s="1749"/>
      <c r="AS15" s="1749"/>
      <c r="AT15" s="1749"/>
      <c r="AU15" s="1750"/>
      <c r="AV15" s="469"/>
      <c r="AW15" s="1753"/>
      <c r="AX15" s="1753"/>
      <c r="AY15" s="1753"/>
      <c r="AZ15" s="1753"/>
      <c r="BA15" s="1753"/>
      <c r="BB15" s="1753"/>
      <c r="BC15" s="1753"/>
      <c r="BD15" s="1753"/>
      <c r="BE15" s="1753"/>
      <c r="BF15" s="1753"/>
      <c r="BG15" s="1753"/>
      <c r="BH15" s="1753"/>
      <c r="BI15" s="1753"/>
      <c r="BJ15" s="1753"/>
      <c r="BK15" s="1753"/>
      <c r="BL15" s="1753"/>
      <c r="BM15" s="1753"/>
      <c r="BN15" s="1753"/>
      <c r="BO15" s="1753"/>
      <c r="BP15" s="1753"/>
      <c r="BQ15" s="1753"/>
      <c r="BR15" s="1754"/>
    </row>
    <row r="16" spans="1:70" ht="26.25" customHeight="1">
      <c r="A16" s="457"/>
      <c r="B16" s="1713" t="s">
        <v>717</v>
      </c>
      <c r="C16" s="1698"/>
      <c r="D16" s="1698"/>
      <c r="E16" s="1698"/>
      <c r="F16" s="1698"/>
      <c r="G16" s="1698"/>
      <c r="H16" s="1698"/>
      <c r="I16" s="1698"/>
      <c r="J16" s="1698"/>
      <c r="K16" s="1698"/>
      <c r="L16" s="1697"/>
      <c r="M16" s="1697"/>
      <c r="N16" s="1697"/>
      <c r="O16" s="1697"/>
      <c r="P16" s="1697"/>
      <c r="Q16" s="1699" t="s">
        <v>713</v>
      </c>
      <c r="R16" s="1699"/>
      <c r="S16" s="1699"/>
      <c r="T16" s="1699"/>
      <c r="U16" s="1699"/>
      <c r="V16" s="1699"/>
      <c r="W16" s="1699"/>
      <c r="X16" s="1699"/>
      <c r="Y16" s="1699"/>
      <c r="Z16" s="1699"/>
      <c r="AA16" s="1699"/>
      <c r="AB16" s="1699"/>
      <c r="AC16" s="1699"/>
      <c r="AD16" s="1699"/>
      <c r="AE16" s="1699"/>
      <c r="AF16" s="1699"/>
      <c r="AG16" s="457"/>
      <c r="AK16" s="1721" t="str">
        <f>IF(L16&lt;&gt;"","OK","未入力")</f>
        <v>未入力</v>
      </c>
      <c r="AL16" s="1693"/>
      <c r="AM16" s="1694"/>
      <c r="AN16" s="1745" t="s">
        <v>715</v>
      </c>
      <c r="AO16" s="1746"/>
      <c r="AP16" s="1746"/>
      <c r="AQ16" s="1746"/>
      <c r="AR16" s="1746"/>
      <c r="AS16" s="1746"/>
      <c r="AT16" s="1746"/>
      <c r="AU16" s="1747"/>
      <c r="AV16" s="469"/>
      <c r="AW16" s="1753"/>
      <c r="AX16" s="1753"/>
      <c r="AY16" s="1753"/>
      <c r="AZ16" s="1753"/>
      <c r="BA16" s="1753"/>
      <c r="BB16" s="1753"/>
      <c r="BC16" s="1753"/>
      <c r="BD16" s="1753"/>
      <c r="BE16" s="1753"/>
      <c r="BF16" s="1753"/>
      <c r="BG16" s="1753"/>
      <c r="BH16" s="1753"/>
      <c r="BI16" s="1753"/>
      <c r="BJ16" s="1753"/>
      <c r="BK16" s="1753"/>
      <c r="BL16" s="1753"/>
      <c r="BM16" s="1753"/>
      <c r="BN16" s="1753"/>
      <c r="BO16" s="1753"/>
      <c r="BP16" s="1753"/>
      <c r="BQ16" s="1753"/>
      <c r="BR16" s="1754"/>
    </row>
    <row r="17" spans="1:70" ht="26.25" customHeight="1">
      <c r="A17" s="457"/>
      <c r="B17" s="1698"/>
      <c r="C17" s="1698"/>
      <c r="D17" s="1698"/>
      <c r="E17" s="1698"/>
      <c r="F17" s="1698"/>
      <c r="G17" s="1698"/>
      <c r="H17" s="1698"/>
      <c r="I17" s="1698"/>
      <c r="J17" s="1698"/>
      <c r="K17" s="1698"/>
      <c r="L17" s="1697"/>
      <c r="M17" s="1697"/>
      <c r="N17" s="1697"/>
      <c r="O17" s="1697"/>
      <c r="P17" s="1697"/>
      <c r="Q17" s="1699"/>
      <c r="R17" s="1699"/>
      <c r="S17" s="1699"/>
      <c r="T17" s="1699"/>
      <c r="U17" s="1699"/>
      <c r="V17" s="1699"/>
      <c r="W17" s="1699"/>
      <c r="X17" s="1699"/>
      <c r="Y17" s="1699"/>
      <c r="Z17" s="1699"/>
      <c r="AA17" s="1699"/>
      <c r="AB17" s="1699"/>
      <c r="AC17" s="1699"/>
      <c r="AD17" s="1699"/>
      <c r="AE17" s="1699"/>
      <c r="AF17" s="1699"/>
      <c r="AG17" s="457"/>
      <c r="AK17" s="1758"/>
      <c r="AL17" s="1759"/>
      <c r="AM17" s="1760"/>
      <c r="AN17" s="1748"/>
      <c r="AO17" s="1749"/>
      <c r="AP17" s="1749"/>
      <c r="AQ17" s="1749"/>
      <c r="AR17" s="1749"/>
      <c r="AS17" s="1749"/>
      <c r="AT17" s="1749"/>
      <c r="AU17" s="1750"/>
      <c r="AV17" s="469"/>
      <c r="AW17" s="1753"/>
      <c r="AX17" s="1753"/>
      <c r="AY17" s="1753"/>
      <c r="AZ17" s="1753"/>
      <c r="BA17" s="1753"/>
      <c r="BB17" s="1753"/>
      <c r="BC17" s="1753"/>
      <c r="BD17" s="1753"/>
      <c r="BE17" s="1753"/>
      <c r="BF17" s="1753"/>
      <c r="BG17" s="1753"/>
      <c r="BH17" s="1753"/>
      <c r="BI17" s="1753"/>
      <c r="BJ17" s="1753"/>
      <c r="BK17" s="1753"/>
      <c r="BL17" s="1753"/>
      <c r="BM17" s="1753"/>
      <c r="BN17" s="1753"/>
      <c r="BO17" s="1753"/>
      <c r="BP17" s="1753"/>
      <c r="BQ17" s="1753"/>
      <c r="BR17" s="1754"/>
    </row>
    <row r="18" spans="1:70" ht="26.25" customHeight="1">
      <c r="A18" s="457"/>
      <c r="B18" s="1713" t="s">
        <v>716</v>
      </c>
      <c r="C18" s="1698"/>
      <c r="D18" s="1698"/>
      <c r="E18" s="1698"/>
      <c r="F18" s="1698"/>
      <c r="G18" s="1698"/>
      <c r="H18" s="1698"/>
      <c r="I18" s="1698"/>
      <c r="J18" s="1698"/>
      <c r="K18" s="1698"/>
      <c r="L18" s="1697"/>
      <c r="M18" s="1697"/>
      <c r="N18" s="1697"/>
      <c r="O18" s="1697"/>
      <c r="P18" s="1697"/>
      <c r="Q18" s="1699" t="s">
        <v>711</v>
      </c>
      <c r="R18" s="1699"/>
      <c r="S18" s="1699"/>
      <c r="T18" s="1699"/>
      <c r="U18" s="1699"/>
      <c r="V18" s="1699"/>
      <c r="W18" s="1699"/>
      <c r="X18" s="1699"/>
      <c r="Y18" s="1699"/>
      <c r="Z18" s="1699"/>
      <c r="AA18" s="1699"/>
      <c r="AB18" s="1699"/>
      <c r="AC18" s="1699"/>
      <c r="AD18" s="1699"/>
      <c r="AE18" s="1699"/>
      <c r="AF18" s="1699"/>
      <c r="AG18" s="457"/>
      <c r="AK18" s="1721" t="str">
        <f>IF(L18&lt;&gt;"","OK","未入力")</f>
        <v>未入力</v>
      </c>
      <c r="AL18" s="1693"/>
      <c r="AM18" s="1694"/>
      <c r="AN18" s="1745" t="s">
        <v>715</v>
      </c>
      <c r="AO18" s="1746"/>
      <c r="AP18" s="1746"/>
      <c r="AQ18" s="1746"/>
      <c r="AR18" s="1746"/>
      <c r="AS18" s="1746"/>
      <c r="AT18" s="1746"/>
      <c r="AU18" s="1747"/>
      <c r="AV18" s="469"/>
      <c r="AW18" s="1753"/>
      <c r="AX18" s="1753"/>
      <c r="AY18" s="1753"/>
      <c r="AZ18" s="1753"/>
      <c r="BA18" s="1753"/>
      <c r="BB18" s="1753"/>
      <c r="BC18" s="1753"/>
      <c r="BD18" s="1753"/>
      <c r="BE18" s="1753"/>
      <c r="BF18" s="1753"/>
      <c r="BG18" s="1753"/>
      <c r="BH18" s="1753"/>
      <c r="BI18" s="1753"/>
      <c r="BJ18" s="1753"/>
      <c r="BK18" s="1753"/>
      <c r="BL18" s="1753"/>
      <c r="BM18" s="1753"/>
      <c r="BN18" s="1753"/>
      <c r="BO18" s="1753"/>
      <c r="BP18" s="1753"/>
      <c r="BQ18" s="1753"/>
      <c r="BR18" s="1754"/>
    </row>
    <row r="19" spans="1:70" ht="26.25" customHeight="1">
      <c r="A19" s="457"/>
      <c r="B19" s="1698"/>
      <c r="C19" s="1698"/>
      <c r="D19" s="1698"/>
      <c r="E19" s="1698"/>
      <c r="F19" s="1698"/>
      <c r="G19" s="1698"/>
      <c r="H19" s="1698"/>
      <c r="I19" s="1698"/>
      <c r="J19" s="1698"/>
      <c r="K19" s="1698"/>
      <c r="L19" s="1697"/>
      <c r="M19" s="1697"/>
      <c r="N19" s="1697"/>
      <c r="O19" s="1697"/>
      <c r="P19" s="1697"/>
      <c r="Q19" s="1699"/>
      <c r="R19" s="1699"/>
      <c r="S19" s="1699"/>
      <c r="T19" s="1699"/>
      <c r="U19" s="1699"/>
      <c r="V19" s="1699"/>
      <c r="W19" s="1699"/>
      <c r="X19" s="1699"/>
      <c r="Y19" s="1699"/>
      <c r="Z19" s="1699"/>
      <c r="AA19" s="1699"/>
      <c r="AB19" s="1699"/>
      <c r="AC19" s="1699"/>
      <c r="AD19" s="1699"/>
      <c r="AE19" s="1699"/>
      <c r="AF19" s="1699"/>
      <c r="AG19" s="457"/>
      <c r="AK19" s="1758"/>
      <c r="AL19" s="1759"/>
      <c r="AM19" s="1760"/>
      <c r="AN19" s="1748"/>
      <c r="AO19" s="1749"/>
      <c r="AP19" s="1749"/>
      <c r="AQ19" s="1749"/>
      <c r="AR19" s="1749"/>
      <c r="AS19" s="1749"/>
      <c r="AT19" s="1749"/>
      <c r="AU19" s="1750"/>
      <c r="AV19" s="469"/>
      <c r="AW19" s="1753"/>
      <c r="AX19" s="1753"/>
      <c r="AY19" s="1753"/>
      <c r="AZ19" s="1753"/>
      <c r="BA19" s="1753"/>
      <c r="BB19" s="1753"/>
      <c r="BC19" s="1753"/>
      <c r="BD19" s="1753"/>
      <c r="BE19" s="1753"/>
      <c r="BF19" s="1753"/>
      <c r="BG19" s="1753"/>
      <c r="BH19" s="1753"/>
      <c r="BI19" s="1753"/>
      <c r="BJ19" s="1753"/>
      <c r="BK19" s="1753"/>
      <c r="BL19" s="1753"/>
      <c r="BM19" s="1753"/>
      <c r="BN19" s="1753"/>
      <c r="BO19" s="1753"/>
      <c r="BP19" s="1753"/>
      <c r="BQ19" s="1753"/>
      <c r="BR19" s="1754"/>
    </row>
    <row r="20" spans="1:70" ht="26.25" customHeight="1">
      <c r="A20" s="457"/>
      <c r="B20" s="1713" t="s">
        <v>714</v>
      </c>
      <c r="C20" s="1698"/>
      <c r="D20" s="1698"/>
      <c r="E20" s="1698"/>
      <c r="F20" s="1698"/>
      <c r="G20" s="1698"/>
      <c r="H20" s="1698"/>
      <c r="I20" s="1698"/>
      <c r="J20" s="1698"/>
      <c r="K20" s="1698"/>
      <c r="L20" s="1697"/>
      <c r="M20" s="1697"/>
      <c r="N20" s="1697"/>
      <c r="O20" s="1697"/>
      <c r="P20" s="1697"/>
      <c r="Q20" s="1699" t="s">
        <v>713</v>
      </c>
      <c r="R20" s="1699"/>
      <c r="S20" s="1699"/>
      <c r="T20" s="1699"/>
      <c r="U20" s="1699"/>
      <c r="V20" s="1699"/>
      <c r="W20" s="1699"/>
      <c r="X20" s="1699"/>
      <c r="Y20" s="1699"/>
      <c r="Z20" s="1699"/>
      <c r="AA20" s="1699"/>
      <c r="AB20" s="1699"/>
      <c r="AC20" s="1699"/>
      <c r="AD20" s="1699"/>
      <c r="AE20" s="1699"/>
      <c r="AF20" s="1699"/>
      <c r="AG20" s="457"/>
      <c r="AK20" s="1721" t="str">
        <f>IF(L20&lt;&gt;"","OK","未入力")</f>
        <v>未入力</v>
      </c>
      <c r="AL20" s="1693"/>
      <c r="AM20" s="1694"/>
      <c r="AN20" s="1745" t="s">
        <v>710</v>
      </c>
      <c r="AO20" s="1746"/>
      <c r="AP20" s="1746"/>
      <c r="AQ20" s="1746"/>
      <c r="AR20" s="1746"/>
      <c r="AS20" s="1746"/>
      <c r="AT20" s="1746"/>
      <c r="AU20" s="1747"/>
      <c r="AV20" s="469"/>
      <c r="AW20" s="1753"/>
      <c r="AX20" s="1753"/>
      <c r="AY20" s="1753"/>
      <c r="AZ20" s="1753"/>
      <c r="BA20" s="1753"/>
      <c r="BB20" s="1753"/>
      <c r="BC20" s="1753"/>
      <c r="BD20" s="1753"/>
      <c r="BE20" s="1753"/>
      <c r="BF20" s="1753"/>
      <c r="BG20" s="1753"/>
      <c r="BH20" s="1753"/>
      <c r="BI20" s="1753"/>
      <c r="BJ20" s="1753"/>
      <c r="BK20" s="1753"/>
      <c r="BL20" s="1753"/>
      <c r="BM20" s="1753"/>
      <c r="BN20" s="1753"/>
      <c r="BO20" s="1753"/>
      <c r="BP20" s="1753"/>
      <c r="BQ20" s="1753"/>
      <c r="BR20" s="1754"/>
    </row>
    <row r="21" spans="1:70" ht="26.25" customHeight="1">
      <c r="A21" s="457"/>
      <c r="B21" s="1698"/>
      <c r="C21" s="1698"/>
      <c r="D21" s="1698"/>
      <c r="E21" s="1698"/>
      <c r="F21" s="1698"/>
      <c r="G21" s="1698"/>
      <c r="H21" s="1698"/>
      <c r="I21" s="1698"/>
      <c r="J21" s="1698"/>
      <c r="K21" s="1698"/>
      <c r="L21" s="1697"/>
      <c r="M21" s="1697"/>
      <c r="N21" s="1697"/>
      <c r="O21" s="1697"/>
      <c r="P21" s="1697"/>
      <c r="Q21" s="1699"/>
      <c r="R21" s="1699"/>
      <c r="S21" s="1699"/>
      <c r="T21" s="1699"/>
      <c r="U21" s="1699"/>
      <c r="V21" s="1699"/>
      <c r="W21" s="1699"/>
      <c r="X21" s="1699"/>
      <c r="Y21" s="1699"/>
      <c r="Z21" s="1699"/>
      <c r="AA21" s="1699"/>
      <c r="AB21" s="1699"/>
      <c r="AC21" s="1699"/>
      <c r="AD21" s="1699"/>
      <c r="AE21" s="1699"/>
      <c r="AF21" s="1699"/>
      <c r="AG21" s="457"/>
      <c r="AK21" s="1744"/>
      <c r="AL21" s="1695"/>
      <c r="AM21" s="1696"/>
      <c r="AN21" s="1748"/>
      <c r="AO21" s="1749"/>
      <c r="AP21" s="1749"/>
      <c r="AQ21" s="1749"/>
      <c r="AR21" s="1749"/>
      <c r="AS21" s="1749"/>
      <c r="AT21" s="1749"/>
      <c r="AU21" s="1750"/>
      <c r="AV21" s="469"/>
      <c r="AW21" s="1753"/>
      <c r="AX21" s="1753"/>
      <c r="AY21" s="1753"/>
      <c r="AZ21" s="1753"/>
      <c r="BA21" s="1753"/>
      <c r="BB21" s="1753"/>
      <c r="BC21" s="1753"/>
      <c r="BD21" s="1753"/>
      <c r="BE21" s="1753"/>
      <c r="BF21" s="1753"/>
      <c r="BG21" s="1753"/>
      <c r="BH21" s="1753"/>
      <c r="BI21" s="1753"/>
      <c r="BJ21" s="1753"/>
      <c r="BK21" s="1753"/>
      <c r="BL21" s="1753"/>
      <c r="BM21" s="1753"/>
      <c r="BN21" s="1753"/>
      <c r="BO21" s="1753"/>
      <c r="BP21" s="1753"/>
      <c r="BQ21" s="1753"/>
      <c r="BR21" s="1754"/>
    </row>
    <row r="22" spans="1:70" ht="26.25" customHeight="1">
      <c r="A22" s="457"/>
      <c r="B22" s="1713" t="s">
        <v>712</v>
      </c>
      <c r="C22" s="1698"/>
      <c r="D22" s="1698"/>
      <c r="E22" s="1698"/>
      <c r="F22" s="1698"/>
      <c r="G22" s="1698"/>
      <c r="H22" s="1698"/>
      <c r="I22" s="1698"/>
      <c r="J22" s="1698"/>
      <c r="K22" s="1698"/>
      <c r="L22" s="1697"/>
      <c r="M22" s="1697"/>
      <c r="N22" s="1697"/>
      <c r="O22" s="1697"/>
      <c r="P22" s="1697"/>
      <c r="Q22" s="1699" t="s">
        <v>711</v>
      </c>
      <c r="R22" s="1699"/>
      <c r="S22" s="1699"/>
      <c r="T22" s="1699"/>
      <c r="U22" s="1699"/>
      <c r="V22" s="1699"/>
      <c r="W22" s="1699"/>
      <c r="X22" s="1699"/>
      <c r="Y22" s="1699"/>
      <c r="Z22" s="1699"/>
      <c r="AA22" s="1699"/>
      <c r="AB22" s="1699"/>
      <c r="AC22" s="1699"/>
      <c r="AD22" s="1699"/>
      <c r="AE22" s="1699"/>
      <c r="AF22" s="1699"/>
      <c r="AG22" s="457"/>
      <c r="AK22" s="1721" t="str">
        <f>IF(L22&lt;&gt;"","OK","未入力")</f>
        <v>未入力</v>
      </c>
      <c r="AL22" s="1693"/>
      <c r="AM22" s="1694"/>
      <c r="AN22" s="1745" t="s">
        <v>710</v>
      </c>
      <c r="AO22" s="1746"/>
      <c r="AP22" s="1746"/>
      <c r="AQ22" s="1746"/>
      <c r="AR22" s="1746"/>
      <c r="AS22" s="1746"/>
      <c r="AT22" s="1746"/>
      <c r="AU22" s="1747"/>
      <c r="AW22" s="1753"/>
      <c r="AX22" s="1753"/>
      <c r="AY22" s="1753"/>
      <c r="AZ22" s="1753"/>
      <c r="BA22" s="1753"/>
      <c r="BB22" s="1753"/>
      <c r="BC22" s="1753"/>
      <c r="BD22" s="1753"/>
      <c r="BE22" s="1753"/>
      <c r="BF22" s="1753"/>
      <c r="BG22" s="1753"/>
      <c r="BH22" s="1753"/>
      <c r="BI22" s="1753"/>
      <c r="BJ22" s="1753"/>
      <c r="BK22" s="1753"/>
      <c r="BL22" s="1753"/>
      <c r="BM22" s="1753"/>
      <c r="BN22" s="1753"/>
      <c r="BO22" s="1753"/>
      <c r="BP22" s="1753"/>
      <c r="BQ22" s="1753"/>
      <c r="BR22" s="1754"/>
    </row>
    <row r="23" spans="1:70" ht="26.25" customHeight="1">
      <c r="A23" s="457"/>
      <c r="B23" s="1698"/>
      <c r="C23" s="1698"/>
      <c r="D23" s="1698"/>
      <c r="E23" s="1698"/>
      <c r="F23" s="1698"/>
      <c r="G23" s="1698"/>
      <c r="H23" s="1698"/>
      <c r="I23" s="1698"/>
      <c r="J23" s="1698"/>
      <c r="K23" s="1698"/>
      <c r="L23" s="1697"/>
      <c r="M23" s="1697"/>
      <c r="N23" s="1697"/>
      <c r="O23" s="1697"/>
      <c r="P23" s="1697"/>
      <c r="Q23" s="1699"/>
      <c r="R23" s="1699"/>
      <c r="S23" s="1699"/>
      <c r="T23" s="1699"/>
      <c r="U23" s="1699"/>
      <c r="V23" s="1699"/>
      <c r="W23" s="1699"/>
      <c r="X23" s="1699"/>
      <c r="Y23" s="1699"/>
      <c r="Z23" s="1699"/>
      <c r="AA23" s="1699"/>
      <c r="AB23" s="1699"/>
      <c r="AC23" s="1699"/>
      <c r="AD23" s="1699"/>
      <c r="AE23" s="1699"/>
      <c r="AF23" s="1699"/>
      <c r="AG23" s="457"/>
      <c r="AK23" s="1744"/>
      <c r="AL23" s="1695"/>
      <c r="AM23" s="1696"/>
      <c r="AN23" s="1748"/>
      <c r="AO23" s="1749"/>
      <c r="AP23" s="1749"/>
      <c r="AQ23" s="1749"/>
      <c r="AR23" s="1749"/>
      <c r="AS23" s="1749"/>
      <c r="AT23" s="1749"/>
      <c r="AU23" s="1750"/>
      <c r="AV23" s="468"/>
      <c r="AW23" s="1755"/>
      <c r="AX23" s="1755"/>
      <c r="AY23" s="1755"/>
      <c r="AZ23" s="1755"/>
      <c r="BA23" s="1755"/>
      <c r="BB23" s="1755"/>
      <c r="BC23" s="1755"/>
      <c r="BD23" s="1755"/>
      <c r="BE23" s="1755"/>
      <c r="BF23" s="1755"/>
      <c r="BG23" s="1755"/>
      <c r="BH23" s="1755"/>
      <c r="BI23" s="1755"/>
      <c r="BJ23" s="1755"/>
      <c r="BK23" s="1755"/>
      <c r="BL23" s="1755"/>
      <c r="BM23" s="1755"/>
      <c r="BN23" s="1755"/>
      <c r="BO23" s="1755"/>
      <c r="BP23" s="1755"/>
      <c r="BQ23" s="1755"/>
      <c r="BR23" s="1756"/>
    </row>
    <row r="24" spans="1:70" ht="26.25" customHeight="1">
      <c r="A24" s="457"/>
      <c r="B24" s="1700"/>
      <c r="C24" s="1701"/>
      <c r="D24" s="1701"/>
      <c r="E24" s="1701"/>
      <c r="F24" s="1701"/>
      <c r="G24" s="1701"/>
      <c r="H24" s="1701"/>
      <c r="I24" s="1701"/>
      <c r="J24" s="1701"/>
      <c r="K24" s="1702"/>
      <c r="L24" s="1714"/>
      <c r="M24" s="1715"/>
      <c r="N24" s="1715"/>
      <c r="O24" s="1715"/>
      <c r="P24" s="1716"/>
      <c r="Q24" s="1700"/>
      <c r="R24" s="1701"/>
      <c r="S24" s="1701"/>
      <c r="T24" s="1701"/>
      <c r="U24" s="1701"/>
      <c r="V24" s="1701"/>
      <c r="W24" s="1701"/>
      <c r="X24" s="1701"/>
      <c r="Y24" s="1701"/>
      <c r="Z24" s="1701"/>
      <c r="AA24" s="1701"/>
      <c r="AB24" s="1701"/>
      <c r="AC24" s="1701"/>
      <c r="AD24" s="1701"/>
      <c r="AE24" s="1701"/>
      <c r="AF24" s="1702"/>
      <c r="AG24" s="457"/>
    </row>
    <row r="25" spans="1:70" ht="26.25" customHeight="1">
      <c r="A25" s="457"/>
      <c r="B25" s="1703"/>
      <c r="C25" s="1704"/>
      <c r="D25" s="1704"/>
      <c r="E25" s="1704"/>
      <c r="F25" s="1704"/>
      <c r="G25" s="1704"/>
      <c r="H25" s="1704"/>
      <c r="I25" s="1704"/>
      <c r="J25" s="1704"/>
      <c r="K25" s="1705"/>
      <c r="L25" s="1717"/>
      <c r="M25" s="1718"/>
      <c r="N25" s="1718"/>
      <c r="O25" s="1718"/>
      <c r="P25" s="1719"/>
      <c r="Q25" s="1703"/>
      <c r="R25" s="1704"/>
      <c r="S25" s="1704"/>
      <c r="T25" s="1704"/>
      <c r="U25" s="1704"/>
      <c r="V25" s="1704"/>
      <c r="W25" s="1704"/>
      <c r="X25" s="1704"/>
      <c r="Y25" s="1704"/>
      <c r="Z25" s="1704"/>
      <c r="AA25" s="1704"/>
      <c r="AB25" s="1704"/>
      <c r="AC25" s="1704"/>
      <c r="AD25" s="1704"/>
      <c r="AE25" s="1704"/>
      <c r="AF25" s="1705"/>
      <c r="AG25" s="457"/>
    </row>
    <row r="26" spans="1:70" ht="26.25" customHeight="1">
      <c r="A26" s="457"/>
      <c r="B26" s="1698" t="s">
        <v>709</v>
      </c>
      <c r="C26" s="1698"/>
      <c r="D26" s="1698"/>
      <c r="E26" s="1698"/>
      <c r="F26" s="1698"/>
      <c r="G26" s="1698"/>
      <c r="H26" s="1698"/>
      <c r="I26" s="1698"/>
      <c r="J26" s="1698"/>
      <c r="K26" s="1698"/>
      <c r="L26" s="1711">
        <f>SUM(L12:P25)</f>
        <v>0</v>
      </c>
      <c r="M26" s="1711"/>
      <c r="N26" s="1711"/>
      <c r="O26" s="1711"/>
      <c r="P26" s="1711"/>
      <c r="Q26" s="1698"/>
      <c r="R26" s="1698"/>
      <c r="S26" s="1698"/>
      <c r="T26" s="1698"/>
      <c r="U26" s="1698"/>
      <c r="V26" s="1698"/>
      <c r="W26" s="1698"/>
      <c r="X26" s="1698"/>
      <c r="Y26" s="1698"/>
      <c r="Z26" s="1698"/>
      <c r="AA26" s="1698"/>
      <c r="AB26" s="1698"/>
      <c r="AC26" s="1698"/>
      <c r="AD26" s="1698"/>
      <c r="AE26" s="1698"/>
      <c r="AF26" s="1698"/>
      <c r="AG26" s="457"/>
    </row>
    <row r="27" spans="1:70" ht="26.25" customHeight="1">
      <c r="A27" s="457"/>
      <c r="B27" s="1698"/>
      <c r="C27" s="1698"/>
      <c r="D27" s="1698"/>
      <c r="E27" s="1698"/>
      <c r="F27" s="1698"/>
      <c r="G27" s="1698"/>
      <c r="H27" s="1698"/>
      <c r="I27" s="1698"/>
      <c r="J27" s="1698"/>
      <c r="K27" s="1698"/>
      <c r="L27" s="1711"/>
      <c r="M27" s="1711"/>
      <c r="N27" s="1711"/>
      <c r="O27" s="1711"/>
      <c r="P27" s="1711"/>
      <c r="Q27" s="1698"/>
      <c r="R27" s="1698"/>
      <c r="S27" s="1698"/>
      <c r="T27" s="1698"/>
      <c r="U27" s="1698"/>
      <c r="V27" s="1698"/>
      <c r="W27" s="1698"/>
      <c r="X27" s="1698"/>
      <c r="Y27" s="1698"/>
      <c r="Z27" s="1698"/>
      <c r="AA27" s="1698"/>
      <c r="AB27" s="1698"/>
      <c r="AC27" s="1698"/>
      <c r="AD27" s="1698"/>
      <c r="AE27" s="1698"/>
      <c r="AF27" s="1698"/>
      <c r="AG27" s="457"/>
    </row>
    <row r="28" spans="1:70" ht="26.25" customHeight="1">
      <c r="A28" s="457"/>
      <c r="B28" s="1698" t="s">
        <v>708</v>
      </c>
      <c r="C28" s="1698"/>
      <c r="D28" s="1698"/>
      <c r="E28" s="1698"/>
      <c r="F28" s="1698"/>
      <c r="G28" s="1698"/>
      <c r="H28" s="1698"/>
      <c r="I28" s="1698"/>
      <c r="J28" s="1698"/>
      <c r="K28" s="1698"/>
      <c r="L28" s="1711">
        <f>ROUNDDOWN(L26*0.1,0)</f>
        <v>0</v>
      </c>
      <c r="M28" s="1711"/>
      <c r="N28" s="1711"/>
      <c r="O28" s="1711"/>
      <c r="P28" s="1711"/>
      <c r="Q28" s="1706" t="s">
        <v>707</v>
      </c>
      <c r="R28" s="1706"/>
      <c r="S28" s="1706"/>
      <c r="T28" s="1706"/>
      <c r="U28" s="1706"/>
      <c r="V28" s="1706"/>
      <c r="W28" s="1706"/>
      <c r="X28" s="1706"/>
      <c r="Y28" s="1706"/>
      <c r="Z28" s="1706"/>
      <c r="AA28" s="1706"/>
      <c r="AB28" s="1706"/>
      <c r="AC28" s="1706"/>
      <c r="AD28" s="1706"/>
      <c r="AE28" s="1706"/>
      <c r="AF28" s="1706"/>
      <c r="AG28" s="457"/>
    </row>
    <row r="29" spans="1:70" ht="26.25" customHeight="1">
      <c r="A29" s="457"/>
      <c r="B29" s="1698"/>
      <c r="C29" s="1698"/>
      <c r="D29" s="1698"/>
      <c r="E29" s="1698"/>
      <c r="F29" s="1698"/>
      <c r="G29" s="1698"/>
      <c r="H29" s="1698"/>
      <c r="I29" s="1698"/>
      <c r="J29" s="1698"/>
      <c r="K29" s="1698"/>
      <c r="L29" s="1711"/>
      <c r="M29" s="1711"/>
      <c r="N29" s="1711"/>
      <c r="O29" s="1711"/>
      <c r="P29" s="1711"/>
      <c r="Q29" s="1706"/>
      <c r="R29" s="1706"/>
      <c r="S29" s="1706"/>
      <c r="T29" s="1706"/>
      <c r="U29" s="1706"/>
      <c r="V29" s="1706"/>
      <c r="W29" s="1706"/>
      <c r="X29" s="1706"/>
      <c r="Y29" s="1706"/>
      <c r="Z29" s="1706"/>
      <c r="AA29" s="1706"/>
      <c r="AB29" s="1706"/>
      <c r="AC29" s="1706"/>
      <c r="AD29" s="1706"/>
      <c r="AE29" s="1706"/>
      <c r="AF29" s="1706"/>
      <c r="AG29" s="457"/>
    </row>
    <row r="30" spans="1:70" ht="26.25" customHeight="1">
      <c r="A30" s="457"/>
      <c r="B30" s="1698" t="s">
        <v>706</v>
      </c>
      <c r="C30" s="1698"/>
      <c r="D30" s="1698"/>
      <c r="E30" s="1698"/>
      <c r="F30" s="1698"/>
      <c r="G30" s="1698"/>
      <c r="H30" s="1698"/>
      <c r="I30" s="1698"/>
      <c r="J30" s="1698"/>
      <c r="K30" s="1698"/>
      <c r="L30" s="1711">
        <f>SUM(L26:P29)</f>
        <v>0</v>
      </c>
      <c r="M30" s="1711"/>
      <c r="N30" s="1711"/>
      <c r="O30" s="1711"/>
      <c r="P30" s="1711"/>
      <c r="Q30" s="1698"/>
      <c r="R30" s="1698"/>
      <c r="S30" s="1698"/>
      <c r="T30" s="1698"/>
      <c r="U30" s="1698"/>
      <c r="V30" s="1698"/>
      <c r="W30" s="1698"/>
      <c r="X30" s="1698"/>
      <c r="Y30" s="1698"/>
      <c r="Z30" s="1698"/>
      <c r="AA30" s="1698"/>
      <c r="AB30" s="1698"/>
      <c r="AC30" s="1698"/>
      <c r="AD30" s="1698"/>
      <c r="AE30" s="1698"/>
      <c r="AF30" s="1698"/>
      <c r="AG30" s="457"/>
    </row>
    <row r="31" spans="1:70" ht="26.25" customHeight="1">
      <c r="A31" s="457"/>
      <c r="B31" s="1698"/>
      <c r="C31" s="1698"/>
      <c r="D31" s="1698"/>
      <c r="E31" s="1698"/>
      <c r="F31" s="1698"/>
      <c r="G31" s="1698"/>
      <c r="H31" s="1698"/>
      <c r="I31" s="1698"/>
      <c r="J31" s="1698"/>
      <c r="K31" s="1698"/>
      <c r="L31" s="1711"/>
      <c r="M31" s="1711"/>
      <c r="N31" s="1711"/>
      <c r="O31" s="1711"/>
      <c r="P31" s="1711"/>
      <c r="Q31" s="1698"/>
      <c r="R31" s="1698"/>
      <c r="S31" s="1698"/>
      <c r="T31" s="1698"/>
      <c r="U31" s="1698"/>
      <c r="V31" s="1698"/>
      <c r="W31" s="1698"/>
      <c r="X31" s="1698"/>
      <c r="Y31" s="1698"/>
      <c r="Z31" s="1698"/>
      <c r="AA31" s="1698"/>
      <c r="AB31" s="1698"/>
      <c r="AC31" s="1698"/>
      <c r="AD31" s="1698"/>
      <c r="AE31" s="1698"/>
      <c r="AF31" s="1698"/>
      <c r="AG31" s="457"/>
    </row>
    <row r="32" spans="1:70" ht="21" customHeight="1">
      <c r="A32" s="457"/>
      <c r="B32" s="461"/>
      <c r="C32" s="467" t="s">
        <v>705</v>
      </c>
      <c r="D32" s="461"/>
      <c r="E32" s="461"/>
      <c r="F32" s="461"/>
      <c r="G32" s="461"/>
      <c r="H32" s="461"/>
      <c r="I32" s="461"/>
      <c r="J32" s="461"/>
      <c r="K32" s="461"/>
      <c r="L32" s="461"/>
      <c r="M32" s="461"/>
      <c r="N32" s="461"/>
      <c r="O32" s="461"/>
      <c r="P32" s="457"/>
      <c r="Q32" s="457"/>
      <c r="R32" s="457"/>
      <c r="S32" s="457"/>
      <c r="T32" s="457"/>
      <c r="U32" s="457"/>
      <c r="V32" s="457"/>
      <c r="W32" s="457"/>
      <c r="X32" s="457"/>
      <c r="Y32" s="457"/>
      <c r="Z32" s="457"/>
      <c r="AA32" s="457"/>
      <c r="AB32" s="457"/>
      <c r="AC32" s="457"/>
      <c r="AD32" s="457"/>
      <c r="AE32" s="457"/>
      <c r="AF32" s="457"/>
      <c r="AG32" s="457"/>
    </row>
    <row r="33" spans="1:70" ht="21" customHeight="1">
      <c r="A33" s="457"/>
      <c r="B33" s="461"/>
      <c r="C33" s="461"/>
      <c r="D33" s="461"/>
      <c r="E33" s="461"/>
      <c r="F33" s="461"/>
      <c r="G33" s="461"/>
      <c r="H33" s="461"/>
      <c r="I33" s="461"/>
      <c r="J33" s="461"/>
      <c r="K33" s="461"/>
      <c r="L33" s="461"/>
      <c r="M33" s="461"/>
      <c r="N33" s="461"/>
      <c r="O33" s="461"/>
      <c r="P33" s="457"/>
      <c r="Q33" s="457"/>
      <c r="R33" s="457"/>
      <c r="S33" s="457"/>
      <c r="T33" s="457"/>
      <c r="U33" s="457"/>
      <c r="V33" s="457"/>
      <c r="W33" s="457"/>
      <c r="X33" s="457"/>
      <c r="Y33" s="457"/>
      <c r="Z33" s="457"/>
      <c r="AA33" s="457"/>
      <c r="AB33" s="457"/>
      <c r="AC33" s="457"/>
      <c r="AD33" s="457"/>
      <c r="AE33" s="457"/>
      <c r="AF33" s="457"/>
      <c r="AG33" s="457"/>
    </row>
    <row r="34" spans="1:70" ht="26.25" customHeight="1">
      <c r="A34" s="1707"/>
      <c r="B34" s="1709" t="s">
        <v>704</v>
      </c>
      <c r="C34" s="1710"/>
      <c r="D34" s="1710"/>
      <c r="E34" s="1710"/>
      <c r="F34" s="1710"/>
      <c r="G34" s="1710"/>
      <c r="H34" s="1710"/>
      <c r="I34" s="1710"/>
      <c r="J34" s="1710"/>
      <c r="K34" s="1710"/>
      <c r="L34" s="1711" t="e">
        <f>ROUNDDOWN((L12+L16+L20)/V34/AC34,0)</f>
        <v>#DIV/0!</v>
      </c>
      <c r="M34" s="1711"/>
      <c r="N34" s="1711"/>
      <c r="O34" s="1711"/>
      <c r="P34" s="1712"/>
      <c r="Q34" s="1700" t="s">
        <v>700</v>
      </c>
      <c r="R34" s="1701"/>
      <c r="S34" s="1701"/>
      <c r="T34" s="1701"/>
      <c r="U34" s="1701"/>
      <c r="V34" s="1689">
        <f>W7</f>
        <v>0</v>
      </c>
      <c r="W34" s="1689"/>
      <c r="X34" s="1701" t="s">
        <v>699</v>
      </c>
      <c r="Y34" s="1701"/>
      <c r="Z34" s="1701"/>
      <c r="AA34" s="1701"/>
      <c r="AB34" s="1701"/>
      <c r="AC34" s="1691"/>
      <c r="AD34" s="1691"/>
      <c r="AE34" s="1693" t="s">
        <v>698</v>
      </c>
      <c r="AF34" s="1694"/>
      <c r="AG34" s="457"/>
      <c r="AK34" s="1721" t="e">
        <f>IF(L34&gt;1,"OK","未入力")</f>
        <v>#DIV/0!</v>
      </c>
      <c r="AL34" s="1693"/>
      <c r="AM34" s="1694"/>
      <c r="AN34" s="1745" t="s">
        <v>703</v>
      </c>
      <c r="AO34" s="1746"/>
      <c r="AP34" s="1746"/>
      <c r="AQ34" s="1746"/>
      <c r="AR34" s="1746"/>
      <c r="AS34" s="1746"/>
      <c r="AT34" s="1746"/>
      <c r="AU34" s="1747"/>
      <c r="AV34" s="1735" t="s">
        <v>702</v>
      </c>
      <c r="AW34" s="1731"/>
      <c r="AX34" s="1731"/>
      <c r="AY34" s="1731"/>
      <c r="AZ34" s="1731"/>
      <c r="BA34" s="1731"/>
      <c r="BB34" s="1731"/>
      <c r="BC34" s="1731"/>
      <c r="BD34" s="1731"/>
      <c r="BE34" s="1731"/>
      <c r="BF34" s="1731"/>
      <c r="BG34" s="1731"/>
      <c r="BH34" s="1731"/>
      <c r="BI34" s="1731"/>
      <c r="BJ34" s="1731"/>
      <c r="BK34" s="1731"/>
      <c r="BL34" s="1731"/>
      <c r="BM34" s="1731"/>
      <c r="BN34" s="1731"/>
      <c r="BO34" s="1731"/>
      <c r="BP34" s="1731"/>
      <c r="BQ34" s="1731"/>
      <c r="BR34" s="1732"/>
    </row>
    <row r="35" spans="1:70" ht="26.25" customHeight="1">
      <c r="A35" s="1708"/>
      <c r="B35" s="1710"/>
      <c r="C35" s="1710"/>
      <c r="D35" s="1710"/>
      <c r="E35" s="1710"/>
      <c r="F35" s="1710"/>
      <c r="G35" s="1710"/>
      <c r="H35" s="1710"/>
      <c r="I35" s="1710"/>
      <c r="J35" s="1710"/>
      <c r="K35" s="1710"/>
      <c r="L35" s="1711"/>
      <c r="M35" s="1711"/>
      <c r="N35" s="1711"/>
      <c r="O35" s="1711"/>
      <c r="P35" s="1712"/>
      <c r="Q35" s="1703"/>
      <c r="R35" s="1704"/>
      <c r="S35" s="1704"/>
      <c r="T35" s="1704"/>
      <c r="U35" s="1704"/>
      <c r="V35" s="1690"/>
      <c r="W35" s="1690"/>
      <c r="X35" s="1704"/>
      <c r="Y35" s="1704"/>
      <c r="Z35" s="1704"/>
      <c r="AA35" s="1704"/>
      <c r="AB35" s="1704"/>
      <c r="AC35" s="1692"/>
      <c r="AD35" s="1692"/>
      <c r="AE35" s="1695"/>
      <c r="AF35" s="1696"/>
      <c r="AG35" s="457"/>
      <c r="AK35" s="1744"/>
      <c r="AL35" s="1695"/>
      <c r="AM35" s="1696"/>
      <c r="AN35" s="1748"/>
      <c r="AO35" s="1749"/>
      <c r="AP35" s="1749"/>
      <c r="AQ35" s="1749"/>
      <c r="AR35" s="1749"/>
      <c r="AS35" s="1749"/>
      <c r="AT35" s="1749"/>
      <c r="AU35" s="1750"/>
      <c r="AV35" s="1757"/>
      <c r="AW35" s="1733"/>
      <c r="AX35" s="1733"/>
      <c r="AY35" s="1733"/>
      <c r="AZ35" s="1733"/>
      <c r="BA35" s="1733"/>
      <c r="BB35" s="1733"/>
      <c r="BC35" s="1733"/>
      <c r="BD35" s="1733"/>
      <c r="BE35" s="1733"/>
      <c r="BF35" s="1733"/>
      <c r="BG35" s="1733"/>
      <c r="BH35" s="1733"/>
      <c r="BI35" s="1733"/>
      <c r="BJ35" s="1733"/>
      <c r="BK35" s="1733"/>
      <c r="BL35" s="1733"/>
      <c r="BM35" s="1733"/>
      <c r="BN35" s="1733"/>
      <c r="BO35" s="1733"/>
      <c r="BP35" s="1733"/>
      <c r="BQ35" s="1733"/>
      <c r="BR35" s="1734"/>
    </row>
    <row r="36" spans="1:70" ht="26.25" customHeight="1">
      <c r="A36" s="458"/>
      <c r="B36" s="466"/>
      <c r="C36" s="466"/>
      <c r="D36" s="466"/>
      <c r="E36" s="466"/>
      <c r="F36" s="466"/>
      <c r="G36" s="466"/>
      <c r="H36" s="466"/>
      <c r="I36" s="466"/>
      <c r="J36" s="466"/>
      <c r="K36" s="466"/>
      <c r="L36" s="465"/>
      <c r="M36" s="465"/>
      <c r="N36" s="465"/>
      <c r="O36" s="465"/>
      <c r="P36" s="465"/>
      <c r="Q36" s="463"/>
      <c r="R36" s="463"/>
      <c r="S36" s="463"/>
      <c r="T36" s="463"/>
      <c r="U36" s="463"/>
      <c r="V36" s="464"/>
      <c r="W36" s="464"/>
      <c r="X36" s="463"/>
      <c r="Y36" s="463"/>
      <c r="Z36" s="463"/>
      <c r="AA36" s="463"/>
      <c r="AB36" s="463"/>
      <c r="AC36" s="462"/>
      <c r="AD36" s="462"/>
      <c r="AE36" s="461"/>
      <c r="AF36" s="461"/>
      <c r="AG36" s="457"/>
      <c r="AK36" s="461"/>
      <c r="AL36" s="461"/>
      <c r="AM36" s="461"/>
      <c r="AN36" s="460"/>
      <c r="AO36" s="460"/>
      <c r="AP36" s="460"/>
      <c r="AQ36" s="460"/>
      <c r="AR36" s="460"/>
      <c r="AS36" s="460"/>
      <c r="AT36" s="460"/>
      <c r="AU36" s="460"/>
      <c r="AV36" s="459"/>
      <c r="AW36" s="459"/>
      <c r="AX36" s="459"/>
      <c r="AY36" s="459"/>
      <c r="AZ36" s="459"/>
      <c r="BA36" s="459"/>
      <c r="BB36" s="459"/>
      <c r="BC36" s="459"/>
      <c r="BD36" s="459"/>
      <c r="BE36" s="459"/>
      <c r="BF36" s="459"/>
      <c r="BG36" s="459"/>
      <c r="BH36" s="459"/>
      <c r="BI36" s="459"/>
      <c r="BJ36" s="459"/>
      <c r="BK36" s="459"/>
      <c r="BL36" s="459"/>
      <c r="BM36" s="459"/>
      <c r="BN36" s="459"/>
      <c r="BO36" s="459"/>
      <c r="BP36" s="459"/>
      <c r="BQ36" s="459"/>
      <c r="BR36" s="459"/>
    </row>
    <row r="37" spans="1:70" ht="26.25" customHeight="1">
      <c r="A37" s="458"/>
      <c r="B37" s="1709" t="s">
        <v>701</v>
      </c>
      <c r="C37" s="1710"/>
      <c r="D37" s="1710"/>
      <c r="E37" s="1710"/>
      <c r="F37" s="1710"/>
      <c r="G37" s="1710"/>
      <c r="H37" s="1710"/>
      <c r="I37" s="1710"/>
      <c r="J37" s="1710"/>
      <c r="K37" s="1710"/>
      <c r="L37" s="1711" t="e">
        <f>ROUNDDOWN((L14+L18+L22)/V37/AC37,0)</f>
        <v>#DIV/0!</v>
      </c>
      <c r="M37" s="1711"/>
      <c r="N37" s="1711"/>
      <c r="O37" s="1711"/>
      <c r="P37" s="1712"/>
      <c r="Q37" s="1700" t="s">
        <v>700</v>
      </c>
      <c r="R37" s="1701"/>
      <c r="S37" s="1701"/>
      <c r="T37" s="1701"/>
      <c r="U37" s="1701"/>
      <c r="V37" s="1689">
        <f>AD7</f>
        <v>0</v>
      </c>
      <c r="W37" s="1689"/>
      <c r="X37" s="1701" t="s">
        <v>699</v>
      </c>
      <c r="Y37" s="1701"/>
      <c r="Z37" s="1701"/>
      <c r="AA37" s="1701"/>
      <c r="AB37" s="1701"/>
      <c r="AC37" s="1691"/>
      <c r="AD37" s="1691"/>
      <c r="AE37" s="1693" t="s">
        <v>698</v>
      </c>
      <c r="AF37" s="1694"/>
      <c r="AG37" s="457"/>
      <c r="AK37" s="1721" t="e">
        <f>IF(L37&gt;1,"OK","未入力")</f>
        <v>#DIV/0!</v>
      </c>
      <c r="AL37" s="1693"/>
      <c r="AM37" s="1694"/>
      <c r="AN37" s="1745" t="s">
        <v>697</v>
      </c>
      <c r="AO37" s="1746"/>
      <c r="AP37" s="1746"/>
      <c r="AQ37" s="1746"/>
      <c r="AR37" s="1746"/>
      <c r="AS37" s="1746"/>
      <c r="AT37" s="1746"/>
      <c r="AU37" s="1747"/>
      <c r="AV37" s="1735" t="s">
        <v>696</v>
      </c>
      <c r="AW37" s="1731"/>
      <c r="AX37" s="1731"/>
      <c r="AY37" s="1731"/>
      <c r="AZ37" s="1731"/>
      <c r="BA37" s="1731"/>
      <c r="BB37" s="1731"/>
      <c r="BC37" s="1731"/>
      <c r="BD37" s="1731"/>
      <c r="BE37" s="1731"/>
      <c r="BF37" s="1731"/>
      <c r="BG37" s="1731"/>
      <c r="BH37" s="1731"/>
      <c r="BI37" s="1731"/>
      <c r="BJ37" s="1731"/>
      <c r="BK37" s="1731"/>
      <c r="BL37" s="1731"/>
      <c r="BM37" s="1731"/>
      <c r="BN37" s="1731"/>
      <c r="BO37" s="1731"/>
      <c r="BP37" s="1731"/>
      <c r="BQ37" s="1731"/>
      <c r="BR37" s="1732"/>
    </row>
    <row r="38" spans="1:70" ht="26.25" customHeight="1">
      <c r="A38" s="458"/>
      <c r="B38" s="1710"/>
      <c r="C38" s="1710"/>
      <c r="D38" s="1710"/>
      <c r="E38" s="1710"/>
      <c r="F38" s="1710"/>
      <c r="G38" s="1710"/>
      <c r="H38" s="1710"/>
      <c r="I38" s="1710"/>
      <c r="J38" s="1710"/>
      <c r="K38" s="1710"/>
      <c r="L38" s="1711"/>
      <c r="M38" s="1711"/>
      <c r="N38" s="1711"/>
      <c r="O38" s="1711"/>
      <c r="P38" s="1712"/>
      <c r="Q38" s="1703"/>
      <c r="R38" s="1704"/>
      <c r="S38" s="1704"/>
      <c r="T38" s="1704"/>
      <c r="U38" s="1704"/>
      <c r="V38" s="1690"/>
      <c r="W38" s="1690"/>
      <c r="X38" s="1704"/>
      <c r="Y38" s="1704"/>
      <c r="Z38" s="1704"/>
      <c r="AA38" s="1704"/>
      <c r="AB38" s="1704"/>
      <c r="AC38" s="1692"/>
      <c r="AD38" s="1692"/>
      <c r="AE38" s="1695"/>
      <c r="AF38" s="1696"/>
      <c r="AG38" s="457"/>
      <c r="AK38" s="1744"/>
      <c r="AL38" s="1695"/>
      <c r="AM38" s="1696"/>
      <c r="AN38" s="1748"/>
      <c r="AO38" s="1749"/>
      <c r="AP38" s="1749"/>
      <c r="AQ38" s="1749"/>
      <c r="AR38" s="1749"/>
      <c r="AS38" s="1749"/>
      <c r="AT38" s="1749"/>
      <c r="AU38" s="1750"/>
      <c r="AV38" s="1757"/>
      <c r="AW38" s="1733"/>
      <c r="AX38" s="1733"/>
      <c r="AY38" s="1733"/>
      <c r="AZ38" s="1733"/>
      <c r="BA38" s="1733"/>
      <c r="BB38" s="1733"/>
      <c r="BC38" s="1733"/>
      <c r="BD38" s="1733"/>
      <c r="BE38" s="1733"/>
      <c r="BF38" s="1733"/>
      <c r="BG38" s="1733"/>
      <c r="BH38" s="1733"/>
      <c r="BI38" s="1733"/>
      <c r="BJ38" s="1733"/>
      <c r="BK38" s="1733"/>
      <c r="BL38" s="1733"/>
      <c r="BM38" s="1733"/>
      <c r="BN38" s="1733"/>
      <c r="BO38" s="1733"/>
      <c r="BP38" s="1733"/>
      <c r="BQ38" s="1733"/>
      <c r="BR38" s="1734"/>
    </row>
    <row r="39" spans="1:70" ht="21" customHeight="1">
      <c r="A39" s="457"/>
      <c r="B39" s="457" t="s">
        <v>695</v>
      </c>
      <c r="C39" s="457"/>
      <c r="D39" s="457"/>
      <c r="E39" s="457"/>
      <c r="F39" s="457"/>
      <c r="G39" s="457"/>
      <c r="H39" s="457"/>
      <c r="I39" s="457"/>
      <c r="J39" s="457"/>
      <c r="K39" s="457"/>
      <c r="L39" s="457"/>
      <c r="M39" s="457"/>
      <c r="N39" s="457"/>
      <c r="O39" s="457"/>
      <c r="P39" s="457"/>
      <c r="Q39" s="457"/>
      <c r="R39" s="457"/>
      <c r="S39" s="457"/>
      <c r="T39" s="457"/>
      <c r="U39" s="457"/>
      <c r="V39" s="457"/>
      <c r="W39" s="457"/>
      <c r="X39" s="457"/>
      <c r="Y39" s="457"/>
      <c r="Z39" s="457"/>
      <c r="AA39" s="457"/>
      <c r="AB39" s="457"/>
      <c r="AC39" s="457"/>
      <c r="AD39" s="457"/>
      <c r="AE39" s="457"/>
      <c r="AF39" s="457"/>
      <c r="AG39" s="457"/>
    </row>
    <row r="40" spans="1:70" ht="21" customHeight="1">
      <c r="A40" s="456"/>
      <c r="B40" s="456"/>
      <c r="C40" s="456"/>
      <c r="D40" s="456"/>
      <c r="E40" s="456"/>
      <c r="F40" s="456"/>
      <c r="G40" s="456"/>
      <c r="H40" s="456"/>
      <c r="I40" s="456"/>
      <c r="J40" s="456"/>
      <c r="K40" s="456"/>
      <c r="L40" s="456"/>
      <c r="M40" s="456"/>
      <c r="N40" s="456"/>
      <c r="O40" s="456"/>
      <c r="P40" s="456"/>
      <c r="Q40" s="456"/>
      <c r="R40" s="456"/>
      <c r="S40" s="456"/>
      <c r="T40" s="456"/>
      <c r="U40" s="456"/>
      <c r="V40" s="456"/>
      <c r="W40" s="456"/>
      <c r="X40" s="456"/>
      <c r="Y40" s="456"/>
      <c r="Z40" s="456"/>
      <c r="AA40" s="456"/>
      <c r="AB40" s="456"/>
      <c r="AC40" s="456"/>
      <c r="AD40" s="456"/>
      <c r="AE40" s="456"/>
      <c r="AF40" s="456"/>
      <c r="AG40" s="456"/>
    </row>
    <row r="41" spans="1:70" ht="21" customHeight="1">
      <c r="A41" s="455"/>
      <c r="B41" s="455"/>
      <c r="C41" s="455"/>
      <c r="D41" s="455"/>
      <c r="E41" s="455"/>
      <c r="F41" s="455"/>
      <c r="G41" s="455"/>
      <c r="H41" s="455"/>
      <c r="I41" s="455"/>
      <c r="J41" s="455"/>
      <c r="K41" s="455"/>
      <c r="L41" s="455"/>
      <c r="M41" s="455"/>
      <c r="N41" s="455"/>
      <c r="O41" s="455"/>
      <c r="P41" s="455"/>
      <c r="Q41" s="455"/>
      <c r="R41" s="455"/>
      <c r="S41" s="455"/>
      <c r="T41" s="455"/>
      <c r="U41" s="455"/>
      <c r="V41" s="455"/>
      <c r="W41" s="455"/>
      <c r="X41" s="455"/>
      <c r="Y41" s="455"/>
      <c r="Z41" s="455"/>
      <c r="AA41" s="455"/>
      <c r="AB41" s="455"/>
      <c r="AC41" s="455"/>
      <c r="AD41" s="455"/>
      <c r="AE41" s="455"/>
      <c r="AF41" s="455"/>
      <c r="AG41" s="455"/>
    </row>
    <row r="42" spans="1:70" ht="21" customHeight="1">
      <c r="A42" s="455"/>
      <c r="B42" s="455"/>
      <c r="C42" s="455"/>
      <c r="D42" s="455"/>
      <c r="E42" s="455"/>
      <c r="F42" s="455"/>
      <c r="G42" s="455"/>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row>
    <row r="51" spans="1:33" ht="21" customHeight="1">
      <c r="A51" s="455"/>
      <c r="B51" s="455"/>
      <c r="C51" s="455"/>
      <c r="D51" s="455"/>
      <c r="E51" s="455"/>
      <c r="F51" s="455"/>
      <c r="G51" s="455"/>
      <c r="H51" s="455"/>
      <c r="I51" s="455"/>
      <c r="J51" s="455"/>
      <c r="K51" s="455"/>
      <c r="L51" s="455"/>
      <c r="M51" s="455"/>
      <c r="N51" s="455"/>
      <c r="O51" s="455"/>
      <c r="P51" s="455"/>
      <c r="Q51" s="455"/>
      <c r="R51" s="455"/>
      <c r="S51" s="455"/>
      <c r="T51" s="455"/>
      <c r="U51" s="455"/>
      <c r="V51" s="455"/>
      <c r="W51" s="455"/>
      <c r="X51" s="455"/>
      <c r="Y51" s="455"/>
      <c r="Z51" s="455"/>
      <c r="AA51" s="455"/>
      <c r="AB51" s="455"/>
      <c r="AC51" s="455"/>
      <c r="AD51" s="455"/>
      <c r="AE51" s="455"/>
      <c r="AF51" s="455"/>
      <c r="AG51" s="455"/>
    </row>
    <row r="52" spans="1:33" ht="21" customHeight="1">
      <c r="A52" s="455"/>
      <c r="B52" s="455"/>
      <c r="C52" s="455"/>
      <c r="D52" s="455"/>
      <c r="E52" s="455"/>
      <c r="F52" s="455"/>
      <c r="G52" s="455"/>
      <c r="H52" s="455"/>
      <c r="I52" s="455"/>
      <c r="J52" s="455"/>
      <c r="K52" s="455"/>
      <c r="L52" s="455"/>
      <c r="M52" s="455"/>
      <c r="N52" s="455"/>
      <c r="O52" s="455"/>
      <c r="P52" s="455"/>
      <c r="Q52" s="455"/>
      <c r="R52" s="455"/>
      <c r="S52" s="455"/>
      <c r="T52" s="455"/>
      <c r="U52" s="455"/>
      <c r="V52" s="455"/>
      <c r="W52" s="455"/>
      <c r="X52" s="455"/>
      <c r="Y52" s="455"/>
      <c r="Z52" s="455"/>
      <c r="AA52" s="455"/>
      <c r="AB52" s="455"/>
      <c r="AC52" s="455"/>
      <c r="AD52" s="455"/>
      <c r="AE52" s="455"/>
      <c r="AF52" s="455"/>
      <c r="AG52" s="455"/>
    </row>
    <row r="53" spans="1:33" ht="21" customHeight="1">
      <c r="A53" s="455"/>
      <c r="B53" s="455"/>
      <c r="C53" s="455"/>
      <c r="D53" s="455"/>
      <c r="E53" s="455"/>
      <c r="F53" s="455"/>
      <c r="G53" s="455"/>
      <c r="H53" s="455"/>
      <c r="I53" s="455"/>
      <c r="J53" s="455"/>
      <c r="K53" s="455"/>
      <c r="L53" s="455"/>
      <c r="M53" s="455"/>
      <c r="N53" s="455"/>
      <c r="O53" s="455"/>
      <c r="P53" s="455"/>
      <c r="Q53" s="455"/>
      <c r="R53" s="455"/>
      <c r="S53" s="455"/>
      <c r="T53" s="455"/>
      <c r="U53" s="455"/>
      <c r="V53" s="455"/>
      <c r="W53" s="455"/>
      <c r="X53" s="455"/>
      <c r="Y53" s="455"/>
      <c r="Z53" s="455"/>
      <c r="AA53" s="455"/>
      <c r="AB53" s="455"/>
      <c r="AC53" s="455"/>
      <c r="AD53" s="455"/>
      <c r="AE53" s="455"/>
      <c r="AF53" s="455"/>
      <c r="AG53" s="455"/>
    </row>
    <row r="54" spans="1:33" ht="21" customHeight="1">
      <c r="A54" s="455"/>
      <c r="B54" s="455"/>
      <c r="C54" s="455"/>
      <c r="D54" s="455"/>
      <c r="E54" s="455"/>
      <c r="F54" s="455"/>
      <c r="G54" s="455"/>
      <c r="H54" s="455"/>
      <c r="I54" s="455"/>
      <c r="J54" s="455"/>
      <c r="K54" s="455"/>
      <c r="L54" s="455"/>
      <c r="M54" s="455"/>
      <c r="N54" s="455"/>
      <c r="O54" s="455"/>
      <c r="P54" s="455"/>
      <c r="Q54" s="455"/>
      <c r="R54" s="455"/>
      <c r="S54" s="455"/>
      <c r="T54" s="455"/>
      <c r="U54" s="455"/>
      <c r="V54" s="455"/>
      <c r="W54" s="455"/>
      <c r="X54" s="455"/>
      <c r="Y54" s="455"/>
      <c r="Z54" s="455"/>
      <c r="AA54" s="455"/>
      <c r="AB54" s="455"/>
      <c r="AC54" s="455"/>
      <c r="AD54" s="455"/>
      <c r="AE54" s="455"/>
      <c r="AF54" s="455"/>
      <c r="AG54" s="455"/>
    </row>
    <row r="55" spans="1:33" ht="21" customHeight="1">
      <c r="A55" s="455"/>
      <c r="B55" s="455"/>
      <c r="C55" s="455"/>
      <c r="D55" s="455"/>
      <c r="E55" s="455"/>
      <c r="F55" s="455"/>
      <c r="G55" s="455"/>
      <c r="H55" s="455"/>
      <c r="I55" s="455"/>
      <c r="J55" s="455"/>
      <c r="K55" s="455"/>
      <c r="L55" s="455"/>
      <c r="M55" s="455"/>
      <c r="N55" s="455"/>
      <c r="O55" s="455"/>
      <c r="P55" s="455"/>
      <c r="Q55" s="455"/>
      <c r="R55" s="455"/>
      <c r="S55" s="455"/>
      <c r="T55" s="455"/>
      <c r="U55" s="455"/>
      <c r="V55" s="455"/>
      <c r="W55" s="455"/>
      <c r="X55" s="455"/>
      <c r="Y55" s="455"/>
      <c r="Z55" s="455"/>
      <c r="AA55" s="455"/>
      <c r="AB55" s="455"/>
      <c r="AC55" s="455"/>
      <c r="AD55" s="455"/>
      <c r="AE55" s="455"/>
      <c r="AF55" s="455"/>
      <c r="AG55" s="455"/>
    </row>
    <row r="56" spans="1:33" ht="21" customHeight="1">
      <c r="A56" s="455"/>
      <c r="B56" s="455"/>
      <c r="C56" s="455"/>
      <c r="D56" s="455"/>
      <c r="E56" s="455"/>
      <c r="F56" s="455"/>
      <c r="G56" s="455"/>
      <c r="H56" s="455"/>
      <c r="I56" s="455"/>
      <c r="J56" s="455"/>
      <c r="K56" s="455"/>
      <c r="L56" s="455"/>
      <c r="M56" s="455"/>
      <c r="N56" s="455"/>
      <c r="O56" s="455"/>
      <c r="P56" s="455"/>
      <c r="Q56" s="455"/>
      <c r="R56" s="455"/>
      <c r="S56" s="455"/>
      <c r="T56" s="455"/>
      <c r="U56" s="455"/>
      <c r="V56" s="455"/>
      <c r="W56" s="455"/>
      <c r="X56" s="455"/>
      <c r="Y56" s="455"/>
      <c r="Z56" s="455"/>
      <c r="AA56" s="455"/>
      <c r="AB56" s="455"/>
      <c r="AC56" s="455"/>
      <c r="AD56" s="455"/>
      <c r="AE56" s="455"/>
      <c r="AF56" s="455"/>
      <c r="AG56" s="455"/>
    </row>
    <row r="57" spans="1:33" ht="21" customHeight="1">
      <c r="A57" s="455"/>
      <c r="B57" s="455"/>
      <c r="C57" s="455"/>
      <c r="D57" s="455"/>
      <c r="E57" s="455"/>
      <c r="F57" s="455"/>
      <c r="G57" s="455"/>
      <c r="H57" s="455"/>
      <c r="I57" s="455"/>
      <c r="J57" s="455"/>
      <c r="K57" s="455"/>
      <c r="L57" s="455"/>
      <c r="M57" s="455"/>
      <c r="N57" s="455"/>
      <c r="O57" s="455"/>
      <c r="P57" s="455"/>
      <c r="Q57" s="455"/>
      <c r="R57" s="455"/>
      <c r="S57" s="455"/>
      <c r="T57" s="455"/>
      <c r="U57" s="455"/>
      <c r="V57" s="455"/>
      <c r="W57" s="455"/>
      <c r="X57" s="455"/>
      <c r="Y57" s="455"/>
      <c r="Z57" s="455"/>
      <c r="AA57" s="455"/>
      <c r="AB57" s="455"/>
      <c r="AC57" s="455"/>
      <c r="AD57" s="455"/>
      <c r="AE57" s="455"/>
      <c r="AF57" s="455"/>
      <c r="AG57" s="455"/>
    </row>
    <row r="58" spans="1:33" ht="21" customHeight="1">
      <c r="A58" s="455"/>
      <c r="B58" s="455"/>
      <c r="C58" s="455"/>
      <c r="D58" s="455"/>
      <c r="E58" s="455"/>
      <c r="F58" s="455"/>
      <c r="G58" s="455"/>
      <c r="H58" s="455"/>
      <c r="I58" s="455"/>
      <c r="J58" s="455"/>
      <c r="K58" s="455"/>
      <c r="L58" s="455"/>
      <c r="M58" s="455"/>
      <c r="N58" s="455"/>
      <c r="O58" s="455"/>
      <c r="P58" s="455"/>
      <c r="Q58" s="455"/>
      <c r="R58" s="455"/>
      <c r="S58" s="455"/>
      <c r="T58" s="455"/>
      <c r="U58" s="455"/>
      <c r="V58" s="455"/>
      <c r="W58" s="455"/>
      <c r="X58" s="455"/>
      <c r="Y58" s="455"/>
      <c r="Z58" s="455"/>
      <c r="AA58" s="455"/>
      <c r="AB58" s="455"/>
      <c r="AC58" s="455"/>
      <c r="AD58" s="455"/>
      <c r="AE58" s="455"/>
      <c r="AF58" s="455"/>
      <c r="AG58" s="455"/>
    </row>
    <row r="59" spans="1:33" ht="21" customHeight="1">
      <c r="A59" s="455"/>
      <c r="B59" s="455"/>
      <c r="C59" s="455"/>
      <c r="D59" s="455"/>
      <c r="E59" s="455"/>
      <c r="F59" s="455"/>
      <c r="G59" s="455"/>
      <c r="H59" s="455"/>
      <c r="I59" s="455"/>
      <c r="J59" s="455"/>
      <c r="K59" s="455"/>
      <c r="L59" s="455"/>
      <c r="M59" s="455"/>
      <c r="N59" s="455"/>
      <c r="O59" s="455"/>
      <c r="P59" s="455"/>
      <c r="Q59" s="455"/>
      <c r="R59" s="455"/>
      <c r="S59" s="455"/>
      <c r="T59" s="455"/>
      <c r="U59" s="455"/>
      <c r="V59" s="455"/>
      <c r="W59" s="455"/>
      <c r="X59" s="455"/>
      <c r="Y59" s="455"/>
      <c r="Z59" s="455"/>
      <c r="AA59" s="455"/>
      <c r="AB59" s="455"/>
      <c r="AC59" s="455"/>
      <c r="AD59" s="455"/>
      <c r="AE59" s="455"/>
      <c r="AF59" s="455"/>
      <c r="AG59" s="455"/>
    </row>
    <row r="60" spans="1:33" ht="21" customHeight="1">
      <c r="A60" s="455"/>
      <c r="B60" s="455"/>
      <c r="C60" s="455"/>
      <c r="D60" s="455"/>
      <c r="E60" s="455"/>
      <c r="F60" s="455"/>
      <c r="G60" s="455"/>
      <c r="H60" s="455"/>
      <c r="I60" s="455"/>
      <c r="J60" s="455"/>
      <c r="K60" s="455"/>
      <c r="L60" s="455"/>
      <c r="M60" s="455"/>
      <c r="N60" s="455"/>
      <c r="O60" s="455"/>
      <c r="P60" s="455"/>
      <c r="Q60" s="455"/>
      <c r="R60" s="455"/>
      <c r="S60" s="455"/>
      <c r="T60" s="455"/>
      <c r="U60" s="455"/>
      <c r="V60" s="455"/>
      <c r="W60" s="455"/>
      <c r="X60" s="455"/>
      <c r="Y60" s="455"/>
      <c r="Z60" s="455"/>
      <c r="AA60" s="455"/>
      <c r="AB60" s="455"/>
      <c r="AC60" s="455"/>
      <c r="AD60" s="455"/>
      <c r="AE60" s="455"/>
      <c r="AF60" s="455"/>
      <c r="AG60" s="455"/>
    </row>
  </sheetData>
  <mergeCells count="89">
    <mergeCell ref="AC37:AD38"/>
    <mergeCell ref="AE37:AF38"/>
    <mergeCell ref="AK37:AM38"/>
    <mergeCell ref="AN37:AU38"/>
    <mergeCell ref="AV37:BR38"/>
    <mergeCell ref="B37:K38"/>
    <mergeCell ref="L37:P38"/>
    <mergeCell ref="Q37:U38"/>
    <mergeCell ref="V37:W38"/>
    <mergeCell ref="X37:AB38"/>
    <mergeCell ref="AK22:AM23"/>
    <mergeCell ref="AN22:AU23"/>
    <mergeCell ref="AW12:BR23"/>
    <mergeCell ref="AK34:AM35"/>
    <mergeCell ref="AN34:AU35"/>
    <mergeCell ref="AV34:BR35"/>
    <mergeCell ref="AN20:AU21"/>
    <mergeCell ref="AN16:AU17"/>
    <mergeCell ref="AN12:AU13"/>
    <mergeCell ref="AN14:AU15"/>
    <mergeCell ref="AN18:AU19"/>
    <mergeCell ref="AK12:AM13"/>
    <mergeCell ref="AK16:AM17"/>
    <mergeCell ref="AK20:AM21"/>
    <mergeCell ref="AK14:AM15"/>
    <mergeCell ref="AK18:AM19"/>
    <mergeCell ref="V4:AF4"/>
    <mergeCell ref="E1:Q1"/>
    <mergeCell ref="M7:O7"/>
    <mergeCell ref="M8:O8"/>
    <mergeCell ref="R1:AF1"/>
    <mergeCell ref="R2:U2"/>
    <mergeCell ref="V2:AF2"/>
    <mergeCell ref="AN6:AU7"/>
    <mergeCell ref="AN3:BR5"/>
    <mergeCell ref="AW8:BR9"/>
    <mergeCell ref="AN8:AU8"/>
    <mergeCell ref="AN9:AU9"/>
    <mergeCell ref="AK8:AM8"/>
    <mergeCell ref="AK9:AM9"/>
    <mergeCell ref="V3:AF3"/>
    <mergeCell ref="R4:U4"/>
    <mergeCell ref="B24:K25"/>
    <mergeCell ref="L11:P11"/>
    <mergeCell ref="B11:K11"/>
    <mergeCell ref="B20:K21"/>
    <mergeCell ref="L20:P21"/>
    <mergeCell ref="L22:P23"/>
    <mergeCell ref="B14:K15"/>
    <mergeCell ref="L16:P17"/>
    <mergeCell ref="R3:U3"/>
    <mergeCell ref="W7:X7"/>
    <mergeCell ref="AD7:AE7"/>
    <mergeCell ref="B7:L7"/>
    <mergeCell ref="B30:K31"/>
    <mergeCell ref="L30:P31"/>
    <mergeCell ref="B26:K27"/>
    <mergeCell ref="B22:K23"/>
    <mergeCell ref="A1:D1"/>
    <mergeCell ref="B18:K19"/>
    <mergeCell ref="B8:L8"/>
    <mergeCell ref="A34:A35"/>
    <mergeCell ref="B34:K35"/>
    <mergeCell ref="L34:P35"/>
    <mergeCell ref="L12:P13"/>
    <mergeCell ref="Q12:AF13"/>
    <mergeCell ref="B16:K17"/>
    <mergeCell ref="L18:P19"/>
    <mergeCell ref="B28:K29"/>
    <mergeCell ref="L28:P29"/>
    <mergeCell ref="L26:P27"/>
    <mergeCell ref="L24:P25"/>
    <mergeCell ref="Q30:AF31"/>
    <mergeCell ref="B12:K13"/>
    <mergeCell ref="Q20:AF21"/>
    <mergeCell ref="Q34:U35"/>
    <mergeCell ref="X34:AB35"/>
    <mergeCell ref="V34:W35"/>
    <mergeCell ref="AC34:AD35"/>
    <mergeCell ref="AE34:AF35"/>
    <mergeCell ref="L14:P15"/>
    <mergeCell ref="Q11:AF11"/>
    <mergeCell ref="Q26:AF27"/>
    <mergeCell ref="Q22:AF23"/>
    <mergeCell ref="Q24:AF25"/>
    <mergeCell ref="Q28:AF29"/>
    <mergeCell ref="Q14:AF15"/>
    <mergeCell ref="Q18:AF19"/>
    <mergeCell ref="Q16:AF17"/>
  </mergeCells>
  <phoneticPr fontId="5"/>
  <dataValidations count="1">
    <dataValidation imeMode="off" allowBlank="1" showInputMessage="1" showErrorMessage="1" sqref="V34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570 JR65570 TN65570 ADJ65570 ANF65570 AXB65570 BGX65570 BQT65570 CAP65570 CKL65570 CUH65570 DED65570 DNZ65570 DXV65570 EHR65570 ERN65570 FBJ65570 FLF65570 FVB65570 GEX65570 GOT65570 GYP65570 HIL65570 HSH65570 ICD65570 ILZ65570 IVV65570 JFR65570 JPN65570 JZJ65570 KJF65570 KTB65570 LCX65570 LMT65570 LWP65570 MGL65570 MQH65570 NAD65570 NJZ65570 NTV65570 ODR65570 ONN65570 OXJ65570 PHF65570 PRB65570 QAX65570 QKT65570 QUP65570 REL65570 ROH65570 RYD65570 SHZ65570 SRV65570 TBR65570 TLN65570 TVJ65570 UFF65570 UPB65570 UYX65570 VIT65570 VSP65570 WCL65570 WMH65570 WWD65570 V131106 JR131106 TN131106 ADJ131106 ANF131106 AXB131106 BGX131106 BQT131106 CAP131106 CKL131106 CUH131106 DED131106 DNZ131106 DXV131106 EHR131106 ERN131106 FBJ131106 FLF131106 FVB131106 GEX131106 GOT131106 GYP131106 HIL131106 HSH131106 ICD131106 ILZ131106 IVV131106 JFR131106 JPN131106 JZJ131106 KJF131106 KTB131106 LCX131106 LMT131106 LWP131106 MGL131106 MQH131106 NAD131106 NJZ131106 NTV131106 ODR131106 ONN131106 OXJ131106 PHF131106 PRB131106 QAX131106 QKT131106 QUP131106 REL131106 ROH131106 RYD131106 SHZ131106 SRV131106 TBR131106 TLN131106 TVJ131106 UFF131106 UPB131106 UYX131106 VIT131106 VSP131106 WCL131106 WMH131106 WWD131106 V196642 JR196642 TN196642 ADJ196642 ANF196642 AXB196642 BGX196642 BQT196642 CAP196642 CKL196642 CUH196642 DED196642 DNZ196642 DXV196642 EHR196642 ERN196642 FBJ196642 FLF196642 FVB196642 GEX196642 GOT196642 GYP196642 HIL196642 HSH196642 ICD196642 ILZ196642 IVV196642 JFR196642 JPN196642 JZJ196642 KJF196642 KTB196642 LCX196642 LMT196642 LWP196642 MGL196642 MQH196642 NAD196642 NJZ196642 NTV196642 ODR196642 ONN196642 OXJ196642 PHF196642 PRB196642 QAX196642 QKT196642 QUP196642 REL196642 ROH196642 RYD196642 SHZ196642 SRV196642 TBR196642 TLN196642 TVJ196642 UFF196642 UPB196642 UYX196642 VIT196642 VSP196642 WCL196642 WMH196642 WWD196642 V262178 JR262178 TN262178 ADJ262178 ANF262178 AXB262178 BGX262178 BQT262178 CAP262178 CKL262178 CUH262178 DED262178 DNZ262178 DXV262178 EHR262178 ERN262178 FBJ262178 FLF262178 FVB262178 GEX262178 GOT262178 GYP262178 HIL262178 HSH262178 ICD262178 ILZ262178 IVV262178 JFR262178 JPN262178 JZJ262178 KJF262178 KTB262178 LCX262178 LMT262178 LWP262178 MGL262178 MQH262178 NAD262178 NJZ262178 NTV262178 ODR262178 ONN262178 OXJ262178 PHF262178 PRB262178 QAX262178 QKT262178 QUP262178 REL262178 ROH262178 RYD262178 SHZ262178 SRV262178 TBR262178 TLN262178 TVJ262178 UFF262178 UPB262178 UYX262178 VIT262178 VSP262178 WCL262178 WMH262178 WWD262178 V327714 JR327714 TN327714 ADJ327714 ANF327714 AXB327714 BGX327714 BQT327714 CAP327714 CKL327714 CUH327714 DED327714 DNZ327714 DXV327714 EHR327714 ERN327714 FBJ327714 FLF327714 FVB327714 GEX327714 GOT327714 GYP327714 HIL327714 HSH327714 ICD327714 ILZ327714 IVV327714 JFR327714 JPN327714 JZJ327714 KJF327714 KTB327714 LCX327714 LMT327714 LWP327714 MGL327714 MQH327714 NAD327714 NJZ327714 NTV327714 ODR327714 ONN327714 OXJ327714 PHF327714 PRB327714 QAX327714 QKT327714 QUP327714 REL327714 ROH327714 RYD327714 SHZ327714 SRV327714 TBR327714 TLN327714 TVJ327714 UFF327714 UPB327714 UYX327714 VIT327714 VSP327714 WCL327714 WMH327714 WWD327714 V393250 JR393250 TN393250 ADJ393250 ANF393250 AXB393250 BGX393250 BQT393250 CAP393250 CKL393250 CUH393250 DED393250 DNZ393250 DXV393250 EHR393250 ERN393250 FBJ393250 FLF393250 FVB393250 GEX393250 GOT393250 GYP393250 HIL393250 HSH393250 ICD393250 ILZ393250 IVV393250 JFR393250 JPN393250 JZJ393250 KJF393250 KTB393250 LCX393250 LMT393250 LWP393250 MGL393250 MQH393250 NAD393250 NJZ393250 NTV393250 ODR393250 ONN393250 OXJ393250 PHF393250 PRB393250 QAX393250 QKT393250 QUP393250 REL393250 ROH393250 RYD393250 SHZ393250 SRV393250 TBR393250 TLN393250 TVJ393250 UFF393250 UPB393250 UYX393250 VIT393250 VSP393250 WCL393250 WMH393250 WWD393250 V458786 JR458786 TN458786 ADJ458786 ANF458786 AXB458786 BGX458786 BQT458786 CAP458786 CKL458786 CUH458786 DED458786 DNZ458786 DXV458786 EHR458786 ERN458786 FBJ458786 FLF458786 FVB458786 GEX458786 GOT458786 GYP458786 HIL458786 HSH458786 ICD458786 ILZ458786 IVV458786 JFR458786 JPN458786 JZJ458786 KJF458786 KTB458786 LCX458786 LMT458786 LWP458786 MGL458786 MQH458786 NAD458786 NJZ458786 NTV458786 ODR458786 ONN458786 OXJ458786 PHF458786 PRB458786 QAX458786 QKT458786 QUP458786 REL458786 ROH458786 RYD458786 SHZ458786 SRV458786 TBR458786 TLN458786 TVJ458786 UFF458786 UPB458786 UYX458786 VIT458786 VSP458786 WCL458786 WMH458786 WWD458786 V524322 JR524322 TN524322 ADJ524322 ANF524322 AXB524322 BGX524322 BQT524322 CAP524322 CKL524322 CUH524322 DED524322 DNZ524322 DXV524322 EHR524322 ERN524322 FBJ524322 FLF524322 FVB524322 GEX524322 GOT524322 GYP524322 HIL524322 HSH524322 ICD524322 ILZ524322 IVV524322 JFR524322 JPN524322 JZJ524322 KJF524322 KTB524322 LCX524322 LMT524322 LWP524322 MGL524322 MQH524322 NAD524322 NJZ524322 NTV524322 ODR524322 ONN524322 OXJ524322 PHF524322 PRB524322 QAX524322 QKT524322 QUP524322 REL524322 ROH524322 RYD524322 SHZ524322 SRV524322 TBR524322 TLN524322 TVJ524322 UFF524322 UPB524322 UYX524322 VIT524322 VSP524322 WCL524322 WMH524322 WWD524322 V589858 JR589858 TN589858 ADJ589858 ANF589858 AXB589858 BGX589858 BQT589858 CAP589858 CKL589858 CUH589858 DED589858 DNZ589858 DXV589858 EHR589858 ERN589858 FBJ589858 FLF589858 FVB589858 GEX589858 GOT589858 GYP589858 HIL589858 HSH589858 ICD589858 ILZ589858 IVV589858 JFR589858 JPN589858 JZJ589858 KJF589858 KTB589858 LCX589858 LMT589858 LWP589858 MGL589858 MQH589858 NAD589858 NJZ589858 NTV589858 ODR589858 ONN589858 OXJ589858 PHF589858 PRB589858 QAX589858 QKT589858 QUP589858 REL589858 ROH589858 RYD589858 SHZ589858 SRV589858 TBR589858 TLN589858 TVJ589858 UFF589858 UPB589858 UYX589858 VIT589858 VSP589858 WCL589858 WMH589858 WWD589858 V655394 JR655394 TN655394 ADJ655394 ANF655394 AXB655394 BGX655394 BQT655394 CAP655394 CKL655394 CUH655394 DED655394 DNZ655394 DXV655394 EHR655394 ERN655394 FBJ655394 FLF655394 FVB655394 GEX655394 GOT655394 GYP655394 HIL655394 HSH655394 ICD655394 ILZ655394 IVV655394 JFR655394 JPN655394 JZJ655394 KJF655394 KTB655394 LCX655394 LMT655394 LWP655394 MGL655394 MQH655394 NAD655394 NJZ655394 NTV655394 ODR655394 ONN655394 OXJ655394 PHF655394 PRB655394 QAX655394 QKT655394 QUP655394 REL655394 ROH655394 RYD655394 SHZ655394 SRV655394 TBR655394 TLN655394 TVJ655394 UFF655394 UPB655394 UYX655394 VIT655394 VSP655394 WCL655394 WMH655394 WWD655394 V720930 JR720930 TN720930 ADJ720930 ANF720930 AXB720930 BGX720930 BQT720930 CAP720930 CKL720930 CUH720930 DED720930 DNZ720930 DXV720930 EHR720930 ERN720930 FBJ720930 FLF720930 FVB720930 GEX720930 GOT720930 GYP720930 HIL720930 HSH720930 ICD720930 ILZ720930 IVV720930 JFR720930 JPN720930 JZJ720930 KJF720930 KTB720930 LCX720930 LMT720930 LWP720930 MGL720930 MQH720930 NAD720930 NJZ720930 NTV720930 ODR720930 ONN720930 OXJ720930 PHF720930 PRB720930 QAX720930 QKT720930 QUP720930 REL720930 ROH720930 RYD720930 SHZ720930 SRV720930 TBR720930 TLN720930 TVJ720930 UFF720930 UPB720930 UYX720930 VIT720930 VSP720930 WCL720930 WMH720930 WWD720930 V786466 JR786466 TN786466 ADJ786466 ANF786466 AXB786466 BGX786466 BQT786466 CAP786466 CKL786466 CUH786466 DED786466 DNZ786466 DXV786466 EHR786466 ERN786466 FBJ786466 FLF786466 FVB786466 GEX786466 GOT786466 GYP786466 HIL786466 HSH786466 ICD786466 ILZ786466 IVV786466 JFR786466 JPN786466 JZJ786466 KJF786466 KTB786466 LCX786466 LMT786466 LWP786466 MGL786466 MQH786466 NAD786466 NJZ786466 NTV786466 ODR786466 ONN786466 OXJ786466 PHF786466 PRB786466 QAX786466 QKT786466 QUP786466 REL786466 ROH786466 RYD786466 SHZ786466 SRV786466 TBR786466 TLN786466 TVJ786466 UFF786466 UPB786466 UYX786466 VIT786466 VSP786466 WCL786466 WMH786466 WWD786466 V852002 JR852002 TN852002 ADJ852002 ANF852002 AXB852002 BGX852002 BQT852002 CAP852002 CKL852002 CUH852002 DED852002 DNZ852002 DXV852002 EHR852002 ERN852002 FBJ852002 FLF852002 FVB852002 GEX852002 GOT852002 GYP852002 HIL852002 HSH852002 ICD852002 ILZ852002 IVV852002 JFR852002 JPN852002 JZJ852002 KJF852002 KTB852002 LCX852002 LMT852002 LWP852002 MGL852002 MQH852002 NAD852002 NJZ852002 NTV852002 ODR852002 ONN852002 OXJ852002 PHF852002 PRB852002 QAX852002 QKT852002 QUP852002 REL852002 ROH852002 RYD852002 SHZ852002 SRV852002 TBR852002 TLN852002 TVJ852002 UFF852002 UPB852002 UYX852002 VIT852002 VSP852002 WCL852002 WMH852002 WWD852002 V917538 JR917538 TN917538 ADJ917538 ANF917538 AXB917538 BGX917538 BQT917538 CAP917538 CKL917538 CUH917538 DED917538 DNZ917538 DXV917538 EHR917538 ERN917538 FBJ917538 FLF917538 FVB917538 GEX917538 GOT917538 GYP917538 HIL917538 HSH917538 ICD917538 ILZ917538 IVV917538 JFR917538 JPN917538 JZJ917538 KJF917538 KTB917538 LCX917538 LMT917538 LWP917538 MGL917538 MQH917538 NAD917538 NJZ917538 NTV917538 ODR917538 ONN917538 OXJ917538 PHF917538 PRB917538 QAX917538 QKT917538 QUP917538 REL917538 ROH917538 RYD917538 SHZ917538 SRV917538 TBR917538 TLN917538 TVJ917538 UFF917538 UPB917538 UYX917538 VIT917538 VSP917538 WCL917538 WMH917538 WWD917538 V983074 JR983074 TN983074 ADJ983074 ANF983074 AXB983074 BGX983074 BQT983074 CAP983074 CKL983074 CUH983074 DED983074 DNZ983074 DXV983074 EHR983074 ERN983074 FBJ983074 FLF983074 FVB983074 GEX983074 GOT983074 GYP983074 HIL983074 HSH983074 ICD983074 ILZ983074 IVV983074 JFR983074 JPN983074 JZJ983074 KJF983074 KTB983074 LCX983074 LMT983074 LWP983074 MGL983074 MQH983074 NAD983074 NJZ983074 NTV983074 ODR983074 ONN983074 OXJ983074 PHF983074 PRB983074 QAX983074 QKT983074 QUP983074 REL983074 ROH983074 RYD983074 SHZ983074 SRV983074 TBR983074 TLN983074 TVJ983074 UFF983074 UPB983074 UYX983074 VIT983074 VSP983074 WCL983074 WMH983074 WWD983074 M7:M8 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M65543:M65544 JI65543:JI65544 TE65543:TE65544 ADA65543:ADA65544 AMW65543:AMW65544 AWS65543:AWS65544 BGO65543:BGO65544 BQK65543:BQK65544 CAG65543:CAG65544 CKC65543:CKC65544 CTY65543:CTY65544 DDU65543:DDU65544 DNQ65543:DNQ65544 DXM65543:DXM65544 EHI65543:EHI65544 ERE65543:ERE65544 FBA65543:FBA65544 FKW65543:FKW65544 FUS65543:FUS65544 GEO65543:GEO65544 GOK65543:GOK65544 GYG65543:GYG65544 HIC65543:HIC65544 HRY65543:HRY65544 IBU65543:IBU65544 ILQ65543:ILQ65544 IVM65543:IVM65544 JFI65543:JFI65544 JPE65543:JPE65544 JZA65543:JZA65544 KIW65543:KIW65544 KSS65543:KSS65544 LCO65543:LCO65544 LMK65543:LMK65544 LWG65543:LWG65544 MGC65543:MGC65544 MPY65543:MPY65544 MZU65543:MZU65544 NJQ65543:NJQ65544 NTM65543:NTM65544 ODI65543:ODI65544 ONE65543:ONE65544 OXA65543:OXA65544 PGW65543:PGW65544 PQS65543:PQS65544 QAO65543:QAO65544 QKK65543:QKK65544 QUG65543:QUG65544 REC65543:REC65544 RNY65543:RNY65544 RXU65543:RXU65544 SHQ65543:SHQ65544 SRM65543:SRM65544 TBI65543:TBI65544 TLE65543:TLE65544 TVA65543:TVA65544 UEW65543:UEW65544 UOS65543:UOS65544 UYO65543:UYO65544 VIK65543:VIK65544 VSG65543:VSG65544 WCC65543:WCC65544 WLY65543:WLY65544 WVU65543:WVU65544 M131079:M131080 JI131079:JI131080 TE131079:TE131080 ADA131079:ADA131080 AMW131079:AMW131080 AWS131079:AWS131080 BGO131079:BGO131080 BQK131079:BQK131080 CAG131079:CAG131080 CKC131079:CKC131080 CTY131079:CTY131080 DDU131079:DDU131080 DNQ131079:DNQ131080 DXM131079:DXM131080 EHI131079:EHI131080 ERE131079:ERE131080 FBA131079:FBA131080 FKW131079:FKW131080 FUS131079:FUS131080 GEO131079:GEO131080 GOK131079:GOK131080 GYG131079:GYG131080 HIC131079:HIC131080 HRY131079:HRY131080 IBU131079:IBU131080 ILQ131079:ILQ131080 IVM131079:IVM131080 JFI131079:JFI131080 JPE131079:JPE131080 JZA131079:JZA131080 KIW131079:KIW131080 KSS131079:KSS131080 LCO131079:LCO131080 LMK131079:LMK131080 LWG131079:LWG131080 MGC131079:MGC131080 MPY131079:MPY131080 MZU131079:MZU131080 NJQ131079:NJQ131080 NTM131079:NTM131080 ODI131079:ODI131080 ONE131079:ONE131080 OXA131079:OXA131080 PGW131079:PGW131080 PQS131079:PQS131080 QAO131079:QAO131080 QKK131079:QKK131080 QUG131079:QUG131080 REC131079:REC131080 RNY131079:RNY131080 RXU131079:RXU131080 SHQ131079:SHQ131080 SRM131079:SRM131080 TBI131079:TBI131080 TLE131079:TLE131080 TVA131079:TVA131080 UEW131079:UEW131080 UOS131079:UOS131080 UYO131079:UYO131080 VIK131079:VIK131080 VSG131079:VSG131080 WCC131079:WCC131080 WLY131079:WLY131080 WVU131079:WVU131080 M196615:M196616 JI196615:JI196616 TE196615:TE196616 ADA196615:ADA196616 AMW196615:AMW196616 AWS196615:AWS196616 BGO196615:BGO196616 BQK196615:BQK196616 CAG196615:CAG196616 CKC196615:CKC196616 CTY196615:CTY196616 DDU196615:DDU196616 DNQ196615:DNQ196616 DXM196615:DXM196616 EHI196615:EHI196616 ERE196615:ERE196616 FBA196615:FBA196616 FKW196615:FKW196616 FUS196615:FUS196616 GEO196615:GEO196616 GOK196615:GOK196616 GYG196615:GYG196616 HIC196615:HIC196616 HRY196615:HRY196616 IBU196615:IBU196616 ILQ196615:ILQ196616 IVM196615:IVM196616 JFI196615:JFI196616 JPE196615:JPE196616 JZA196615:JZA196616 KIW196615:KIW196616 KSS196615:KSS196616 LCO196615:LCO196616 LMK196615:LMK196616 LWG196615:LWG196616 MGC196615:MGC196616 MPY196615:MPY196616 MZU196615:MZU196616 NJQ196615:NJQ196616 NTM196615:NTM196616 ODI196615:ODI196616 ONE196615:ONE196616 OXA196615:OXA196616 PGW196615:PGW196616 PQS196615:PQS196616 QAO196615:QAO196616 QKK196615:QKK196616 QUG196615:QUG196616 REC196615:REC196616 RNY196615:RNY196616 RXU196615:RXU196616 SHQ196615:SHQ196616 SRM196615:SRM196616 TBI196615:TBI196616 TLE196615:TLE196616 TVA196615:TVA196616 UEW196615:UEW196616 UOS196615:UOS196616 UYO196615:UYO196616 VIK196615:VIK196616 VSG196615:VSG196616 WCC196615:WCC196616 WLY196615:WLY196616 WVU196615:WVU196616 M262151:M262152 JI262151:JI262152 TE262151:TE262152 ADA262151:ADA262152 AMW262151:AMW262152 AWS262151:AWS262152 BGO262151:BGO262152 BQK262151:BQK262152 CAG262151:CAG262152 CKC262151:CKC262152 CTY262151:CTY262152 DDU262151:DDU262152 DNQ262151:DNQ262152 DXM262151:DXM262152 EHI262151:EHI262152 ERE262151:ERE262152 FBA262151:FBA262152 FKW262151:FKW262152 FUS262151:FUS262152 GEO262151:GEO262152 GOK262151:GOK262152 GYG262151:GYG262152 HIC262151:HIC262152 HRY262151:HRY262152 IBU262151:IBU262152 ILQ262151:ILQ262152 IVM262151:IVM262152 JFI262151:JFI262152 JPE262151:JPE262152 JZA262151:JZA262152 KIW262151:KIW262152 KSS262151:KSS262152 LCO262151:LCO262152 LMK262151:LMK262152 LWG262151:LWG262152 MGC262151:MGC262152 MPY262151:MPY262152 MZU262151:MZU262152 NJQ262151:NJQ262152 NTM262151:NTM262152 ODI262151:ODI262152 ONE262151:ONE262152 OXA262151:OXA262152 PGW262151:PGW262152 PQS262151:PQS262152 QAO262151:QAO262152 QKK262151:QKK262152 QUG262151:QUG262152 REC262151:REC262152 RNY262151:RNY262152 RXU262151:RXU262152 SHQ262151:SHQ262152 SRM262151:SRM262152 TBI262151:TBI262152 TLE262151:TLE262152 TVA262151:TVA262152 UEW262151:UEW262152 UOS262151:UOS262152 UYO262151:UYO262152 VIK262151:VIK262152 VSG262151:VSG262152 WCC262151:WCC262152 WLY262151:WLY262152 WVU262151:WVU262152 M327687:M327688 JI327687:JI327688 TE327687:TE327688 ADA327687:ADA327688 AMW327687:AMW327688 AWS327687:AWS327688 BGO327687:BGO327688 BQK327687:BQK327688 CAG327687:CAG327688 CKC327687:CKC327688 CTY327687:CTY327688 DDU327687:DDU327688 DNQ327687:DNQ327688 DXM327687:DXM327688 EHI327687:EHI327688 ERE327687:ERE327688 FBA327687:FBA327688 FKW327687:FKW327688 FUS327687:FUS327688 GEO327687:GEO327688 GOK327687:GOK327688 GYG327687:GYG327688 HIC327687:HIC327688 HRY327687:HRY327688 IBU327687:IBU327688 ILQ327687:ILQ327688 IVM327687:IVM327688 JFI327687:JFI327688 JPE327687:JPE327688 JZA327687:JZA327688 KIW327687:KIW327688 KSS327687:KSS327688 LCO327687:LCO327688 LMK327687:LMK327688 LWG327687:LWG327688 MGC327687:MGC327688 MPY327687:MPY327688 MZU327687:MZU327688 NJQ327687:NJQ327688 NTM327687:NTM327688 ODI327687:ODI327688 ONE327687:ONE327688 OXA327687:OXA327688 PGW327687:PGW327688 PQS327687:PQS327688 QAO327687:QAO327688 QKK327687:QKK327688 QUG327687:QUG327688 REC327687:REC327688 RNY327687:RNY327688 RXU327687:RXU327688 SHQ327687:SHQ327688 SRM327687:SRM327688 TBI327687:TBI327688 TLE327687:TLE327688 TVA327687:TVA327688 UEW327687:UEW327688 UOS327687:UOS327688 UYO327687:UYO327688 VIK327687:VIK327688 VSG327687:VSG327688 WCC327687:WCC327688 WLY327687:WLY327688 WVU327687:WVU327688 M393223:M393224 JI393223:JI393224 TE393223:TE393224 ADA393223:ADA393224 AMW393223:AMW393224 AWS393223:AWS393224 BGO393223:BGO393224 BQK393223:BQK393224 CAG393223:CAG393224 CKC393223:CKC393224 CTY393223:CTY393224 DDU393223:DDU393224 DNQ393223:DNQ393224 DXM393223:DXM393224 EHI393223:EHI393224 ERE393223:ERE393224 FBA393223:FBA393224 FKW393223:FKW393224 FUS393223:FUS393224 GEO393223:GEO393224 GOK393223:GOK393224 GYG393223:GYG393224 HIC393223:HIC393224 HRY393223:HRY393224 IBU393223:IBU393224 ILQ393223:ILQ393224 IVM393223:IVM393224 JFI393223:JFI393224 JPE393223:JPE393224 JZA393223:JZA393224 KIW393223:KIW393224 KSS393223:KSS393224 LCO393223:LCO393224 LMK393223:LMK393224 LWG393223:LWG393224 MGC393223:MGC393224 MPY393223:MPY393224 MZU393223:MZU393224 NJQ393223:NJQ393224 NTM393223:NTM393224 ODI393223:ODI393224 ONE393223:ONE393224 OXA393223:OXA393224 PGW393223:PGW393224 PQS393223:PQS393224 QAO393223:QAO393224 QKK393223:QKK393224 QUG393223:QUG393224 REC393223:REC393224 RNY393223:RNY393224 RXU393223:RXU393224 SHQ393223:SHQ393224 SRM393223:SRM393224 TBI393223:TBI393224 TLE393223:TLE393224 TVA393223:TVA393224 UEW393223:UEW393224 UOS393223:UOS393224 UYO393223:UYO393224 VIK393223:VIK393224 VSG393223:VSG393224 WCC393223:WCC393224 WLY393223:WLY393224 WVU393223:WVU393224 M458759:M458760 JI458759:JI458760 TE458759:TE458760 ADA458759:ADA458760 AMW458759:AMW458760 AWS458759:AWS458760 BGO458759:BGO458760 BQK458759:BQK458760 CAG458759:CAG458760 CKC458759:CKC458760 CTY458759:CTY458760 DDU458759:DDU458760 DNQ458759:DNQ458760 DXM458759:DXM458760 EHI458759:EHI458760 ERE458759:ERE458760 FBA458759:FBA458760 FKW458759:FKW458760 FUS458759:FUS458760 GEO458759:GEO458760 GOK458759:GOK458760 GYG458759:GYG458760 HIC458759:HIC458760 HRY458759:HRY458760 IBU458759:IBU458760 ILQ458759:ILQ458760 IVM458759:IVM458760 JFI458759:JFI458760 JPE458759:JPE458760 JZA458759:JZA458760 KIW458759:KIW458760 KSS458759:KSS458760 LCO458759:LCO458760 LMK458759:LMK458760 LWG458759:LWG458760 MGC458759:MGC458760 MPY458759:MPY458760 MZU458759:MZU458760 NJQ458759:NJQ458760 NTM458759:NTM458760 ODI458759:ODI458760 ONE458759:ONE458760 OXA458759:OXA458760 PGW458759:PGW458760 PQS458759:PQS458760 QAO458759:QAO458760 QKK458759:QKK458760 QUG458759:QUG458760 REC458759:REC458760 RNY458759:RNY458760 RXU458759:RXU458760 SHQ458759:SHQ458760 SRM458759:SRM458760 TBI458759:TBI458760 TLE458759:TLE458760 TVA458759:TVA458760 UEW458759:UEW458760 UOS458759:UOS458760 UYO458759:UYO458760 VIK458759:VIK458760 VSG458759:VSG458760 WCC458759:WCC458760 WLY458759:WLY458760 WVU458759:WVU458760 M524295:M524296 JI524295:JI524296 TE524295:TE524296 ADA524295:ADA524296 AMW524295:AMW524296 AWS524295:AWS524296 BGO524295:BGO524296 BQK524295:BQK524296 CAG524295:CAG524296 CKC524295:CKC524296 CTY524295:CTY524296 DDU524295:DDU524296 DNQ524295:DNQ524296 DXM524295:DXM524296 EHI524295:EHI524296 ERE524295:ERE524296 FBA524295:FBA524296 FKW524295:FKW524296 FUS524295:FUS524296 GEO524295:GEO524296 GOK524295:GOK524296 GYG524295:GYG524296 HIC524295:HIC524296 HRY524295:HRY524296 IBU524295:IBU524296 ILQ524295:ILQ524296 IVM524295:IVM524296 JFI524295:JFI524296 JPE524295:JPE524296 JZA524295:JZA524296 KIW524295:KIW524296 KSS524295:KSS524296 LCO524295:LCO524296 LMK524295:LMK524296 LWG524295:LWG524296 MGC524295:MGC524296 MPY524295:MPY524296 MZU524295:MZU524296 NJQ524295:NJQ524296 NTM524295:NTM524296 ODI524295:ODI524296 ONE524295:ONE524296 OXA524295:OXA524296 PGW524295:PGW524296 PQS524295:PQS524296 QAO524295:QAO524296 QKK524295:QKK524296 QUG524295:QUG524296 REC524295:REC524296 RNY524295:RNY524296 RXU524295:RXU524296 SHQ524295:SHQ524296 SRM524295:SRM524296 TBI524295:TBI524296 TLE524295:TLE524296 TVA524295:TVA524296 UEW524295:UEW524296 UOS524295:UOS524296 UYO524295:UYO524296 VIK524295:VIK524296 VSG524295:VSG524296 WCC524295:WCC524296 WLY524295:WLY524296 WVU524295:WVU524296 M589831:M589832 JI589831:JI589832 TE589831:TE589832 ADA589831:ADA589832 AMW589831:AMW589832 AWS589831:AWS589832 BGO589831:BGO589832 BQK589831:BQK589832 CAG589831:CAG589832 CKC589831:CKC589832 CTY589831:CTY589832 DDU589831:DDU589832 DNQ589831:DNQ589832 DXM589831:DXM589832 EHI589831:EHI589832 ERE589831:ERE589832 FBA589831:FBA589832 FKW589831:FKW589832 FUS589831:FUS589832 GEO589831:GEO589832 GOK589831:GOK589832 GYG589831:GYG589832 HIC589831:HIC589832 HRY589831:HRY589832 IBU589831:IBU589832 ILQ589831:ILQ589832 IVM589831:IVM589832 JFI589831:JFI589832 JPE589831:JPE589832 JZA589831:JZA589832 KIW589831:KIW589832 KSS589831:KSS589832 LCO589831:LCO589832 LMK589831:LMK589832 LWG589831:LWG589832 MGC589831:MGC589832 MPY589831:MPY589832 MZU589831:MZU589832 NJQ589831:NJQ589832 NTM589831:NTM589832 ODI589831:ODI589832 ONE589831:ONE589832 OXA589831:OXA589832 PGW589831:PGW589832 PQS589831:PQS589832 QAO589831:QAO589832 QKK589831:QKK589832 QUG589831:QUG589832 REC589831:REC589832 RNY589831:RNY589832 RXU589831:RXU589832 SHQ589831:SHQ589832 SRM589831:SRM589832 TBI589831:TBI589832 TLE589831:TLE589832 TVA589831:TVA589832 UEW589831:UEW589832 UOS589831:UOS589832 UYO589831:UYO589832 VIK589831:VIK589832 VSG589831:VSG589832 WCC589831:WCC589832 WLY589831:WLY589832 WVU589831:WVU589832 M655367:M655368 JI655367:JI655368 TE655367:TE655368 ADA655367:ADA655368 AMW655367:AMW655368 AWS655367:AWS655368 BGO655367:BGO655368 BQK655367:BQK655368 CAG655367:CAG655368 CKC655367:CKC655368 CTY655367:CTY655368 DDU655367:DDU655368 DNQ655367:DNQ655368 DXM655367:DXM655368 EHI655367:EHI655368 ERE655367:ERE655368 FBA655367:FBA655368 FKW655367:FKW655368 FUS655367:FUS655368 GEO655367:GEO655368 GOK655367:GOK655368 GYG655367:GYG655368 HIC655367:HIC655368 HRY655367:HRY655368 IBU655367:IBU655368 ILQ655367:ILQ655368 IVM655367:IVM655368 JFI655367:JFI655368 JPE655367:JPE655368 JZA655367:JZA655368 KIW655367:KIW655368 KSS655367:KSS655368 LCO655367:LCO655368 LMK655367:LMK655368 LWG655367:LWG655368 MGC655367:MGC655368 MPY655367:MPY655368 MZU655367:MZU655368 NJQ655367:NJQ655368 NTM655367:NTM655368 ODI655367:ODI655368 ONE655367:ONE655368 OXA655367:OXA655368 PGW655367:PGW655368 PQS655367:PQS655368 QAO655367:QAO655368 QKK655367:QKK655368 QUG655367:QUG655368 REC655367:REC655368 RNY655367:RNY655368 RXU655367:RXU655368 SHQ655367:SHQ655368 SRM655367:SRM655368 TBI655367:TBI655368 TLE655367:TLE655368 TVA655367:TVA655368 UEW655367:UEW655368 UOS655367:UOS655368 UYO655367:UYO655368 VIK655367:VIK655368 VSG655367:VSG655368 WCC655367:WCC655368 WLY655367:WLY655368 WVU655367:WVU655368 M720903:M720904 JI720903:JI720904 TE720903:TE720904 ADA720903:ADA720904 AMW720903:AMW720904 AWS720903:AWS720904 BGO720903:BGO720904 BQK720903:BQK720904 CAG720903:CAG720904 CKC720903:CKC720904 CTY720903:CTY720904 DDU720903:DDU720904 DNQ720903:DNQ720904 DXM720903:DXM720904 EHI720903:EHI720904 ERE720903:ERE720904 FBA720903:FBA720904 FKW720903:FKW720904 FUS720903:FUS720904 GEO720903:GEO720904 GOK720903:GOK720904 GYG720903:GYG720904 HIC720903:HIC720904 HRY720903:HRY720904 IBU720903:IBU720904 ILQ720903:ILQ720904 IVM720903:IVM720904 JFI720903:JFI720904 JPE720903:JPE720904 JZA720903:JZA720904 KIW720903:KIW720904 KSS720903:KSS720904 LCO720903:LCO720904 LMK720903:LMK720904 LWG720903:LWG720904 MGC720903:MGC720904 MPY720903:MPY720904 MZU720903:MZU720904 NJQ720903:NJQ720904 NTM720903:NTM720904 ODI720903:ODI720904 ONE720903:ONE720904 OXA720903:OXA720904 PGW720903:PGW720904 PQS720903:PQS720904 QAO720903:QAO720904 QKK720903:QKK720904 QUG720903:QUG720904 REC720903:REC720904 RNY720903:RNY720904 RXU720903:RXU720904 SHQ720903:SHQ720904 SRM720903:SRM720904 TBI720903:TBI720904 TLE720903:TLE720904 TVA720903:TVA720904 UEW720903:UEW720904 UOS720903:UOS720904 UYO720903:UYO720904 VIK720903:VIK720904 VSG720903:VSG720904 WCC720903:WCC720904 WLY720903:WLY720904 WVU720903:WVU720904 M786439:M786440 JI786439:JI786440 TE786439:TE786440 ADA786439:ADA786440 AMW786439:AMW786440 AWS786439:AWS786440 BGO786439:BGO786440 BQK786439:BQK786440 CAG786439:CAG786440 CKC786439:CKC786440 CTY786439:CTY786440 DDU786439:DDU786440 DNQ786439:DNQ786440 DXM786439:DXM786440 EHI786439:EHI786440 ERE786439:ERE786440 FBA786439:FBA786440 FKW786439:FKW786440 FUS786439:FUS786440 GEO786439:GEO786440 GOK786439:GOK786440 GYG786439:GYG786440 HIC786439:HIC786440 HRY786439:HRY786440 IBU786439:IBU786440 ILQ786439:ILQ786440 IVM786439:IVM786440 JFI786439:JFI786440 JPE786439:JPE786440 JZA786439:JZA786440 KIW786439:KIW786440 KSS786439:KSS786440 LCO786439:LCO786440 LMK786439:LMK786440 LWG786439:LWG786440 MGC786439:MGC786440 MPY786439:MPY786440 MZU786439:MZU786440 NJQ786439:NJQ786440 NTM786439:NTM786440 ODI786439:ODI786440 ONE786439:ONE786440 OXA786439:OXA786440 PGW786439:PGW786440 PQS786439:PQS786440 QAO786439:QAO786440 QKK786439:QKK786440 QUG786439:QUG786440 REC786439:REC786440 RNY786439:RNY786440 RXU786439:RXU786440 SHQ786439:SHQ786440 SRM786439:SRM786440 TBI786439:TBI786440 TLE786439:TLE786440 TVA786439:TVA786440 UEW786439:UEW786440 UOS786439:UOS786440 UYO786439:UYO786440 VIK786439:VIK786440 VSG786439:VSG786440 WCC786439:WCC786440 WLY786439:WLY786440 WVU786439:WVU786440 M851975:M851976 JI851975:JI851976 TE851975:TE851976 ADA851975:ADA851976 AMW851975:AMW851976 AWS851975:AWS851976 BGO851975:BGO851976 BQK851975:BQK851976 CAG851975:CAG851976 CKC851975:CKC851976 CTY851975:CTY851976 DDU851975:DDU851976 DNQ851975:DNQ851976 DXM851975:DXM851976 EHI851975:EHI851976 ERE851975:ERE851976 FBA851975:FBA851976 FKW851975:FKW851976 FUS851975:FUS851976 GEO851975:GEO851976 GOK851975:GOK851976 GYG851975:GYG851976 HIC851975:HIC851976 HRY851975:HRY851976 IBU851975:IBU851976 ILQ851975:ILQ851976 IVM851975:IVM851976 JFI851975:JFI851976 JPE851975:JPE851976 JZA851975:JZA851976 KIW851975:KIW851976 KSS851975:KSS851976 LCO851975:LCO851976 LMK851975:LMK851976 LWG851975:LWG851976 MGC851975:MGC851976 MPY851975:MPY851976 MZU851975:MZU851976 NJQ851975:NJQ851976 NTM851975:NTM851976 ODI851975:ODI851976 ONE851975:ONE851976 OXA851975:OXA851976 PGW851975:PGW851976 PQS851975:PQS851976 QAO851975:QAO851976 QKK851975:QKK851976 QUG851975:QUG851976 REC851975:REC851976 RNY851975:RNY851976 RXU851975:RXU851976 SHQ851975:SHQ851976 SRM851975:SRM851976 TBI851975:TBI851976 TLE851975:TLE851976 TVA851975:TVA851976 UEW851975:UEW851976 UOS851975:UOS851976 UYO851975:UYO851976 VIK851975:VIK851976 VSG851975:VSG851976 WCC851975:WCC851976 WLY851975:WLY851976 WVU851975:WVU851976 M917511:M917512 JI917511:JI917512 TE917511:TE917512 ADA917511:ADA917512 AMW917511:AMW917512 AWS917511:AWS917512 BGO917511:BGO917512 BQK917511:BQK917512 CAG917511:CAG917512 CKC917511:CKC917512 CTY917511:CTY917512 DDU917511:DDU917512 DNQ917511:DNQ917512 DXM917511:DXM917512 EHI917511:EHI917512 ERE917511:ERE917512 FBA917511:FBA917512 FKW917511:FKW917512 FUS917511:FUS917512 GEO917511:GEO917512 GOK917511:GOK917512 GYG917511:GYG917512 HIC917511:HIC917512 HRY917511:HRY917512 IBU917511:IBU917512 ILQ917511:ILQ917512 IVM917511:IVM917512 JFI917511:JFI917512 JPE917511:JPE917512 JZA917511:JZA917512 KIW917511:KIW917512 KSS917511:KSS917512 LCO917511:LCO917512 LMK917511:LMK917512 LWG917511:LWG917512 MGC917511:MGC917512 MPY917511:MPY917512 MZU917511:MZU917512 NJQ917511:NJQ917512 NTM917511:NTM917512 ODI917511:ODI917512 ONE917511:ONE917512 OXA917511:OXA917512 PGW917511:PGW917512 PQS917511:PQS917512 QAO917511:QAO917512 QKK917511:QKK917512 QUG917511:QUG917512 REC917511:REC917512 RNY917511:RNY917512 RXU917511:RXU917512 SHQ917511:SHQ917512 SRM917511:SRM917512 TBI917511:TBI917512 TLE917511:TLE917512 TVA917511:TVA917512 UEW917511:UEW917512 UOS917511:UOS917512 UYO917511:UYO917512 VIK917511:VIK917512 VSG917511:VSG917512 WCC917511:WCC917512 WLY917511:WLY917512 WVU917511:WVU917512 M983047:M983048 JI983047:JI983048 TE983047:TE983048 ADA983047:ADA983048 AMW983047:AMW983048 AWS983047:AWS983048 BGO983047:BGO983048 BQK983047:BQK983048 CAG983047:CAG983048 CKC983047:CKC983048 CTY983047:CTY983048 DDU983047:DDU983048 DNQ983047:DNQ983048 DXM983047:DXM983048 EHI983047:EHI983048 ERE983047:ERE983048 FBA983047:FBA983048 FKW983047:FKW983048 FUS983047:FUS983048 GEO983047:GEO983048 GOK983047:GOK983048 GYG983047:GYG983048 HIC983047:HIC983048 HRY983047:HRY983048 IBU983047:IBU983048 ILQ983047:ILQ983048 IVM983047:IVM983048 JFI983047:JFI983048 JPE983047:JPE983048 JZA983047:JZA983048 KIW983047:KIW983048 KSS983047:KSS983048 LCO983047:LCO983048 LMK983047:LMK983048 LWG983047:LWG983048 MGC983047:MGC983048 MPY983047:MPY983048 MZU983047:MZU983048 NJQ983047:NJQ983048 NTM983047:NTM983048 ODI983047:ODI983048 ONE983047:ONE983048 OXA983047:OXA983048 PGW983047:PGW983048 PQS983047:PQS983048 QAO983047:QAO983048 QKK983047:QKK983048 QUG983047:QUG983048 REC983047:REC983048 RNY983047:RNY983048 RXU983047:RXU983048 SHQ983047:SHQ983048 SRM983047:SRM983048 TBI983047:TBI983048 TLE983047:TLE983048 TVA983047:TVA983048 UEW983047:UEW983048 UOS983047:UOS983048 UYO983047:UYO983048 VIK983047:VIK983048 VSG983047:VSG983048 WCC983047:WCC983048 WLY983047:WLY983048 WVU983047:WVU983048 L12:P31 JH12:JL31 TD12:TH31 ACZ12:ADD31 AMV12:AMZ31 AWR12:AWV31 BGN12:BGR31 BQJ12:BQN31 CAF12:CAJ31 CKB12:CKF31 CTX12:CUB31 DDT12:DDX31 DNP12:DNT31 DXL12:DXP31 EHH12:EHL31 ERD12:ERH31 FAZ12:FBD31 FKV12:FKZ31 FUR12:FUV31 GEN12:GER31 GOJ12:GON31 GYF12:GYJ31 HIB12:HIF31 HRX12:HSB31 IBT12:IBX31 ILP12:ILT31 IVL12:IVP31 JFH12:JFL31 JPD12:JPH31 JYZ12:JZD31 KIV12:KIZ31 KSR12:KSV31 LCN12:LCR31 LMJ12:LMN31 LWF12:LWJ31 MGB12:MGF31 MPX12:MQB31 MZT12:MZX31 NJP12:NJT31 NTL12:NTP31 ODH12:ODL31 OND12:ONH31 OWZ12:OXD31 PGV12:PGZ31 PQR12:PQV31 QAN12:QAR31 QKJ12:QKN31 QUF12:QUJ31 REB12:REF31 RNX12:ROB31 RXT12:RXX31 SHP12:SHT31 SRL12:SRP31 TBH12:TBL31 TLD12:TLH31 TUZ12:TVD31 UEV12:UEZ31 UOR12:UOV31 UYN12:UYR31 VIJ12:VIN31 VSF12:VSJ31 WCB12:WCF31 WLX12:WMB31 WVT12:WVX31 L65548:P65567 JH65548:JL65567 TD65548:TH65567 ACZ65548:ADD65567 AMV65548:AMZ65567 AWR65548:AWV65567 BGN65548:BGR65567 BQJ65548:BQN65567 CAF65548:CAJ65567 CKB65548:CKF65567 CTX65548:CUB65567 DDT65548:DDX65567 DNP65548:DNT65567 DXL65548:DXP65567 EHH65548:EHL65567 ERD65548:ERH65567 FAZ65548:FBD65567 FKV65548:FKZ65567 FUR65548:FUV65567 GEN65548:GER65567 GOJ65548:GON65567 GYF65548:GYJ65567 HIB65548:HIF65567 HRX65548:HSB65567 IBT65548:IBX65567 ILP65548:ILT65567 IVL65548:IVP65567 JFH65548:JFL65567 JPD65548:JPH65567 JYZ65548:JZD65567 KIV65548:KIZ65567 KSR65548:KSV65567 LCN65548:LCR65567 LMJ65548:LMN65567 LWF65548:LWJ65567 MGB65548:MGF65567 MPX65548:MQB65567 MZT65548:MZX65567 NJP65548:NJT65567 NTL65548:NTP65567 ODH65548:ODL65567 OND65548:ONH65567 OWZ65548:OXD65567 PGV65548:PGZ65567 PQR65548:PQV65567 QAN65548:QAR65567 QKJ65548:QKN65567 QUF65548:QUJ65567 REB65548:REF65567 RNX65548:ROB65567 RXT65548:RXX65567 SHP65548:SHT65567 SRL65548:SRP65567 TBH65548:TBL65567 TLD65548:TLH65567 TUZ65548:TVD65567 UEV65548:UEZ65567 UOR65548:UOV65567 UYN65548:UYR65567 VIJ65548:VIN65567 VSF65548:VSJ65567 WCB65548:WCF65567 WLX65548:WMB65567 WVT65548:WVX65567 L131084:P131103 JH131084:JL131103 TD131084:TH131103 ACZ131084:ADD131103 AMV131084:AMZ131103 AWR131084:AWV131103 BGN131084:BGR131103 BQJ131084:BQN131103 CAF131084:CAJ131103 CKB131084:CKF131103 CTX131084:CUB131103 DDT131084:DDX131103 DNP131084:DNT131103 DXL131084:DXP131103 EHH131084:EHL131103 ERD131084:ERH131103 FAZ131084:FBD131103 FKV131084:FKZ131103 FUR131084:FUV131103 GEN131084:GER131103 GOJ131084:GON131103 GYF131084:GYJ131103 HIB131084:HIF131103 HRX131084:HSB131103 IBT131084:IBX131103 ILP131084:ILT131103 IVL131084:IVP131103 JFH131084:JFL131103 JPD131084:JPH131103 JYZ131084:JZD131103 KIV131084:KIZ131103 KSR131084:KSV131103 LCN131084:LCR131103 LMJ131084:LMN131103 LWF131084:LWJ131103 MGB131084:MGF131103 MPX131084:MQB131103 MZT131084:MZX131103 NJP131084:NJT131103 NTL131084:NTP131103 ODH131084:ODL131103 OND131084:ONH131103 OWZ131084:OXD131103 PGV131084:PGZ131103 PQR131084:PQV131103 QAN131084:QAR131103 QKJ131084:QKN131103 QUF131084:QUJ131103 REB131084:REF131103 RNX131084:ROB131103 RXT131084:RXX131103 SHP131084:SHT131103 SRL131084:SRP131103 TBH131084:TBL131103 TLD131084:TLH131103 TUZ131084:TVD131103 UEV131084:UEZ131103 UOR131084:UOV131103 UYN131084:UYR131103 VIJ131084:VIN131103 VSF131084:VSJ131103 WCB131084:WCF131103 WLX131084:WMB131103 WVT131084:WVX131103 L196620:P196639 JH196620:JL196639 TD196620:TH196639 ACZ196620:ADD196639 AMV196620:AMZ196639 AWR196620:AWV196639 BGN196620:BGR196639 BQJ196620:BQN196639 CAF196620:CAJ196639 CKB196620:CKF196639 CTX196620:CUB196639 DDT196620:DDX196639 DNP196620:DNT196639 DXL196620:DXP196639 EHH196620:EHL196639 ERD196620:ERH196639 FAZ196620:FBD196639 FKV196620:FKZ196639 FUR196620:FUV196639 GEN196620:GER196639 GOJ196620:GON196639 GYF196620:GYJ196639 HIB196620:HIF196639 HRX196620:HSB196639 IBT196620:IBX196639 ILP196620:ILT196639 IVL196620:IVP196639 JFH196620:JFL196639 JPD196620:JPH196639 JYZ196620:JZD196639 KIV196620:KIZ196639 KSR196620:KSV196639 LCN196620:LCR196639 LMJ196620:LMN196639 LWF196620:LWJ196639 MGB196620:MGF196639 MPX196620:MQB196639 MZT196620:MZX196639 NJP196620:NJT196639 NTL196620:NTP196639 ODH196620:ODL196639 OND196620:ONH196639 OWZ196620:OXD196639 PGV196620:PGZ196639 PQR196620:PQV196639 QAN196620:QAR196639 QKJ196620:QKN196639 QUF196620:QUJ196639 REB196620:REF196639 RNX196620:ROB196639 RXT196620:RXX196639 SHP196620:SHT196639 SRL196620:SRP196639 TBH196620:TBL196639 TLD196620:TLH196639 TUZ196620:TVD196639 UEV196620:UEZ196639 UOR196620:UOV196639 UYN196620:UYR196639 VIJ196620:VIN196639 VSF196620:VSJ196639 WCB196620:WCF196639 WLX196620:WMB196639 WVT196620:WVX196639 L262156:P262175 JH262156:JL262175 TD262156:TH262175 ACZ262156:ADD262175 AMV262156:AMZ262175 AWR262156:AWV262175 BGN262156:BGR262175 BQJ262156:BQN262175 CAF262156:CAJ262175 CKB262156:CKF262175 CTX262156:CUB262175 DDT262156:DDX262175 DNP262156:DNT262175 DXL262156:DXP262175 EHH262156:EHL262175 ERD262156:ERH262175 FAZ262156:FBD262175 FKV262156:FKZ262175 FUR262156:FUV262175 GEN262156:GER262175 GOJ262156:GON262175 GYF262156:GYJ262175 HIB262156:HIF262175 HRX262156:HSB262175 IBT262156:IBX262175 ILP262156:ILT262175 IVL262156:IVP262175 JFH262156:JFL262175 JPD262156:JPH262175 JYZ262156:JZD262175 KIV262156:KIZ262175 KSR262156:KSV262175 LCN262156:LCR262175 LMJ262156:LMN262175 LWF262156:LWJ262175 MGB262156:MGF262175 MPX262156:MQB262175 MZT262156:MZX262175 NJP262156:NJT262175 NTL262156:NTP262175 ODH262156:ODL262175 OND262156:ONH262175 OWZ262156:OXD262175 PGV262156:PGZ262175 PQR262156:PQV262175 QAN262156:QAR262175 QKJ262156:QKN262175 QUF262156:QUJ262175 REB262156:REF262175 RNX262156:ROB262175 RXT262156:RXX262175 SHP262156:SHT262175 SRL262156:SRP262175 TBH262156:TBL262175 TLD262156:TLH262175 TUZ262156:TVD262175 UEV262156:UEZ262175 UOR262156:UOV262175 UYN262156:UYR262175 VIJ262156:VIN262175 VSF262156:VSJ262175 WCB262156:WCF262175 WLX262156:WMB262175 WVT262156:WVX262175 L327692:P327711 JH327692:JL327711 TD327692:TH327711 ACZ327692:ADD327711 AMV327692:AMZ327711 AWR327692:AWV327711 BGN327692:BGR327711 BQJ327692:BQN327711 CAF327692:CAJ327711 CKB327692:CKF327711 CTX327692:CUB327711 DDT327692:DDX327711 DNP327692:DNT327711 DXL327692:DXP327711 EHH327692:EHL327711 ERD327692:ERH327711 FAZ327692:FBD327711 FKV327692:FKZ327711 FUR327692:FUV327711 GEN327692:GER327711 GOJ327692:GON327711 GYF327692:GYJ327711 HIB327692:HIF327711 HRX327692:HSB327711 IBT327692:IBX327711 ILP327692:ILT327711 IVL327692:IVP327711 JFH327692:JFL327711 JPD327692:JPH327711 JYZ327692:JZD327711 KIV327692:KIZ327711 KSR327692:KSV327711 LCN327692:LCR327711 LMJ327692:LMN327711 LWF327692:LWJ327711 MGB327692:MGF327711 MPX327692:MQB327711 MZT327692:MZX327711 NJP327692:NJT327711 NTL327692:NTP327711 ODH327692:ODL327711 OND327692:ONH327711 OWZ327692:OXD327711 PGV327692:PGZ327711 PQR327692:PQV327711 QAN327692:QAR327711 QKJ327692:QKN327711 QUF327692:QUJ327711 REB327692:REF327711 RNX327692:ROB327711 RXT327692:RXX327711 SHP327692:SHT327711 SRL327692:SRP327711 TBH327692:TBL327711 TLD327692:TLH327711 TUZ327692:TVD327711 UEV327692:UEZ327711 UOR327692:UOV327711 UYN327692:UYR327711 VIJ327692:VIN327711 VSF327692:VSJ327711 WCB327692:WCF327711 WLX327692:WMB327711 WVT327692:WVX327711 L393228:P393247 JH393228:JL393247 TD393228:TH393247 ACZ393228:ADD393247 AMV393228:AMZ393247 AWR393228:AWV393247 BGN393228:BGR393247 BQJ393228:BQN393247 CAF393228:CAJ393247 CKB393228:CKF393247 CTX393228:CUB393247 DDT393228:DDX393247 DNP393228:DNT393247 DXL393228:DXP393247 EHH393228:EHL393247 ERD393228:ERH393247 FAZ393228:FBD393247 FKV393228:FKZ393247 FUR393228:FUV393247 GEN393228:GER393247 GOJ393228:GON393247 GYF393228:GYJ393247 HIB393228:HIF393247 HRX393228:HSB393247 IBT393228:IBX393247 ILP393228:ILT393247 IVL393228:IVP393247 JFH393228:JFL393247 JPD393228:JPH393247 JYZ393228:JZD393247 KIV393228:KIZ393247 KSR393228:KSV393247 LCN393228:LCR393247 LMJ393228:LMN393247 LWF393228:LWJ393247 MGB393228:MGF393247 MPX393228:MQB393247 MZT393228:MZX393247 NJP393228:NJT393247 NTL393228:NTP393247 ODH393228:ODL393247 OND393228:ONH393247 OWZ393228:OXD393247 PGV393228:PGZ393247 PQR393228:PQV393247 QAN393228:QAR393247 QKJ393228:QKN393247 QUF393228:QUJ393247 REB393228:REF393247 RNX393228:ROB393247 RXT393228:RXX393247 SHP393228:SHT393247 SRL393228:SRP393247 TBH393228:TBL393247 TLD393228:TLH393247 TUZ393228:TVD393247 UEV393228:UEZ393247 UOR393228:UOV393247 UYN393228:UYR393247 VIJ393228:VIN393247 VSF393228:VSJ393247 WCB393228:WCF393247 WLX393228:WMB393247 WVT393228:WVX393247 L458764:P458783 JH458764:JL458783 TD458764:TH458783 ACZ458764:ADD458783 AMV458764:AMZ458783 AWR458764:AWV458783 BGN458764:BGR458783 BQJ458764:BQN458783 CAF458764:CAJ458783 CKB458764:CKF458783 CTX458764:CUB458783 DDT458764:DDX458783 DNP458764:DNT458783 DXL458764:DXP458783 EHH458764:EHL458783 ERD458764:ERH458783 FAZ458764:FBD458783 FKV458764:FKZ458783 FUR458764:FUV458783 GEN458764:GER458783 GOJ458764:GON458783 GYF458764:GYJ458783 HIB458764:HIF458783 HRX458764:HSB458783 IBT458764:IBX458783 ILP458764:ILT458783 IVL458764:IVP458783 JFH458764:JFL458783 JPD458764:JPH458783 JYZ458764:JZD458783 KIV458764:KIZ458783 KSR458764:KSV458783 LCN458764:LCR458783 LMJ458764:LMN458783 LWF458764:LWJ458783 MGB458764:MGF458783 MPX458764:MQB458783 MZT458764:MZX458783 NJP458764:NJT458783 NTL458764:NTP458783 ODH458764:ODL458783 OND458764:ONH458783 OWZ458764:OXD458783 PGV458764:PGZ458783 PQR458764:PQV458783 QAN458764:QAR458783 QKJ458764:QKN458783 QUF458764:QUJ458783 REB458764:REF458783 RNX458764:ROB458783 RXT458764:RXX458783 SHP458764:SHT458783 SRL458764:SRP458783 TBH458764:TBL458783 TLD458764:TLH458783 TUZ458764:TVD458783 UEV458764:UEZ458783 UOR458764:UOV458783 UYN458764:UYR458783 VIJ458764:VIN458783 VSF458764:VSJ458783 WCB458764:WCF458783 WLX458764:WMB458783 WVT458764:WVX458783 L524300:P524319 JH524300:JL524319 TD524300:TH524319 ACZ524300:ADD524319 AMV524300:AMZ524319 AWR524300:AWV524319 BGN524300:BGR524319 BQJ524300:BQN524319 CAF524300:CAJ524319 CKB524300:CKF524319 CTX524300:CUB524319 DDT524300:DDX524319 DNP524300:DNT524319 DXL524300:DXP524319 EHH524300:EHL524319 ERD524300:ERH524319 FAZ524300:FBD524319 FKV524300:FKZ524319 FUR524300:FUV524319 GEN524300:GER524319 GOJ524300:GON524319 GYF524300:GYJ524319 HIB524300:HIF524319 HRX524300:HSB524319 IBT524300:IBX524319 ILP524300:ILT524319 IVL524300:IVP524319 JFH524300:JFL524319 JPD524300:JPH524319 JYZ524300:JZD524319 KIV524300:KIZ524319 KSR524300:KSV524319 LCN524300:LCR524319 LMJ524300:LMN524319 LWF524300:LWJ524319 MGB524300:MGF524319 MPX524300:MQB524319 MZT524300:MZX524319 NJP524300:NJT524319 NTL524300:NTP524319 ODH524300:ODL524319 OND524300:ONH524319 OWZ524300:OXD524319 PGV524300:PGZ524319 PQR524300:PQV524319 QAN524300:QAR524319 QKJ524300:QKN524319 QUF524300:QUJ524319 REB524300:REF524319 RNX524300:ROB524319 RXT524300:RXX524319 SHP524300:SHT524319 SRL524300:SRP524319 TBH524300:TBL524319 TLD524300:TLH524319 TUZ524300:TVD524319 UEV524300:UEZ524319 UOR524300:UOV524319 UYN524300:UYR524319 VIJ524300:VIN524319 VSF524300:VSJ524319 WCB524300:WCF524319 WLX524300:WMB524319 WVT524300:WVX524319 L589836:P589855 JH589836:JL589855 TD589836:TH589855 ACZ589836:ADD589855 AMV589836:AMZ589855 AWR589836:AWV589855 BGN589836:BGR589855 BQJ589836:BQN589855 CAF589836:CAJ589855 CKB589836:CKF589855 CTX589836:CUB589855 DDT589836:DDX589855 DNP589836:DNT589855 DXL589836:DXP589855 EHH589836:EHL589855 ERD589836:ERH589855 FAZ589836:FBD589855 FKV589836:FKZ589855 FUR589836:FUV589855 GEN589836:GER589855 GOJ589836:GON589855 GYF589836:GYJ589855 HIB589836:HIF589855 HRX589836:HSB589855 IBT589836:IBX589855 ILP589836:ILT589855 IVL589836:IVP589855 JFH589836:JFL589855 JPD589836:JPH589855 JYZ589836:JZD589855 KIV589836:KIZ589855 KSR589836:KSV589855 LCN589836:LCR589855 LMJ589836:LMN589855 LWF589836:LWJ589855 MGB589836:MGF589855 MPX589836:MQB589855 MZT589836:MZX589855 NJP589836:NJT589855 NTL589836:NTP589855 ODH589836:ODL589855 OND589836:ONH589855 OWZ589836:OXD589855 PGV589836:PGZ589855 PQR589836:PQV589855 QAN589836:QAR589855 QKJ589836:QKN589855 QUF589836:QUJ589855 REB589836:REF589855 RNX589836:ROB589855 RXT589836:RXX589855 SHP589836:SHT589855 SRL589836:SRP589855 TBH589836:TBL589855 TLD589836:TLH589855 TUZ589836:TVD589855 UEV589836:UEZ589855 UOR589836:UOV589855 UYN589836:UYR589855 VIJ589836:VIN589855 VSF589836:VSJ589855 WCB589836:WCF589855 WLX589836:WMB589855 WVT589836:WVX589855 L655372:P655391 JH655372:JL655391 TD655372:TH655391 ACZ655372:ADD655391 AMV655372:AMZ655391 AWR655372:AWV655391 BGN655372:BGR655391 BQJ655372:BQN655391 CAF655372:CAJ655391 CKB655372:CKF655391 CTX655372:CUB655391 DDT655372:DDX655391 DNP655372:DNT655391 DXL655372:DXP655391 EHH655372:EHL655391 ERD655372:ERH655391 FAZ655372:FBD655391 FKV655372:FKZ655391 FUR655372:FUV655391 GEN655372:GER655391 GOJ655372:GON655391 GYF655372:GYJ655391 HIB655372:HIF655391 HRX655372:HSB655391 IBT655372:IBX655391 ILP655372:ILT655391 IVL655372:IVP655391 JFH655372:JFL655391 JPD655372:JPH655391 JYZ655372:JZD655391 KIV655372:KIZ655391 KSR655372:KSV655391 LCN655372:LCR655391 LMJ655372:LMN655391 LWF655372:LWJ655391 MGB655372:MGF655391 MPX655372:MQB655391 MZT655372:MZX655391 NJP655372:NJT655391 NTL655372:NTP655391 ODH655372:ODL655391 OND655372:ONH655391 OWZ655372:OXD655391 PGV655372:PGZ655391 PQR655372:PQV655391 QAN655372:QAR655391 QKJ655372:QKN655391 QUF655372:QUJ655391 REB655372:REF655391 RNX655372:ROB655391 RXT655372:RXX655391 SHP655372:SHT655391 SRL655372:SRP655391 TBH655372:TBL655391 TLD655372:TLH655391 TUZ655372:TVD655391 UEV655372:UEZ655391 UOR655372:UOV655391 UYN655372:UYR655391 VIJ655372:VIN655391 VSF655372:VSJ655391 WCB655372:WCF655391 WLX655372:WMB655391 WVT655372:WVX655391 L720908:P720927 JH720908:JL720927 TD720908:TH720927 ACZ720908:ADD720927 AMV720908:AMZ720927 AWR720908:AWV720927 BGN720908:BGR720927 BQJ720908:BQN720927 CAF720908:CAJ720927 CKB720908:CKF720927 CTX720908:CUB720927 DDT720908:DDX720927 DNP720908:DNT720927 DXL720908:DXP720927 EHH720908:EHL720927 ERD720908:ERH720927 FAZ720908:FBD720927 FKV720908:FKZ720927 FUR720908:FUV720927 GEN720908:GER720927 GOJ720908:GON720927 GYF720908:GYJ720927 HIB720908:HIF720927 HRX720908:HSB720927 IBT720908:IBX720927 ILP720908:ILT720927 IVL720908:IVP720927 JFH720908:JFL720927 JPD720908:JPH720927 JYZ720908:JZD720927 KIV720908:KIZ720927 KSR720908:KSV720927 LCN720908:LCR720927 LMJ720908:LMN720927 LWF720908:LWJ720927 MGB720908:MGF720927 MPX720908:MQB720927 MZT720908:MZX720927 NJP720908:NJT720927 NTL720908:NTP720927 ODH720908:ODL720927 OND720908:ONH720927 OWZ720908:OXD720927 PGV720908:PGZ720927 PQR720908:PQV720927 QAN720908:QAR720927 QKJ720908:QKN720927 QUF720908:QUJ720927 REB720908:REF720927 RNX720908:ROB720927 RXT720908:RXX720927 SHP720908:SHT720927 SRL720908:SRP720927 TBH720908:TBL720927 TLD720908:TLH720927 TUZ720908:TVD720927 UEV720908:UEZ720927 UOR720908:UOV720927 UYN720908:UYR720927 VIJ720908:VIN720927 VSF720908:VSJ720927 WCB720908:WCF720927 WLX720908:WMB720927 WVT720908:WVX720927 L786444:P786463 JH786444:JL786463 TD786444:TH786463 ACZ786444:ADD786463 AMV786444:AMZ786463 AWR786444:AWV786463 BGN786444:BGR786463 BQJ786444:BQN786463 CAF786444:CAJ786463 CKB786444:CKF786463 CTX786444:CUB786463 DDT786444:DDX786463 DNP786444:DNT786463 DXL786444:DXP786463 EHH786444:EHL786463 ERD786444:ERH786463 FAZ786444:FBD786463 FKV786444:FKZ786463 FUR786444:FUV786463 GEN786444:GER786463 GOJ786444:GON786463 GYF786444:GYJ786463 HIB786444:HIF786463 HRX786444:HSB786463 IBT786444:IBX786463 ILP786444:ILT786463 IVL786444:IVP786463 JFH786444:JFL786463 JPD786444:JPH786463 JYZ786444:JZD786463 KIV786444:KIZ786463 KSR786444:KSV786463 LCN786444:LCR786463 LMJ786444:LMN786463 LWF786444:LWJ786463 MGB786444:MGF786463 MPX786444:MQB786463 MZT786444:MZX786463 NJP786444:NJT786463 NTL786444:NTP786463 ODH786444:ODL786463 OND786444:ONH786463 OWZ786444:OXD786463 PGV786444:PGZ786463 PQR786444:PQV786463 QAN786444:QAR786463 QKJ786444:QKN786463 QUF786444:QUJ786463 REB786444:REF786463 RNX786444:ROB786463 RXT786444:RXX786463 SHP786444:SHT786463 SRL786444:SRP786463 TBH786444:TBL786463 TLD786444:TLH786463 TUZ786444:TVD786463 UEV786444:UEZ786463 UOR786444:UOV786463 UYN786444:UYR786463 VIJ786444:VIN786463 VSF786444:VSJ786463 WCB786444:WCF786463 WLX786444:WMB786463 WVT786444:WVX786463 L851980:P851999 JH851980:JL851999 TD851980:TH851999 ACZ851980:ADD851999 AMV851980:AMZ851999 AWR851980:AWV851999 BGN851980:BGR851999 BQJ851980:BQN851999 CAF851980:CAJ851999 CKB851980:CKF851999 CTX851980:CUB851999 DDT851980:DDX851999 DNP851980:DNT851999 DXL851980:DXP851999 EHH851980:EHL851999 ERD851980:ERH851999 FAZ851980:FBD851999 FKV851980:FKZ851999 FUR851980:FUV851999 GEN851980:GER851999 GOJ851980:GON851999 GYF851980:GYJ851999 HIB851980:HIF851999 HRX851980:HSB851999 IBT851980:IBX851999 ILP851980:ILT851999 IVL851980:IVP851999 JFH851980:JFL851999 JPD851980:JPH851999 JYZ851980:JZD851999 KIV851980:KIZ851999 KSR851980:KSV851999 LCN851980:LCR851999 LMJ851980:LMN851999 LWF851980:LWJ851999 MGB851980:MGF851999 MPX851980:MQB851999 MZT851980:MZX851999 NJP851980:NJT851999 NTL851980:NTP851999 ODH851980:ODL851999 OND851980:ONH851999 OWZ851980:OXD851999 PGV851980:PGZ851999 PQR851980:PQV851999 QAN851980:QAR851999 QKJ851980:QKN851999 QUF851980:QUJ851999 REB851980:REF851999 RNX851980:ROB851999 RXT851980:RXX851999 SHP851980:SHT851999 SRL851980:SRP851999 TBH851980:TBL851999 TLD851980:TLH851999 TUZ851980:TVD851999 UEV851980:UEZ851999 UOR851980:UOV851999 UYN851980:UYR851999 VIJ851980:VIN851999 VSF851980:VSJ851999 WCB851980:WCF851999 WLX851980:WMB851999 WVT851980:WVX851999 L917516:P917535 JH917516:JL917535 TD917516:TH917535 ACZ917516:ADD917535 AMV917516:AMZ917535 AWR917516:AWV917535 BGN917516:BGR917535 BQJ917516:BQN917535 CAF917516:CAJ917535 CKB917516:CKF917535 CTX917516:CUB917535 DDT917516:DDX917535 DNP917516:DNT917535 DXL917516:DXP917535 EHH917516:EHL917535 ERD917516:ERH917535 FAZ917516:FBD917535 FKV917516:FKZ917535 FUR917516:FUV917535 GEN917516:GER917535 GOJ917516:GON917535 GYF917516:GYJ917535 HIB917516:HIF917535 HRX917516:HSB917535 IBT917516:IBX917535 ILP917516:ILT917535 IVL917516:IVP917535 JFH917516:JFL917535 JPD917516:JPH917535 JYZ917516:JZD917535 KIV917516:KIZ917535 KSR917516:KSV917535 LCN917516:LCR917535 LMJ917516:LMN917535 LWF917516:LWJ917535 MGB917516:MGF917535 MPX917516:MQB917535 MZT917516:MZX917535 NJP917516:NJT917535 NTL917516:NTP917535 ODH917516:ODL917535 OND917516:ONH917535 OWZ917516:OXD917535 PGV917516:PGZ917535 PQR917516:PQV917535 QAN917516:QAR917535 QKJ917516:QKN917535 QUF917516:QUJ917535 REB917516:REF917535 RNX917516:ROB917535 RXT917516:RXX917535 SHP917516:SHT917535 SRL917516:SRP917535 TBH917516:TBL917535 TLD917516:TLH917535 TUZ917516:TVD917535 UEV917516:UEZ917535 UOR917516:UOV917535 UYN917516:UYR917535 VIJ917516:VIN917535 VSF917516:VSJ917535 WCB917516:WCF917535 WLX917516:WMB917535 WVT917516:WVX917535 L983052:P983071 JH983052:JL983071 TD983052:TH983071 ACZ983052:ADD983071 AMV983052:AMZ983071 AWR983052:AWV983071 BGN983052:BGR983071 BQJ983052:BQN983071 CAF983052:CAJ983071 CKB983052:CKF983071 CTX983052:CUB983071 DDT983052:DDX983071 DNP983052:DNT983071 DXL983052:DXP983071 EHH983052:EHL983071 ERD983052:ERH983071 FAZ983052:FBD983071 FKV983052:FKZ983071 FUR983052:FUV983071 GEN983052:GER983071 GOJ983052:GON983071 GYF983052:GYJ983071 HIB983052:HIF983071 HRX983052:HSB983071 IBT983052:IBX983071 ILP983052:ILT983071 IVL983052:IVP983071 JFH983052:JFL983071 JPD983052:JPH983071 JYZ983052:JZD983071 KIV983052:KIZ983071 KSR983052:KSV983071 LCN983052:LCR983071 LMJ983052:LMN983071 LWF983052:LWJ983071 MGB983052:MGF983071 MPX983052:MQB983071 MZT983052:MZX983071 NJP983052:NJT983071 NTL983052:NTP983071 ODH983052:ODL983071 OND983052:ONH983071 OWZ983052:OXD983071 PGV983052:PGZ983071 PQR983052:PQV983071 QAN983052:QAR983071 QKJ983052:QKN983071 QUF983052:QUJ983071 REB983052:REF983071 RNX983052:ROB983071 RXT983052:RXX983071 SHP983052:SHT983071 SRL983052:SRP983071 TBH983052:TBL983071 TLD983052:TLH983071 TUZ983052:TVD983071 UEV983052:UEZ983071 UOR983052:UOV983071 UYN983052:UYR983071 VIJ983052:VIN983071 VSF983052:VSJ983071 WCB983052:WCF983071 WLX983052:WMB983071 WVT983052:WVX983071 L34:P38 JH34:JL38 TD34:TH38 ACZ34:ADD38 AMV34:AMZ38 AWR34:AWV38 BGN34:BGR38 BQJ34:BQN38 CAF34:CAJ38 CKB34:CKF38 CTX34:CUB38 DDT34:DDX38 DNP34:DNT38 DXL34:DXP38 EHH34:EHL38 ERD34:ERH38 FAZ34:FBD38 FKV34:FKZ38 FUR34:FUV38 GEN34:GER38 GOJ34:GON38 GYF34:GYJ38 HIB34:HIF38 HRX34:HSB38 IBT34:IBX38 ILP34:ILT38 IVL34:IVP38 JFH34:JFL38 JPD34:JPH38 JYZ34:JZD38 KIV34:KIZ38 KSR34:KSV38 LCN34:LCR38 LMJ34:LMN38 LWF34:LWJ38 MGB34:MGF38 MPX34:MQB38 MZT34:MZX38 NJP34:NJT38 NTL34:NTP38 ODH34:ODL38 OND34:ONH38 OWZ34:OXD38 PGV34:PGZ38 PQR34:PQV38 QAN34:QAR38 QKJ34:QKN38 QUF34:QUJ38 REB34:REF38 RNX34:ROB38 RXT34:RXX38 SHP34:SHT38 SRL34:SRP38 TBH34:TBL38 TLD34:TLH38 TUZ34:TVD38 UEV34:UEZ38 UOR34:UOV38 UYN34:UYR38 VIJ34:VIN38 VSF34:VSJ38 WCB34:WCF38 WLX34:WMB38 WVT34:WVX38 L65570:P65574 JH65570:JL65574 TD65570:TH65574 ACZ65570:ADD65574 AMV65570:AMZ65574 AWR65570:AWV65574 BGN65570:BGR65574 BQJ65570:BQN65574 CAF65570:CAJ65574 CKB65570:CKF65574 CTX65570:CUB65574 DDT65570:DDX65574 DNP65570:DNT65574 DXL65570:DXP65574 EHH65570:EHL65574 ERD65570:ERH65574 FAZ65570:FBD65574 FKV65570:FKZ65574 FUR65570:FUV65574 GEN65570:GER65574 GOJ65570:GON65574 GYF65570:GYJ65574 HIB65570:HIF65574 HRX65570:HSB65574 IBT65570:IBX65574 ILP65570:ILT65574 IVL65570:IVP65574 JFH65570:JFL65574 JPD65570:JPH65574 JYZ65570:JZD65574 KIV65570:KIZ65574 KSR65570:KSV65574 LCN65570:LCR65574 LMJ65570:LMN65574 LWF65570:LWJ65574 MGB65570:MGF65574 MPX65570:MQB65574 MZT65570:MZX65574 NJP65570:NJT65574 NTL65570:NTP65574 ODH65570:ODL65574 OND65570:ONH65574 OWZ65570:OXD65574 PGV65570:PGZ65574 PQR65570:PQV65574 QAN65570:QAR65574 QKJ65570:QKN65574 QUF65570:QUJ65574 REB65570:REF65574 RNX65570:ROB65574 RXT65570:RXX65574 SHP65570:SHT65574 SRL65570:SRP65574 TBH65570:TBL65574 TLD65570:TLH65574 TUZ65570:TVD65574 UEV65570:UEZ65574 UOR65570:UOV65574 UYN65570:UYR65574 VIJ65570:VIN65574 VSF65570:VSJ65574 WCB65570:WCF65574 WLX65570:WMB65574 WVT65570:WVX65574 L131106:P131110 JH131106:JL131110 TD131106:TH131110 ACZ131106:ADD131110 AMV131106:AMZ131110 AWR131106:AWV131110 BGN131106:BGR131110 BQJ131106:BQN131110 CAF131106:CAJ131110 CKB131106:CKF131110 CTX131106:CUB131110 DDT131106:DDX131110 DNP131106:DNT131110 DXL131106:DXP131110 EHH131106:EHL131110 ERD131106:ERH131110 FAZ131106:FBD131110 FKV131106:FKZ131110 FUR131106:FUV131110 GEN131106:GER131110 GOJ131106:GON131110 GYF131106:GYJ131110 HIB131106:HIF131110 HRX131106:HSB131110 IBT131106:IBX131110 ILP131106:ILT131110 IVL131106:IVP131110 JFH131106:JFL131110 JPD131106:JPH131110 JYZ131106:JZD131110 KIV131106:KIZ131110 KSR131106:KSV131110 LCN131106:LCR131110 LMJ131106:LMN131110 LWF131106:LWJ131110 MGB131106:MGF131110 MPX131106:MQB131110 MZT131106:MZX131110 NJP131106:NJT131110 NTL131106:NTP131110 ODH131106:ODL131110 OND131106:ONH131110 OWZ131106:OXD131110 PGV131106:PGZ131110 PQR131106:PQV131110 QAN131106:QAR131110 QKJ131106:QKN131110 QUF131106:QUJ131110 REB131106:REF131110 RNX131106:ROB131110 RXT131106:RXX131110 SHP131106:SHT131110 SRL131106:SRP131110 TBH131106:TBL131110 TLD131106:TLH131110 TUZ131106:TVD131110 UEV131106:UEZ131110 UOR131106:UOV131110 UYN131106:UYR131110 VIJ131106:VIN131110 VSF131106:VSJ131110 WCB131106:WCF131110 WLX131106:WMB131110 WVT131106:WVX131110 L196642:P196646 JH196642:JL196646 TD196642:TH196646 ACZ196642:ADD196646 AMV196642:AMZ196646 AWR196642:AWV196646 BGN196642:BGR196646 BQJ196642:BQN196646 CAF196642:CAJ196646 CKB196642:CKF196646 CTX196642:CUB196646 DDT196642:DDX196646 DNP196642:DNT196646 DXL196642:DXP196646 EHH196642:EHL196646 ERD196642:ERH196646 FAZ196642:FBD196646 FKV196642:FKZ196646 FUR196642:FUV196646 GEN196642:GER196646 GOJ196642:GON196646 GYF196642:GYJ196646 HIB196642:HIF196646 HRX196642:HSB196646 IBT196642:IBX196646 ILP196642:ILT196646 IVL196642:IVP196646 JFH196642:JFL196646 JPD196642:JPH196646 JYZ196642:JZD196646 KIV196642:KIZ196646 KSR196642:KSV196646 LCN196642:LCR196646 LMJ196642:LMN196646 LWF196642:LWJ196646 MGB196642:MGF196646 MPX196642:MQB196646 MZT196642:MZX196646 NJP196642:NJT196646 NTL196642:NTP196646 ODH196642:ODL196646 OND196642:ONH196646 OWZ196642:OXD196646 PGV196642:PGZ196646 PQR196642:PQV196646 QAN196642:QAR196646 QKJ196642:QKN196646 QUF196642:QUJ196646 REB196642:REF196646 RNX196642:ROB196646 RXT196642:RXX196646 SHP196642:SHT196646 SRL196642:SRP196646 TBH196642:TBL196646 TLD196642:TLH196646 TUZ196642:TVD196646 UEV196642:UEZ196646 UOR196642:UOV196646 UYN196642:UYR196646 VIJ196642:VIN196646 VSF196642:VSJ196646 WCB196642:WCF196646 WLX196642:WMB196646 WVT196642:WVX196646 L262178:P262182 JH262178:JL262182 TD262178:TH262182 ACZ262178:ADD262182 AMV262178:AMZ262182 AWR262178:AWV262182 BGN262178:BGR262182 BQJ262178:BQN262182 CAF262178:CAJ262182 CKB262178:CKF262182 CTX262178:CUB262182 DDT262178:DDX262182 DNP262178:DNT262182 DXL262178:DXP262182 EHH262178:EHL262182 ERD262178:ERH262182 FAZ262178:FBD262182 FKV262178:FKZ262182 FUR262178:FUV262182 GEN262178:GER262182 GOJ262178:GON262182 GYF262178:GYJ262182 HIB262178:HIF262182 HRX262178:HSB262182 IBT262178:IBX262182 ILP262178:ILT262182 IVL262178:IVP262182 JFH262178:JFL262182 JPD262178:JPH262182 JYZ262178:JZD262182 KIV262178:KIZ262182 KSR262178:KSV262182 LCN262178:LCR262182 LMJ262178:LMN262182 LWF262178:LWJ262182 MGB262178:MGF262182 MPX262178:MQB262182 MZT262178:MZX262182 NJP262178:NJT262182 NTL262178:NTP262182 ODH262178:ODL262182 OND262178:ONH262182 OWZ262178:OXD262182 PGV262178:PGZ262182 PQR262178:PQV262182 QAN262178:QAR262182 QKJ262178:QKN262182 QUF262178:QUJ262182 REB262178:REF262182 RNX262178:ROB262182 RXT262178:RXX262182 SHP262178:SHT262182 SRL262178:SRP262182 TBH262178:TBL262182 TLD262178:TLH262182 TUZ262178:TVD262182 UEV262178:UEZ262182 UOR262178:UOV262182 UYN262178:UYR262182 VIJ262178:VIN262182 VSF262178:VSJ262182 WCB262178:WCF262182 WLX262178:WMB262182 WVT262178:WVX262182 L327714:P327718 JH327714:JL327718 TD327714:TH327718 ACZ327714:ADD327718 AMV327714:AMZ327718 AWR327714:AWV327718 BGN327714:BGR327718 BQJ327714:BQN327718 CAF327714:CAJ327718 CKB327714:CKF327718 CTX327714:CUB327718 DDT327714:DDX327718 DNP327714:DNT327718 DXL327714:DXP327718 EHH327714:EHL327718 ERD327714:ERH327718 FAZ327714:FBD327718 FKV327714:FKZ327718 FUR327714:FUV327718 GEN327714:GER327718 GOJ327714:GON327718 GYF327714:GYJ327718 HIB327714:HIF327718 HRX327714:HSB327718 IBT327714:IBX327718 ILP327714:ILT327718 IVL327714:IVP327718 JFH327714:JFL327718 JPD327714:JPH327718 JYZ327714:JZD327718 KIV327714:KIZ327718 KSR327714:KSV327718 LCN327714:LCR327718 LMJ327714:LMN327718 LWF327714:LWJ327718 MGB327714:MGF327718 MPX327714:MQB327718 MZT327714:MZX327718 NJP327714:NJT327718 NTL327714:NTP327718 ODH327714:ODL327718 OND327714:ONH327718 OWZ327714:OXD327718 PGV327714:PGZ327718 PQR327714:PQV327718 QAN327714:QAR327718 QKJ327714:QKN327718 QUF327714:QUJ327718 REB327714:REF327718 RNX327714:ROB327718 RXT327714:RXX327718 SHP327714:SHT327718 SRL327714:SRP327718 TBH327714:TBL327718 TLD327714:TLH327718 TUZ327714:TVD327718 UEV327714:UEZ327718 UOR327714:UOV327718 UYN327714:UYR327718 VIJ327714:VIN327718 VSF327714:VSJ327718 WCB327714:WCF327718 WLX327714:WMB327718 WVT327714:WVX327718 L393250:P393254 JH393250:JL393254 TD393250:TH393254 ACZ393250:ADD393254 AMV393250:AMZ393254 AWR393250:AWV393254 BGN393250:BGR393254 BQJ393250:BQN393254 CAF393250:CAJ393254 CKB393250:CKF393254 CTX393250:CUB393254 DDT393250:DDX393254 DNP393250:DNT393254 DXL393250:DXP393254 EHH393250:EHL393254 ERD393250:ERH393254 FAZ393250:FBD393254 FKV393250:FKZ393254 FUR393250:FUV393254 GEN393250:GER393254 GOJ393250:GON393254 GYF393250:GYJ393254 HIB393250:HIF393254 HRX393250:HSB393254 IBT393250:IBX393254 ILP393250:ILT393254 IVL393250:IVP393254 JFH393250:JFL393254 JPD393250:JPH393254 JYZ393250:JZD393254 KIV393250:KIZ393254 KSR393250:KSV393254 LCN393250:LCR393254 LMJ393250:LMN393254 LWF393250:LWJ393254 MGB393250:MGF393254 MPX393250:MQB393254 MZT393250:MZX393254 NJP393250:NJT393254 NTL393250:NTP393254 ODH393250:ODL393254 OND393250:ONH393254 OWZ393250:OXD393254 PGV393250:PGZ393254 PQR393250:PQV393254 QAN393250:QAR393254 QKJ393250:QKN393254 QUF393250:QUJ393254 REB393250:REF393254 RNX393250:ROB393254 RXT393250:RXX393254 SHP393250:SHT393254 SRL393250:SRP393254 TBH393250:TBL393254 TLD393250:TLH393254 TUZ393250:TVD393254 UEV393250:UEZ393254 UOR393250:UOV393254 UYN393250:UYR393254 VIJ393250:VIN393254 VSF393250:VSJ393254 WCB393250:WCF393254 WLX393250:WMB393254 WVT393250:WVX393254 L458786:P458790 JH458786:JL458790 TD458786:TH458790 ACZ458786:ADD458790 AMV458786:AMZ458790 AWR458786:AWV458790 BGN458786:BGR458790 BQJ458786:BQN458790 CAF458786:CAJ458790 CKB458786:CKF458790 CTX458786:CUB458790 DDT458786:DDX458790 DNP458786:DNT458790 DXL458786:DXP458790 EHH458786:EHL458790 ERD458786:ERH458790 FAZ458786:FBD458790 FKV458786:FKZ458790 FUR458786:FUV458790 GEN458786:GER458790 GOJ458786:GON458790 GYF458786:GYJ458790 HIB458786:HIF458790 HRX458786:HSB458790 IBT458786:IBX458790 ILP458786:ILT458790 IVL458786:IVP458790 JFH458786:JFL458790 JPD458786:JPH458790 JYZ458786:JZD458790 KIV458786:KIZ458790 KSR458786:KSV458790 LCN458786:LCR458790 LMJ458786:LMN458790 LWF458786:LWJ458790 MGB458786:MGF458790 MPX458786:MQB458790 MZT458786:MZX458790 NJP458786:NJT458790 NTL458786:NTP458790 ODH458786:ODL458790 OND458786:ONH458790 OWZ458786:OXD458790 PGV458786:PGZ458790 PQR458786:PQV458790 QAN458786:QAR458790 QKJ458786:QKN458790 QUF458786:QUJ458790 REB458786:REF458790 RNX458786:ROB458790 RXT458786:RXX458790 SHP458786:SHT458790 SRL458786:SRP458790 TBH458786:TBL458790 TLD458786:TLH458790 TUZ458786:TVD458790 UEV458786:UEZ458790 UOR458786:UOV458790 UYN458786:UYR458790 VIJ458786:VIN458790 VSF458786:VSJ458790 WCB458786:WCF458790 WLX458786:WMB458790 WVT458786:WVX458790 L524322:P524326 JH524322:JL524326 TD524322:TH524326 ACZ524322:ADD524326 AMV524322:AMZ524326 AWR524322:AWV524326 BGN524322:BGR524326 BQJ524322:BQN524326 CAF524322:CAJ524326 CKB524322:CKF524326 CTX524322:CUB524326 DDT524322:DDX524326 DNP524322:DNT524326 DXL524322:DXP524326 EHH524322:EHL524326 ERD524322:ERH524326 FAZ524322:FBD524326 FKV524322:FKZ524326 FUR524322:FUV524326 GEN524322:GER524326 GOJ524322:GON524326 GYF524322:GYJ524326 HIB524322:HIF524326 HRX524322:HSB524326 IBT524322:IBX524326 ILP524322:ILT524326 IVL524322:IVP524326 JFH524322:JFL524326 JPD524322:JPH524326 JYZ524322:JZD524326 KIV524322:KIZ524326 KSR524322:KSV524326 LCN524322:LCR524326 LMJ524322:LMN524326 LWF524322:LWJ524326 MGB524322:MGF524326 MPX524322:MQB524326 MZT524322:MZX524326 NJP524322:NJT524326 NTL524322:NTP524326 ODH524322:ODL524326 OND524322:ONH524326 OWZ524322:OXD524326 PGV524322:PGZ524326 PQR524322:PQV524326 QAN524322:QAR524326 QKJ524322:QKN524326 QUF524322:QUJ524326 REB524322:REF524326 RNX524322:ROB524326 RXT524322:RXX524326 SHP524322:SHT524326 SRL524322:SRP524326 TBH524322:TBL524326 TLD524322:TLH524326 TUZ524322:TVD524326 UEV524322:UEZ524326 UOR524322:UOV524326 UYN524322:UYR524326 VIJ524322:VIN524326 VSF524322:VSJ524326 WCB524322:WCF524326 WLX524322:WMB524326 WVT524322:WVX524326 L589858:P589862 JH589858:JL589862 TD589858:TH589862 ACZ589858:ADD589862 AMV589858:AMZ589862 AWR589858:AWV589862 BGN589858:BGR589862 BQJ589858:BQN589862 CAF589858:CAJ589862 CKB589858:CKF589862 CTX589858:CUB589862 DDT589858:DDX589862 DNP589858:DNT589862 DXL589858:DXP589862 EHH589858:EHL589862 ERD589858:ERH589862 FAZ589858:FBD589862 FKV589858:FKZ589862 FUR589858:FUV589862 GEN589858:GER589862 GOJ589858:GON589862 GYF589858:GYJ589862 HIB589858:HIF589862 HRX589858:HSB589862 IBT589858:IBX589862 ILP589858:ILT589862 IVL589858:IVP589862 JFH589858:JFL589862 JPD589858:JPH589862 JYZ589858:JZD589862 KIV589858:KIZ589862 KSR589858:KSV589862 LCN589858:LCR589862 LMJ589858:LMN589862 LWF589858:LWJ589862 MGB589858:MGF589862 MPX589858:MQB589862 MZT589858:MZX589862 NJP589858:NJT589862 NTL589858:NTP589862 ODH589858:ODL589862 OND589858:ONH589862 OWZ589858:OXD589862 PGV589858:PGZ589862 PQR589858:PQV589862 QAN589858:QAR589862 QKJ589858:QKN589862 QUF589858:QUJ589862 REB589858:REF589862 RNX589858:ROB589862 RXT589858:RXX589862 SHP589858:SHT589862 SRL589858:SRP589862 TBH589858:TBL589862 TLD589858:TLH589862 TUZ589858:TVD589862 UEV589858:UEZ589862 UOR589858:UOV589862 UYN589858:UYR589862 VIJ589858:VIN589862 VSF589858:VSJ589862 WCB589858:WCF589862 WLX589858:WMB589862 WVT589858:WVX589862 L655394:P655398 JH655394:JL655398 TD655394:TH655398 ACZ655394:ADD655398 AMV655394:AMZ655398 AWR655394:AWV655398 BGN655394:BGR655398 BQJ655394:BQN655398 CAF655394:CAJ655398 CKB655394:CKF655398 CTX655394:CUB655398 DDT655394:DDX655398 DNP655394:DNT655398 DXL655394:DXP655398 EHH655394:EHL655398 ERD655394:ERH655398 FAZ655394:FBD655398 FKV655394:FKZ655398 FUR655394:FUV655398 GEN655394:GER655398 GOJ655394:GON655398 GYF655394:GYJ655398 HIB655394:HIF655398 HRX655394:HSB655398 IBT655394:IBX655398 ILP655394:ILT655398 IVL655394:IVP655398 JFH655394:JFL655398 JPD655394:JPH655398 JYZ655394:JZD655398 KIV655394:KIZ655398 KSR655394:KSV655398 LCN655394:LCR655398 LMJ655394:LMN655398 LWF655394:LWJ655398 MGB655394:MGF655398 MPX655394:MQB655398 MZT655394:MZX655398 NJP655394:NJT655398 NTL655394:NTP655398 ODH655394:ODL655398 OND655394:ONH655398 OWZ655394:OXD655398 PGV655394:PGZ655398 PQR655394:PQV655398 QAN655394:QAR655398 QKJ655394:QKN655398 QUF655394:QUJ655398 REB655394:REF655398 RNX655394:ROB655398 RXT655394:RXX655398 SHP655394:SHT655398 SRL655394:SRP655398 TBH655394:TBL655398 TLD655394:TLH655398 TUZ655394:TVD655398 UEV655394:UEZ655398 UOR655394:UOV655398 UYN655394:UYR655398 VIJ655394:VIN655398 VSF655394:VSJ655398 WCB655394:WCF655398 WLX655394:WMB655398 WVT655394:WVX655398 L720930:P720934 JH720930:JL720934 TD720930:TH720934 ACZ720930:ADD720934 AMV720930:AMZ720934 AWR720930:AWV720934 BGN720930:BGR720934 BQJ720930:BQN720934 CAF720930:CAJ720934 CKB720930:CKF720934 CTX720930:CUB720934 DDT720930:DDX720934 DNP720930:DNT720934 DXL720930:DXP720934 EHH720930:EHL720934 ERD720930:ERH720934 FAZ720930:FBD720934 FKV720930:FKZ720934 FUR720930:FUV720934 GEN720930:GER720934 GOJ720930:GON720934 GYF720930:GYJ720934 HIB720930:HIF720934 HRX720930:HSB720934 IBT720930:IBX720934 ILP720930:ILT720934 IVL720930:IVP720934 JFH720930:JFL720934 JPD720930:JPH720934 JYZ720930:JZD720934 KIV720930:KIZ720934 KSR720930:KSV720934 LCN720930:LCR720934 LMJ720930:LMN720934 LWF720930:LWJ720934 MGB720930:MGF720934 MPX720930:MQB720934 MZT720930:MZX720934 NJP720930:NJT720934 NTL720930:NTP720934 ODH720930:ODL720934 OND720930:ONH720934 OWZ720930:OXD720934 PGV720930:PGZ720934 PQR720930:PQV720934 QAN720930:QAR720934 QKJ720930:QKN720934 QUF720930:QUJ720934 REB720930:REF720934 RNX720930:ROB720934 RXT720930:RXX720934 SHP720930:SHT720934 SRL720930:SRP720934 TBH720930:TBL720934 TLD720930:TLH720934 TUZ720930:TVD720934 UEV720930:UEZ720934 UOR720930:UOV720934 UYN720930:UYR720934 VIJ720930:VIN720934 VSF720930:VSJ720934 WCB720930:WCF720934 WLX720930:WMB720934 WVT720930:WVX720934 L786466:P786470 JH786466:JL786470 TD786466:TH786470 ACZ786466:ADD786470 AMV786466:AMZ786470 AWR786466:AWV786470 BGN786466:BGR786470 BQJ786466:BQN786470 CAF786466:CAJ786470 CKB786466:CKF786470 CTX786466:CUB786470 DDT786466:DDX786470 DNP786466:DNT786470 DXL786466:DXP786470 EHH786466:EHL786470 ERD786466:ERH786470 FAZ786466:FBD786470 FKV786466:FKZ786470 FUR786466:FUV786470 GEN786466:GER786470 GOJ786466:GON786470 GYF786466:GYJ786470 HIB786466:HIF786470 HRX786466:HSB786470 IBT786466:IBX786470 ILP786466:ILT786470 IVL786466:IVP786470 JFH786466:JFL786470 JPD786466:JPH786470 JYZ786466:JZD786470 KIV786466:KIZ786470 KSR786466:KSV786470 LCN786466:LCR786470 LMJ786466:LMN786470 LWF786466:LWJ786470 MGB786466:MGF786470 MPX786466:MQB786470 MZT786466:MZX786470 NJP786466:NJT786470 NTL786466:NTP786470 ODH786466:ODL786470 OND786466:ONH786470 OWZ786466:OXD786470 PGV786466:PGZ786470 PQR786466:PQV786470 QAN786466:QAR786470 QKJ786466:QKN786470 QUF786466:QUJ786470 REB786466:REF786470 RNX786466:ROB786470 RXT786466:RXX786470 SHP786466:SHT786470 SRL786466:SRP786470 TBH786466:TBL786470 TLD786466:TLH786470 TUZ786466:TVD786470 UEV786466:UEZ786470 UOR786466:UOV786470 UYN786466:UYR786470 VIJ786466:VIN786470 VSF786466:VSJ786470 WCB786466:WCF786470 WLX786466:WMB786470 WVT786466:WVX786470 L852002:P852006 JH852002:JL852006 TD852002:TH852006 ACZ852002:ADD852006 AMV852002:AMZ852006 AWR852002:AWV852006 BGN852002:BGR852006 BQJ852002:BQN852006 CAF852002:CAJ852006 CKB852002:CKF852006 CTX852002:CUB852006 DDT852002:DDX852006 DNP852002:DNT852006 DXL852002:DXP852006 EHH852002:EHL852006 ERD852002:ERH852006 FAZ852002:FBD852006 FKV852002:FKZ852006 FUR852002:FUV852006 GEN852002:GER852006 GOJ852002:GON852006 GYF852002:GYJ852006 HIB852002:HIF852006 HRX852002:HSB852006 IBT852002:IBX852006 ILP852002:ILT852006 IVL852002:IVP852006 JFH852002:JFL852006 JPD852002:JPH852006 JYZ852002:JZD852006 KIV852002:KIZ852006 KSR852002:KSV852006 LCN852002:LCR852006 LMJ852002:LMN852006 LWF852002:LWJ852006 MGB852002:MGF852006 MPX852002:MQB852006 MZT852002:MZX852006 NJP852002:NJT852006 NTL852002:NTP852006 ODH852002:ODL852006 OND852002:ONH852006 OWZ852002:OXD852006 PGV852002:PGZ852006 PQR852002:PQV852006 QAN852002:QAR852006 QKJ852002:QKN852006 QUF852002:QUJ852006 REB852002:REF852006 RNX852002:ROB852006 RXT852002:RXX852006 SHP852002:SHT852006 SRL852002:SRP852006 TBH852002:TBL852006 TLD852002:TLH852006 TUZ852002:TVD852006 UEV852002:UEZ852006 UOR852002:UOV852006 UYN852002:UYR852006 VIJ852002:VIN852006 VSF852002:VSJ852006 WCB852002:WCF852006 WLX852002:WMB852006 WVT852002:WVX852006 L917538:P917542 JH917538:JL917542 TD917538:TH917542 ACZ917538:ADD917542 AMV917538:AMZ917542 AWR917538:AWV917542 BGN917538:BGR917542 BQJ917538:BQN917542 CAF917538:CAJ917542 CKB917538:CKF917542 CTX917538:CUB917542 DDT917538:DDX917542 DNP917538:DNT917542 DXL917538:DXP917542 EHH917538:EHL917542 ERD917538:ERH917542 FAZ917538:FBD917542 FKV917538:FKZ917542 FUR917538:FUV917542 GEN917538:GER917542 GOJ917538:GON917542 GYF917538:GYJ917542 HIB917538:HIF917542 HRX917538:HSB917542 IBT917538:IBX917542 ILP917538:ILT917542 IVL917538:IVP917542 JFH917538:JFL917542 JPD917538:JPH917542 JYZ917538:JZD917542 KIV917538:KIZ917542 KSR917538:KSV917542 LCN917538:LCR917542 LMJ917538:LMN917542 LWF917538:LWJ917542 MGB917538:MGF917542 MPX917538:MQB917542 MZT917538:MZX917542 NJP917538:NJT917542 NTL917538:NTP917542 ODH917538:ODL917542 OND917538:ONH917542 OWZ917538:OXD917542 PGV917538:PGZ917542 PQR917538:PQV917542 QAN917538:QAR917542 QKJ917538:QKN917542 QUF917538:QUJ917542 REB917538:REF917542 RNX917538:ROB917542 RXT917538:RXX917542 SHP917538:SHT917542 SRL917538:SRP917542 TBH917538:TBL917542 TLD917538:TLH917542 TUZ917538:TVD917542 UEV917538:UEZ917542 UOR917538:UOV917542 UYN917538:UYR917542 VIJ917538:VIN917542 VSF917538:VSJ917542 WCB917538:WCF917542 WLX917538:WMB917542 WVT917538:WVX917542 L983074:P983078 JH983074:JL983078 TD983074:TH983078 ACZ983074:ADD983078 AMV983074:AMZ983078 AWR983074:AWV983078 BGN983074:BGR983078 BQJ983074:BQN983078 CAF983074:CAJ983078 CKB983074:CKF983078 CTX983074:CUB983078 DDT983074:DDX983078 DNP983074:DNT983078 DXL983074:DXP983078 EHH983074:EHL983078 ERD983074:ERH983078 FAZ983074:FBD983078 FKV983074:FKZ983078 FUR983074:FUV983078 GEN983074:GER983078 GOJ983074:GON983078 GYF983074:GYJ983078 HIB983074:HIF983078 HRX983074:HSB983078 IBT983074:IBX983078 ILP983074:ILT983078 IVL983074:IVP983078 JFH983074:JFL983078 JPD983074:JPH983078 JYZ983074:JZD983078 KIV983074:KIZ983078 KSR983074:KSV983078 LCN983074:LCR983078 LMJ983074:LMN983078 LWF983074:LWJ983078 MGB983074:MGF983078 MPX983074:MQB983078 MZT983074:MZX983078 NJP983074:NJT983078 NTL983074:NTP983078 ODH983074:ODL983078 OND983074:ONH983078 OWZ983074:OXD983078 PGV983074:PGZ983078 PQR983074:PQV983078 QAN983074:QAR983078 QKJ983074:QKN983078 QUF983074:QUJ983078 REB983074:REF983078 RNX983074:ROB983078 RXT983074:RXX983078 SHP983074:SHT983078 SRL983074:SRP983078 TBH983074:TBL983078 TLD983074:TLH983078 TUZ983074:TVD983078 UEV983074:UEZ983078 UOR983074:UOV983078 UYN983074:UYR983078 VIJ983074:VIN983078 VSF983074:VSJ983078 WCB983074:WCF983078 WLX983074:WMB983078 WVT983074:WVX983078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W7 JS7 TO7 ADK7 ANG7 AXC7 BGY7 BQU7 CAQ7 CKM7 CUI7 DEE7 DOA7 DXW7 EHS7 ERO7 FBK7 FLG7 FVC7 GEY7 GOU7 GYQ7 HIM7 HSI7 ICE7 IMA7 IVW7 JFS7 JPO7 JZK7 KJG7 KTC7 LCY7 LMU7 LWQ7 MGM7 MQI7 NAE7 NKA7 NTW7 ODS7 ONO7 OXK7 PHG7 PRC7 QAY7 QKU7 QUQ7 REM7 ROI7 RYE7 SIA7 SRW7 TBS7 TLO7 TVK7 UFG7 UPC7 UYY7 VIU7 VSQ7 WCM7 WMI7 WWE7 W65543 JS65543 TO65543 ADK65543 ANG65543 AXC65543 BGY65543 BQU65543 CAQ65543 CKM65543 CUI65543 DEE65543 DOA65543 DXW65543 EHS65543 ERO65543 FBK65543 FLG65543 FVC65543 GEY65543 GOU65543 GYQ65543 HIM65543 HSI65543 ICE65543 IMA65543 IVW65543 JFS65543 JPO65543 JZK65543 KJG65543 KTC65543 LCY65543 LMU65543 LWQ65543 MGM65543 MQI65543 NAE65543 NKA65543 NTW65543 ODS65543 ONO65543 OXK65543 PHG65543 PRC65543 QAY65543 QKU65543 QUQ65543 REM65543 ROI65543 RYE65543 SIA65543 SRW65543 TBS65543 TLO65543 TVK65543 UFG65543 UPC65543 UYY65543 VIU65543 VSQ65543 WCM65543 WMI65543 WWE65543 W131079 JS131079 TO131079 ADK131079 ANG131079 AXC131079 BGY131079 BQU131079 CAQ131079 CKM131079 CUI131079 DEE131079 DOA131079 DXW131079 EHS131079 ERO131079 FBK131079 FLG131079 FVC131079 GEY131079 GOU131079 GYQ131079 HIM131079 HSI131079 ICE131079 IMA131079 IVW131079 JFS131079 JPO131079 JZK131079 KJG131079 KTC131079 LCY131079 LMU131079 LWQ131079 MGM131079 MQI131079 NAE131079 NKA131079 NTW131079 ODS131079 ONO131079 OXK131079 PHG131079 PRC131079 QAY131079 QKU131079 QUQ131079 REM131079 ROI131079 RYE131079 SIA131079 SRW131079 TBS131079 TLO131079 TVK131079 UFG131079 UPC131079 UYY131079 VIU131079 VSQ131079 WCM131079 WMI131079 WWE131079 W196615 JS196615 TO196615 ADK196615 ANG196615 AXC196615 BGY196615 BQU196615 CAQ196615 CKM196615 CUI196615 DEE196615 DOA196615 DXW196615 EHS196615 ERO196615 FBK196615 FLG196615 FVC196615 GEY196615 GOU196615 GYQ196615 HIM196615 HSI196615 ICE196615 IMA196615 IVW196615 JFS196615 JPO196615 JZK196615 KJG196615 KTC196615 LCY196615 LMU196615 LWQ196615 MGM196615 MQI196615 NAE196615 NKA196615 NTW196615 ODS196615 ONO196615 OXK196615 PHG196615 PRC196615 QAY196615 QKU196615 QUQ196615 REM196615 ROI196615 RYE196615 SIA196615 SRW196615 TBS196615 TLO196615 TVK196615 UFG196615 UPC196615 UYY196615 VIU196615 VSQ196615 WCM196615 WMI196615 WWE196615 W262151 JS262151 TO262151 ADK262151 ANG262151 AXC262151 BGY262151 BQU262151 CAQ262151 CKM262151 CUI262151 DEE262151 DOA262151 DXW262151 EHS262151 ERO262151 FBK262151 FLG262151 FVC262151 GEY262151 GOU262151 GYQ262151 HIM262151 HSI262151 ICE262151 IMA262151 IVW262151 JFS262151 JPO262151 JZK262151 KJG262151 KTC262151 LCY262151 LMU262151 LWQ262151 MGM262151 MQI262151 NAE262151 NKA262151 NTW262151 ODS262151 ONO262151 OXK262151 PHG262151 PRC262151 QAY262151 QKU262151 QUQ262151 REM262151 ROI262151 RYE262151 SIA262151 SRW262151 TBS262151 TLO262151 TVK262151 UFG262151 UPC262151 UYY262151 VIU262151 VSQ262151 WCM262151 WMI262151 WWE262151 W327687 JS327687 TO327687 ADK327687 ANG327687 AXC327687 BGY327687 BQU327687 CAQ327687 CKM327687 CUI327687 DEE327687 DOA327687 DXW327687 EHS327687 ERO327687 FBK327687 FLG327687 FVC327687 GEY327687 GOU327687 GYQ327687 HIM327687 HSI327687 ICE327687 IMA327687 IVW327687 JFS327687 JPO327687 JZK327687 KJG327687 KTC327687 LCY327687 LMU327687 LWQ327687 MGM327687 MQI327687 NAE327687 NKA327687 NTW327687 ODS327687 ONO327687 OXK327687 PHG327687 PRC327687 QAY327687 QKU327687 QUQ327687 REM327687 ROI327687 RYE327687 SIA327687 SRW327687 TBS327687 TLO327687 TVK327687 UFG327687 UPC327687 UYY327687 VIU327687 VSQ327687 WCM327687 WMI327687 WWE327687 W393223 JS393223 TO393223 ADK393223 ANG393223 AXC393223 BGY393223 BQU393223 CAQ393223 CKM393223 CUI393223 DEE393223 DOA393223 DXW393223 EHS393223 ERO393223 FBK393223 FLG393223 FVC393223 GEY393223 GOU393223 GYQ393223 HIM393223 HSI393223 ICE393223 IMA393223 IVW393223 JFS393223 JPO393223 JZK393223 KJG393223 KTC393223 LCY393223 LMU393223 LWQ393223 MGM393223 MQI393223 NAE393223 NKA393223 NTW393223 ODS393223 ONO393223 OXK393223 PHG393223 PRC393223 QAY393223 QKU393223 QUQ393223 REM393223 ROI393223 RYE393223 SIA393223 SRW393223 TBS393223 TLO393223 TVK393223 UFG393223 UPC393223 UYY393223 VIU393223 VSQ393223 WCM393223 WMI393223 WWE393223 W458759 JS458759 TO458759 ADK458759 ANG458759 AXC458759 BGY458759 BQU458759 CAQ458759 CKM458759 CUI458759 DEE458759 DOA458759 DXW458759 EHS458759 ERO458759 FBK458759 FLG458759 FVC458759 GEY458759 GOU458759 GYQ458759 HIM458759 HSI458759 ICE458759 IMA458759 IVW458759 JFS458759 JPO458759 JZK458759 KJG458759 KTC458759 LCY458759 LMU458759 LWQ458759 MGM458759 MQI458759 NAE458759 NKA458759 NTW458759 ODS458759 ONO458759 OXK458759 PHG458759 PRC458759 QAY458759 QKU458759 QUQ458759 REM458759 ROI458759 RYE458759 SIA458759 SRW458759 TBS458759 TLO458759 TVK458759 UFG458759 UPC458759 UYY458759 VIU458759 VSQ458759 WCM458759 WMI458759 WWE458759 W524295 JS524295 TO524295 ADK524295 ANG524295 AXC524295 BGY524295 BQU524295 CAQ524295 CKM524295 CUI524295 DEE524295 DOA524295 DXW524295 EHS524295 ERO524295 FBK524295 FLG524295 FVC524295 GEY524295 GOU524295 GYQ524295 HIM524295 HSI524295 ICE524295 IMA524295 IVW524295 JFS524295 JPO524295 JZK524295 KJG524295 KTC524295 LCY524295 LMU524295 LWQ524295 MGM524295 MQI524295 NAE524295 NKA524295 NTW524295 ODS524295 ONO524295 OXK524295 PHG524295 PRC524295 QAY524295 QKU524295 QUQ524295 REM524295 ROI524295 RYE524295 SIA524295 SRW524295 TBS524295 TLO524295 TVK524295 UFG524295 UPC524295 UYY524295 VIU524295 VSQ524295 WCM524295 WMI524295 WWE524295 W589831 JS589831 TO589831 ADK589831 ANG589831 AXC589831 BGY589831 BQU589831 CAQ589831 CKM589831 CUI589831 DEE589831 DOA589831 DXW589831 EHS589831 ERO589831 FBK589831 FLG589831 FVC589831 GEY589831 GOU589831 GYQ589831 HIM589831 HSI589831 ICE589831 IMA589831 IVW589831 JFS589831 JPO589831 JZK589831 KJG589831 KTC589831 LCY589831 LMU589831 LWQ589831 MGM589831 MQI589831 NAE589831 NKA589831 NTW589831 ODS589831 ONO589831 OXK589831 PHG589831 PRC589831 QAY589831 QKU589831 QUQ589831 REM589831 ROI589831 RYE589831 SIA589831 SRW589831 TBS589831 TLO589831 TVK589831 UFG589831 UPC589831 UYY589831 VIU589831 VSQ589831 WCM589831 WMI589831 WWE589831 W655367 JS655367 TO655367 ADK655367 ANG655367 AXC655367 BGY655367 BQU655367 CAQ655367 CKM655367 CUI655367 DEE655367 DOA655367 DXW655367 EHS655367 ERO655367 FBK655367 FLG655367 FVC655367 GEY655367 GOU655367 GYQ655367 HIM655367 HSI655367 ICE655367 IMA655367 IVW655367 JFS655367 JPO655367 JZK655367 KJG655367 KTC655367 LCY655367 LMU655367 LWQ655367 MGM655367 MQI655367 NAE655367 NKA655367 NTW655367 ODS655367 ONO655367 OXK655367 PHG655367 PRC655367 QAY655367 QKU655367 QUQ655367 REM655367 ROI655367 RYE655367 SIA655367 SRW655367 TBS655367 TLO655367 TVK655367 UFG655367 UPC655367 UYY655367 VIU655367 VSQ655367 WCM655367 WMI655367 WWE655367 W720903 JS720903 TO720903 ADK720903 ANG720903 AXC720903 BGY720903 BQU720903 CAQ720903 CKM720903 CUI720903 DEE720903 DOA720903 DXW720903 EHS720903 ERO720903 FBK720903 FLG720903 FVC720903 GEY720903 GOU720903 GYQ720903 HIM720903 HSI720903 ICE720903 IMA720903 IVW720903 JFS720903 JPO720903 JZK720903 KJG720903 KTC720903 LCY720903 LMU720903 LWQ720903 MGM720903 MQI720903 NAE720903 NKA720903 NTW720903 ODS720903 ONO720903 OXK720903 PHG720903 PRC720903 QAY720903 QKU720903 QUQ720903 REM720903 ROI720903 RYE720903 SIA720903 SRW720903 TBS720903 TLO720903 TVK720903 UFG720903 UPC720903 UYY720903 VIU720903 VSQ720903 WCM720903 WMI720903 WWE720903 W786439 JS786439 TO786439 ADK786439 ANG786439 AXC786439 BGY786439 BQU786439 CAQ786439 CKM786439 CUI786439 DEE786439 DOA786439 DXW786439 EHS786439 ERO786439 FBK786439 FLG786439 FVC786439 GEY786439 GOU786439 GYQ786439 HIM786439 HSI786439 ICE786439 IMA786439 IVW786439 JFS786439 JPO786439 JZK786439 KJG786439 KTC786439 LCY786439 LMU786439 LWQ786439 MGM786439 MQI786439 NAE786439 NKA786439 NTW786439 ODS786439 ONO786439 OXK786439 PHG786439 PRC786439 QAY786439 QKU786439 QUQ786439 REM786439 ROI786439 RYE786439 SIA786439 SRW786439 TBS786439 TLO786439 TVK786439 UFG786439 UPC786439 UYY786439 VIU786439 VSQ786439 WCM786439 WMI786439 WWE786439 W851975 JS851975 TO851975 ADK851975 ANG851975 AXC851975 BGY851975 BQU851975 CAQ851975 CKM851975 CUI851975 DEE851975 DOA851975 DXW851975 EHS851975 ERO851975 FBK851975 FLG851975 FVC851975 GEY851975 GOU851975 GYQ851975 HIM851975 HSI851975 ICE851975 IMA851975 IVW851975 JFS851975 JPO851975 JZK851975 KJG851975 KTC851975 LCY851975 LMU851975 LWQ851975 MGM851975 MQI851975 NAE851975 NKA851975 NTW851975 ODS851975 ONO851975 OXK851975 PHG851975 PRC851975 QAY851975 QKU851975 QUQ851975 REM851975 ROI851975 RYE851975 SIA851975 SRW851975 TBS851975 TLO851975 TVK851975 UFG851975 UPC851975 UYY851975 VIU851975 VSQ851975 WCM851975 WMI851975 WWE851975 W917511 JS917511 TO917511 ADK917511 ANG917511 AXC917511 BGY917511 BQU917511 CAQ917511 CKM917511 CUI917511 DEE917511 DOA917511 DXW917511 EHS917511 ERO917511 FBK917511 FLG917511 FVC917511 GEY917511 GOU917511 GYQ917511 HIM917511 HSI917511 ICE917511 IMA917511 IVW917511 JFS917511 JPO917511 JZK917511 KJG917511 KTC917511 LCY917511 LMU917511 LWQ917511 MGM917511 MQI917511 NAE917511 NKA917511 NTW917511 ODS917511 ONO917511 OXK917511 PHG917511 PRC917511 QAY917511 QKU917511 QUQ917511 REM917511 ROI917511 RYE917511 SIA917511 SRW917511 TBS917511 TLO917511 TVK917511 UFG917511 UPC917511 UYY917511 VIU917511 VSQ917511 WCM917511 WMI917511 WWE917511 W983047 JS983047 TO983047 ADK983047 ANG983047 AXC983047 BGY983047 BQU983047 CAQ983047 CKM983047 CUI983047 DEE983047 DOA983047 DXW983047 EHS983047 ERO983047 FBK983047 FLG983047 FVC983047 GEY983047 GOU983047 GYQ983047 HIM983047 HSI983047 ICE983047 IMA983047 IVW983047 JFS983047 JPO983047 JZK983047 KJG983047 KTC983047 LCY983047 LMU983047 LWQ983047 MGM983047 MQI983047 NAE983047 NKA983047 NTW983047 ODS983047 ONO983047 OXK983047 PHG983047 PRC983047 QAY983047 QKU983047 QUQ983047 REM983047 ROI983047 RYE983047 SIA983047 SRW983047 TBS983047 TLO983047 TVK983047 UFG983047 UPC983047 UYY983047 VIU983047 VSQ983047 WCM983047 WMI983047 WWE983047 AD7 JZ7 TV7 ADR7 ANN7 AXJ7 BHF7 BRB7 CAX7 CKT7 CUP7 DEL7 DOH7 DYD7 EHZ7 ERV7 FBR7 FLN7 FVJ7 GFF7 GPB7 GYX7 HIT7 HSP7 ICL7 IMH7 IWD7 JFZ7 JPV7 JZR7 KJN7 KTJ7 LDF7 LNB7 LWX7 MGT7 MQP7 NAL7 NKH7 NUD7 ODZ7 ONV7 OXR7 PHN7 PRJ7 QBF7 QLB7 QUX7 RET7 ROP7 RYL7 SIH7 SSD7 TBZ7 TLV7 TVR7 UFN7 UPJ7 UZF7 VJB7 VSX7 WCT7 WMP7 WWL7 AD65543 JZ65543 TV65543 ADR65543 ANN65543 AXJ65543 BHF65543 BRB65543 CAX65543 CKT65543 CUP65543 DEL65543 DOH65543 DYD65543 EHZ65543 ERV65543 FBR65543 FLN65543 FVJ65543 GFF65543 GPB65543 GYX65543 HIT65543 HSP65543 ICL65543 IMH65543 IWD65543 JFZ65543 JPV65543 JZR65543 KJN65543 KTJ65543 LDF65543 LNB65543 LWX65543 MGT65543 MQP65543 NAL65543 NKH65543 NUD65543 ODZ65543 ONV65543 OXR65543 PHN65543 PRJ65543 QBF65543 QLB65543 QUX65543 RET65543 ROP65543 RYL65543 SIH65543 SSD65543 TBZ65543 TLV65543 TVR65543 UFN65543 UPJ65543 UZF65543 VJB65543 VSX65543 WCT65543 WMP65543 WWL65543 AD131079 JZ131079 TV131079 ADR131079 ANN131079 AXJ131079 BHF131079 BRB131079 CAX131079 CKT131079 CUP131079 DEL131079 DOH131079 DYD131079 EHZ131079 ERV131079 FBR131079 FLN131079 FVJ131079 GFF131079 GPB131079 GYX131079 HIT131079 HSP131079 ICL131079 IMH131079 IWD131079 JFZ131079 JPV131079 JZR131079 KJN131079 KTJ131079 LDF131079 LNB131079 LWX131079 MGT131079 MQP131079 NAL131079 NKH131079 NUD131079 ODZ131079 ONV131079 OXR131079 PHN131079 PRJ131079 QBF131079 QLB131079 QUX131079 RET131079 ROP131079 RYL131079 SIH131079 SSD131079 TBZ131079 TLV131079 TVR131079 UFN131079 UPJ131079 UZF131079 VJB131079 VSX131079 WCT131079 WMP131079 WWL131079 AD196615 JZ196615 TV196615 ADR196615 ANN196615 AXJ196615 BHF196615 BRB196615 CAX196615 CKT196615 CUP196615 DEL196615 DOH196615 DYD196615 EHZ196615 ERV196615 FBR196615 FLN196615 FVJ196615 GFF196615 GPB196615 GYX196615 HIT196615 HSP196615 ICL196615 IMH196615 IWD196615 JFZ196615 JPV196615 JZR196615 KJN196615 KTJ196615 LDF196615 LNB196615 LWX196615 MGT196615 MQP196615 NAL196615 NKH196615 NUD196615 ODZ196615 ONV196615 OXR196615 PHN196615 PRJ196615 QBF196615 QLB196615 QUX196615 RET196615 ROP196615 RYL196615 SIH196615 SSD196615 TBZ196615 TLV196615 TVR196615 UFN196615 UPJ196615 UZF196615 VJB196615 VSX196615 WCT196615 WMP196615 WWL196615 AD262151 JZ262151 TV262151 ADR262151 ANN262151 AXJ262151 BHF262151 BRB262151 CAX262151 CKT262151 CUP262151 DEL262151 DOH262151 DYD262151 EHZ262151 ERV262151 FBR262151 FLN262151 FVJ262151 GFF262151 GPB262151 GYX262151 HIT262151 HSP262151 ICL262151 IMH262151 IWD262151 JFZ262151 JPV262151 JZR262151 KJN262151 KTJ262151 LDF262151 LNB262151 LWX262151 MGT262151 MQP262151 NAL262151 NKH262151 NUD262151 ODZ262151 ONV262151 OXR262151 PHN262151 PRJ262151 QBF262151 QLB262151 QUX262151 RET262151 ROP262151 RYL262151 SIH262151 SSD262151 TBZ262151 TLV262151 TVR262151 UFN262151 UPJ262151 UZF262151 VJB262151 VSX262151 WCT262151 WMP262151 WWL262151 AD327687 JZ327687 TV327687 ADR327687 ANN327687 AXJ327687 BHF327687 BRB327687 CAX327687 CKT327687 CUP327687 DEL327687 DOH327687 DYD327687 EHZ327687 ERV327687 FBR327687 FLN327687 FVJ327687 GFF327687 GPB327687 GYX327687 HIT327687 HSP327687 ICL327687 IMH327687 IWD327687 JFZ327687 JPV327687 JZR327687 KJN327687 KTJ327687 LDF327687 LNB327687 LWX327687 MGT327687 MQP327687 NAL327687 NKH327687 NUD327687 ODZ327687 ONV327687 OXR327687 PHN327687 PRJ327687 QBF327687 QLB327687 QUX327687 RET327687 ROP327687 RYL327687 SIH327687 SSD327687 TBZ327687 TLV327687 TVR327687 UFN327687 UPJ327687 UZF327687 VJB327687 VSX327687 WCT327687 WMP327687 WWL327687 AD393223 JZ393223 TV393223 ADR393223 ANN393223 AXJ393223 BHF393223 BRB393223 CAX393223 CKT393223 CUP393223 DEL393223 DOH393223 DYD393223 EHZ393223 ERV393223 FBR393223 FLN393223 FVJ393223 GFF393223 GPB393223 GYX393223 HIT393223 HSP393223 ICL393223 IMH393223 IWD393223 JFZ393223 JPV393223 JZR393223 KJN393223 KTJ393223 LDF393223 LNB393223 LWX393223 MGT393223 MQP393223 NAL393223 NKH393223 NUD393223 ODZ393223 ONV393223 OXR393223 PHN393223 PRJ393223 QBF393223 QLB393223 QUX393223 RET393223 ROP393223 RYL393223 SIH393223 SSD393223 TBZ393223 TLV393223 TVR393223 UFN393223 UPJ393223 UZF393223 VJB393223 VSX393223 WCT393223 WMP393223 WWL393223 AD458759 JZ458759 TV458759 ADR458759 ANN458759 AXJ458759 BHF458759 BRB458759 CAX458759 CKT458759 CUP458759 DEL458759 DOH458759 DYD458759 EHZ458759 ERV458759 FBR458759 FLN458759 FVJ458759 GFF458759 GPB458759 GYX458759 HIT458759 HSP458759 ICL458759 IMH458759 IWD458759 JFZ458759 JPV458759 JZR458759 KJN458759 KTJ458759 LDF458759 LNB458759 LWX458759 MGT458759 MQP458759 NAL458759 NKH458759 NUD458759 ODZ458759 ONV458759 OXR458759 PHN458759 PRJ458759 QBF458759 QLB458759 QUX458759 RET458759 ROP458759 RYL458759 SIH458759 SSD458759 TBZ458759 TLV458759 TVR458759 UFN458759 UPJ458759 UZF458759 VJB458759 VSX458759 WCT458759 WMP458759 WWL458759 AD524295 JZ524295 TV524295 ADR524295 ANN524295 AXJ524295 BHF524295 BRB524295 CAX524295 CKT524295 CUP524295 DEL524295 DOH524295 DYD524295 EHZ524295 ERV524295 FBR524295 FLN524295 FVJ524295 GFF524295 GPB524295 GYX524295 HIT524295 HSP524295 ICL524295 IMH524295 IWD524295 JFZ524295 JPV524295 JZR524295 KJN524295 KTJ524295 LDF524295 LNB524295 LWX524295 MGT524295 MQP524295 NAL524295 NKH524295 NUD524295 ODZ524295 ONV524295 OXR524295 PHN524295 PRJ524295 QBF524295 QLB524295 QUX524295 RET524295 ROP524295 RYL524295 SIH524295 SSD524295 TBZ524295 TLV524295 TVR524295 UFN524295 UPJ524295 UZF524295 VJB524295 VSX524295 WCT524295 WMP524295 WWL524295 AD589831 JZ589831 TV589831 ADR589831 ANN589831 AXJ589831 BHF589831 BRB589831 CAX589831 CKT589831 CUP589831 DEL589831 DOH589831 DYD589831 EHZ589831 ERV589831 FBR589831 FLN589831 FVJ589831 GFF589831 GPB589831 GYX589831 HIT589831 HSP589831 ICL589831 IMH589831 IWD589831 JFZ589831 JPV589831 JZR589831 KJN589831 KTJ589831 LDF589831 LNB589831 LWX589831 MGT589831 MQP589831 NAL589831 NKH589831 NUD589831 ODZ589831 ONV589831 OXR589831 PHN589831 PRJ589831 QBF589831 QLB589831 QUX589831 RET589831 ROP589831 RYL589831 SIH589831 SSD589831 TBZ589831 TLV589831 TVR589831 UFN589831 UPJ589831 UZF589831 VJB589831 VSX589831 WCT589831 WMP589831 WWL589831 AD655367 JZ655367 TV655367 ADR655367 ANN655367 AXJ655367 BHF655367 BRB655367 CAX655367 CKT655367 CUP655367 DEL655367 DOH655367 DYD655367 EHZ655367 ERV655367 FBR655367 FLN655367 FVJ655367 GFF655367 GPB655367 GYX655367 HIT655367 HSP655367 ICL655367 IMH655367 IWD655367 JFZ655367 JPV655367 JZR655367 KJN655367 KTJ655367 LDF655367 LNB655367 LWX655367 MGT655367 MQP655367 NAL655367 NKH655367 NUD655367 ODZ655367 ONV655367 OXR655367 PHN655367 PRJ655367 QBF655367 QLB655367 QUX655367 RET655367 ROP655367 RYL655367 SIH655367 SSD655367 TBZ655367 TLV655367 TVR655367 UFN655367 UPJ655367 UZF655367 VJB655367 VSX655367 WCT655367 WMP655367 WWL655367 AD720903 JZ720903 TV720903 ADR720903 ANN720903 AXJ720903 BHF720903 BRB720903 CAX720903 CKT720903 CUP720903 DEL720903 DOH720903 DYD720903 EHZ720903 ERV720903 FBR720903 FLN720903 FVJ720903 GFF720903 GPB720903 GYX720903 HIT720903 HSP720903 ICL720903 IMH720903 IWD720903 JFZ720903 JPV720903 JZR720903 KJN720903 KTJ720903 LDF720903 LNB720903 LWX720903 MGT720903 MQP720903 NAL720903 NKH720903 NUD720903 ODZ720903 ONV720903 OXR720903 PHN720903 PRJ720903 QBF720903 QLB720903 QUX720903 RET720903 ROP720903 RYL720903 SIH720903 SSD720903 TBZ720903 TLV720903 TVR720903 UFN720903 UPJ720903 UZF720903 VJB720903 VSX720903 WCT720903 WMP720903 WWL720903 AD786439 JZ786439 TV786439 ADR786439 ANN786439 AXJ786439 BHF786439 BRB786439 CAX786439 CKT786439 CUP786439 DEL786439 DOH786439 DYD786439 EHZ786439 ERV786439 FBR786439 FLN786439 FVJ786439 GFF786439 GPB786439 GYX786439 HIT786439 HSP786439 ICL786439 IMH786439 IWD786439 JFZ786439 JPV786439 JZR786439 KJN786439 KTJ786439 LDF786439 LNB786439 LWX786439 MGT786439 MQP786439 NAL786439 NKH786439 NUD786439 ODZ786439 ONV786439 OXR786439 PHN786439 PRJ786439 QBF786439 QLB786439 QUX786439 RET786439 ROP786439 RYL786439 SIH786439 SSD786439 TBZ786439 TLV786439 TVR786439 UFN786439 UPJ786439 UZF786439 VJB786439 VSX786439 WCT786439 WMP786439 WWL786439 AD851975 JZ851975 TV851975 ADR851975 ANN851975 AXJ851975 BHF851975 BRB851975 CAX851975 CKT851975 CUP851975 DEL851975 DOH851975 DYD851975 EHZ851975 ERV851975 FBR851975 FLN851975 FVJ851975 GFF851975 GPB851975 GYX851975 HIT851975 HSP851975 ICL851975 IMH851975 IWD851975 JFZ851975 JPV851975 JZR851975 KJN851975 KTJ851975 LDF851975 LNB851975 LWX851975 MGT851975 MQP851975 NAL851975 NKH851975 NUD851975 ODZ851975 ONV851975 OXR851975 PHN851975 PRJ851975 QBF851975 QLB851975 QUX851975 RET851975 ROP851975 RYL851975 SIH851975 SSD851975 TBZ851975 TLV851975 TVR851975 UFN851975 UPJ851975 UZF851975 VJB851975 VSX851975 WCT851975 WMP851975 WWL851975 AD917511 JZ917511 TV917511 ADR917511 ANN917511 AXJ917511 BHF917511 BRB917511 CAX917511 CKT917511 CUP917511 DEL917511 DOH917511 DYD917511 EHZ917511 ERV917511 FBR917511 FLN917511 FVJ917511 GFF917511 GPB917511 GYX917511 HIT917511 HSP917511 ICL917511 IMH917511 IWD917511 JFZ917511 JPV917511 JZR917511 KJN917511 KTJ917511 LDF917511 LNB917511 LWX917511 MGT917511 MQP917511 NAL917511 NKH917511 NUD917511 ODZ917511 ONV917511 OXR917511 PHN917511 PRJ917511 QBF917511 QLB917511 QUX917511 RET917511 ROP917511 RYL917511 SIH917511 SSD917511 TBZ917511 TLV917511 TVR917511 UFN917511 UPJ917511 UZF917511 VJB917511 VSX917511 WCT917511 WMP917511 WWL917511 AD983047 JZ983047 TV983047 ADR983047 ANN983047 AXJ983047 BHF983047 BRB983047 CAX983047 CKT983047 CUP983047 DEL983047 DOH983047 DYD983047 EHZ983047 ERV983047 FBR983047 FLN983047 FVJ983047 GFF983047 GPB983047 GYX983047 HIT983047 HSP983047 ICL983047 IMH983047 IWD983047 JFZ983047 JPV983047 JZR983047 KJN983047 KTJ983047 LDF983047 LNB983047 LWX983047 MGT983047 MQP983047 NAL983047 NKH983047 NUD983047 ODZ983047 ONV983047 OXR983047 PHN983047 PRJ983047 QBF983047 QLB983047 QUX983047 RET983047 ROP983047 RYL983047 SIH983047 SSD983047 TBZ983047 TLV983047 TVR983047 UFN983047 UPJ983047 UZF983047 VJB983047 VSX983047 WCT983047 WMP983047 WWL983047 V2:AF4" xr:uid="{C8AECDB7-2E27-4A7D-BA10-C21943C44B06}"/>
  </dataValidations>
  <pageMargins left="0.9055118110236221" right="0.70866141732283472" top="0.39370078740157483" bottom="0.35433070866141736" header="0.19685039370078741" footer="0.19685039370078741"/>
  <pageSetup paperSize="9" scale="83"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42E75-2A13-4B17-8F80-5901A8BD7BCC}">
  <sheetPr codeName="Sheet25">
    <tabColor theme="1"/>
  </sheetPr>
  <dimension ref="A1:AU37"/>
  <sheetViews>
    <sheetView view="pageBreakPreview" zoomScaleNormal="100" zoomScaleSheetLayoutView="100" workbookViewId="0">
      <selection activeCell="D7" sqref="D7:H9"/>
    </sheetView>
  </sheetViews>
  <sheetFormatPr defaultColWidth="9" defaultRowHeight="21" customHeight="1"/>
  <cols>
    <col min="1" max="1" width="3.875" style="482" customWidth="1"/>
    <col min="2" max="2" width="4.75" style="482" customWidth="1"/>
    <col min="3" max="3" width="11.5" style="482" customWidth="1"/>
    <col min="4" max="4" width="28.5" style="482" customWidth="1"/>
    <col min="5" max="5" width="10.125" style="482" customWidth="1"/>
    <col min="6" max="6" width="4" style="482" customWidth="1"/>
    <col min="7" max="7" width="10.125" style="482" customWidth="1"/>
    <col min="8" max="8" width="5.25" style="482" bestFit="1" customWidth="1"/>
    <col min="9" max="9" width="7.25" style="482" customWidth="1"/>
    <col min="10" max="10" width="3.375" style="482" bestFit="1" customWidth="1"/>
    <col min="11" max="11" width="15.625" style="482" customWidth="1"/>
    <col min="12" max="12" width="3.625" style="483" customWidth="1"/>
    <col min="13" max="13" width="8.125" style="482" customWidth="1"/>
    <col min="14" max="16" width="3.75" style="482" customWidth="1"/>
    <col min="17" max="47" width="2.375" style="482" customWidth="1"/>
    <col min="48" max="16384" width="9" style="482"/>
  </cols>
  <sheetData>
    <row r="1" spans="1:47" ht="21" customHeight="1">
      <c r="A1" s="233"/>
      <c r="B1" s="233"/>
      <c r="C1" s="607" t="s">
        <v>1008</v>
      </c>
      <c r="D1" s="606"/>
      <c r="E1" s="606"/>
      <c r="F1" s="606"/>
      <c r="G1" s="606"/>
      <c r="H1" s="235"/>
      <c r="I1" s="235"/>
      <c r="J1" s="235"/>
      <c r="K1" s="259"/>
      <c r="L1" s="234"/>
      <c r="M1" s="235"/>
      <c r="N1" s="233"/>
      <c r="O1" s="233"/>
      <c r="P1" s="233"/>
    </row>
    <row r="2" spans="1:47" ht="21" customHeight="1">
      <c r="A2" s="233"/>
      <c r="B2" s="233"/>
      <c r="C2" s="634"/>
      <c r="D2" s="606"/>
      <c r="E2" s="1666" t="s">
        <v>1043</v>
      </c>
      <c r="F2" s="1667"/>
      <c r="G2" s="1668">
        <f>'１申請書'!$V$3</f>
        <v>0</v>
      </c>
      <c r="H2" s="1669"/>
      <c r="I2" s="1669"/>
      <c r="J2" s="1669"/>
      <c r="K2" s="1669"/>
      <c r="L2" s="1670"/>
    </row>
    <row r="3" spans="1:47" ht="21" customHeight="1">
      <c r="A3" s="233"/>
      <c r="B3" s="233"/>
      <c r="C3" s="605"/>
      <c r="D3" s="605"/>
      <c r="E3" s="703" t="s">
        <v>772</v>
      </c>
      <c r="F3" s="705"/>
      <c r="G3" s="1761">
        <f>'１申請書'!$K$14</f>
        <v>0</v>
      </c>
      <c r="H3" s="1762"/>
      <c r="I3" s="1762"/>
      <c r="J3" s="1762"/>
      <c r="K3" s="1762"/>
      <c r="L3" s="1763"/>
      <c r="M3" s="233"/>
      <c r="N3" s="233"/>
      <c r="O3" s="233"/>
      <c r="P3" s="233"/>
    </row>
    <row r="4" spans="1:47" ht="21" customHeight="1">
      <c r="A4" s="233"/>
      <c r="B4" s="233"/>
      <c r="C4" s="605"/>
      <c r="D4" s="605"/>
      <c r="E4" s="703" t="s">
        <v>97</v>
      </c>
      <c r="F4" s="705"/>
      <c r="G4" s="1761">
        <f>'１申請書'!$K$9</f>
        <v>0</v>
      </c>
      <c r="H4" s="1762"/>
      <c r="I4" s="1762"/>
      <c r="J4" s="1762"/>
      <c r="K4" s="1762"/>
      <c r="L4" s="1763"/>
      <c r="M4" s="233"/>
      <c r="N4" s="233"/>
      <c r="O4" s="233"/>
      <c r="P4" s="233"/>
      <c r="Q4" s="1770" t="s">
        <v>749</v>
      </c>
      <c r="R4" s="1770"/>
      <c r="S4" s="1770"/>
      <c r="T4" s="1770"/>
      <c r="U4" s="1770"/>
      <c r="V4" s="1770"/>
      <c r="W4" s="1770"/>
      <c r="X4" s="1770"/>
      <c r="Y4" s="1770"/>
      <c r="Z4" s="1770"/>
      <c r="AA4" s="1770"/>
      <c r="AB4" s="1770"/>
      <c r="AC4" s="1770"/>
      <c r="AD4" s="1770"/>
      <c r="AE4" s="1770"/>
      <c r="AF4" s="1770"/>
      <c r="AG4" s="1770"/>
      <c r="AH4" s="1770"/>
      <c r="AI4" s="1770"/>
      <c r="AJ4" s="1770"/>
      <c r="AK4" s="1770"/>
      <c r="AL4" s="1770"/>
      <c r="AM4" s="1770"/>
      <c r="AN4" s="1770"/>
      <c r="AO4" s="1770"/>
      <c r="AP4" s="1770"/>
      <c r="AQ4" s="1770"/>
      <c r="AR4" s="1770"/>
      <c r="AS4" s="1770"/>
      <c r="AT4" s="1770"/>
      <c r="AU4" s="1770"/>
    </row>
    <row r="5" spans="1:47" ht="35.25" customHeight="1">
      <c r="C5" s="1675" t="s">
        <v>748</v>
      </c>
      <c r="D5" s="1675"/>
      <c r="E5" s="1675"/>
      <c r="F5" s="1675"/>
      <c r="G5" s="1675"/>
      <c r="H5" s="1675"/>
      <c r="I5" s="1675"/>
      <c r="J5" s="1675"/>
      <c r="K5" s="1675"/>
      <c r="L5" s="1675"/>
      <c r="Q5" s="1770"/>
      <c r="R5" s="1770"/>
      <c r="S5" s="1770"/>
      <c r="T5" s="1770"/>
      <c r="U5" s="1770"/>
      <c r="V5" s="1770"/>
      <c r="W5" s="1770"/>
      <c r="X5" s="1770"/>
      <c r="Y5" s="1770"/>
      <c r="Z5" s="1770"/>
      <c r="AA5" s="1770"/>
      <c r="AB5" s="1770"/>
      <c r="AC5" s="1770"/>
      <c r="AD5" s="1770"/>
      <c r="AE5" s="1770"/>
      <c r="AF5" s="1770"/>
      <c r="AG5" s="1770"/>
      <c r="AH5" s="1770"/>
      <c r="AI5" s="1770"/>
      <c r="AJ5" s="1770"/>
      <c r="AK5" s="1770"/>
      <c r="AL5" s="1770"/>
      <c r="AM5" s="1770"/>
      <c r="AN5" s="1770"/>
      <c r="AO5" s="1770"/>
      <c r="AP5" s="1770"/>
      <c r="AQ5" s="1770"/>
      <c r="AR5" s="1770"/>
      <c r="AS5" s="1770"/>
      <c r="AT5" s="1770"/>
      <c r="AU5" s="1770"/>
    </row>
    <row r="6" spans="1:47" s="254" customFormat="1" ht="19.5" customHeight="1">
      <c r="C6" s="489"/>
      <c r="D6" s="257"/>
      <c r="E6" s="257"/>
      <c r="F6" s="257"/>
      <c r="G6" s="257"/>
      <c r="H6" s="257"/>
      <c r="I6" s="256"/>
      <c r="M6" s="255"/>
      <c r="Q6" s="1682" t="s">
        <v>747</v>
      </c>
      <c r="R6" s="1682"/>
      <c r="S6" s="1682"/>
      <c r="T6" s="1682"/>
      <c r="U6" s="1682"/>
      <c r="V6" s="1682"/>
      <c r="W6" s="1682"/>
      <c r="X6" s="1682"/>
      <c r="Y6" s="1682"/>
      <c r="Z6" s="1682"/>
      <c r="AA6" s="1682"/>
      <c r="AB6" s="1682"/>
      <c r="AC6" s="1682"/>
      <c r="AD6" s="1682"/>
      <c r="AE6" s="1682"/>
      <c r="AF6" s="1682"/>
      <c r="AG6" s="1682"/>
      <c r="AH6" s="1682"/>
      <c r="AI6" s="1682"/>
      <c r="AJ6" s="1682"/>
      <c r="AK6" s="1682"/>
      <c r="AL6" s="1682"/>
      <c r="AM6" s="1682"/>
      <c r="AN6" s="1682"/>
      <c r="AO6" s="1682"/>
      <c r="AP6" s="1682"/>
      <c r="AQ6" s="1682"/>
      <c r="AR6" s="1682"/>
      <c r="AS6" s="1682"/>
      <c r="AT6" s="1682"/>
      <c r="AU6" s="1682"/>
    </row>
    <row r="7" spans="1:47" s="251" customFormat="1" ht="25.5" customHeight="1">
      <c r="B7" s="1774" t="s">
        <v>375</v>
      </c>
      <c r="C7" s="1774"/>
      <c r="D7" s="1672">
        <f>G3</f>
        <v>0</v>
      </c>
      <c r="E7" s="1672"/>
      <c r="F7" s="1672"/>
      <c r="G7" s="1672"/>
      <c r="H7" s="1672"/>
      <c r="I7" s="253"/>
      <c r="J7" s="253"/>
      <c r="M7" s="488"/>
      <c r="Q7" s="1682"/>
      <c r="R7" s="1682"/>
      <c r="S7" s="1682"/>
      <c r="T7" s="1682"/>
      <c r="U7" s="1682"/>
      <c r="V7" s="1682"/>
      <c r="W7" s="1682"/>
      <c r="X7" s="1682"/>
      <c r="Y7" s="1682"/>
      <c r="Z7" s="1682"/>
      <c r="AA7" s="1682"/>
      <c r="AB7" s="1682"/>
      <c r="AC7" s="1682"/>
      <c r="AD7" s="1682"/>
      <c r="AE7" s="1682"/>
      <c r="AF7" s="1682"/>
      <c r="AG7" s="1682"/>
      <c r="AH7" s="1682"/>
      <c r="AI7" s="1682"/>
      <c r="AJ7" s="1682"/>
      <c r="AK7" s="1682"/>
      <c r="AL7" s="1682"/>
      <c r="AM7" s="1682"/>
      <c r="AN7" s="1682"/>
      <c r="AO7" s="1682"/>
      <c r="AP7" s="1682"/>
      <c r="AQ7" s="1682"/>
      <c r="AR7" s="1682"/>
      <c r="AS7" s="1682"/>
      <c r="AT7" s="1682"/>
      <c r="AU7" s="1682"/>
    </row>
    <row r="8" spans="1:47" ht="25.5" customHeight="1">
      <c r="B8" s="1769" t="s">
        <v>374</v>
      </c>
      <c r="C8" s="1769"/>
      <c r="D8" s="1980"/>
      <c r="E8" s="250"/>
      <c r="F8" s="250"/>
      <c r="G8" s="452"/>
      <c r="H8" s="452"/>
      <c r="I8" s="452"/>
      <c r="J8" s="452"/>
      <c r="K8" s="452"/>
      <c r="L8" s="452"/>
      <c r="Q8" s="1682"/>
      <c r="R8" s="1682"/>
      <c r="S8" s="1682"/>
      <c r="T8" s="1682"/>
      <c r="U8" s="1682"/>
      <c r="V8" s="1682"/>
      <c r="W8" s="1682"/>
      <c r="X8" s="1682"/>
      <c r="Y8" s="1682"/>
      <c r="Z8" s="1682"/>
      <c r="AA8" s="1682"/>
      <c r="AB8" s="1682"/>
      <c r="AC8" s="1682"/>
      <c r="AD8" s="1682"/>
      <c r="AE8" s="1682"/>
      <c r="AF8" s="1682"/>
      <c r="AG8" s="1682"/>
      <c r="AH8" s="1682"/>
      <c r="AI8" s="1682"/>
      <c r="AJ8" s="1682"/>
      <c r="AK8" s="1682"/>
      <c r="AL8" s="1682"/>
      <c r="AM8" s="1682"/>
      <c r="AN8" s="1682"/>
      <c r="AO8" s="1682"/>
      <c r="AP8" s="1682"/>
      <c r="AQ8" s="1682"/>
      <c r="AR8" s="1682"/>
      <c r="AS8" s="1682"/>
      <c r="AT8" s="1682"/>
      <c r="AU8" s="1682"/>
    </row>
    <row r="9" spans="1:47" ht="25.5" customHeight="1">
      <c r="B9" s="1769" t="s">
        <v>373</v>
      </c>
      <c r="C9" s="1769"/>
      <c r="D9" s="1981"/>
      <c r="E9" s="452"/>
      <c r="F9" s="452"/>
      <c r="G9" s="452"/>
      <c r="K9" s="452"/>
      <c r="L9" s="452"/>
      <c r="Q9" s="1773" t="s">
        <v>733</v>
      </c>
      <c r="R9" s="1773"/>
      <c r="S9" s="1773"/>
      <c r="T9" s="1773"/>
      <c r="U9" s="1773"/>
      <c r="V9" s="1773"/>
      <c r="W9" s="1773"/>
      <c r="X9" s="1773"/>
      <c r="Y9" s="1773"/>
    </row>
    <row r="10" spans="1:47" ht="33" customHeight="1">
      <c r="B10" s="249" t="s">
        <v>384</v>
      </c>
      <c r="D10" s="452"/>
      <c r="E10" s="452"/>
      <c r="F10" s="452"/>
      <c r="G10" s="452"/>
      <c r="K10" s="1764" t="s">
        <v>746</v>
      </c>
      <c r="L10" s="1764"/>
      <c r="Q10" s="1773"/>
      <c r="R10" s="1773"/>
      <c r="S10" s="1773"/>
      <c r="T10" s="1773"/>
      <c r="U10" s="1773"/>
      <c r="V10" s="1773"/>
      <c r="W10" s="1773"/>
      <c r="X10" s="1773"/>
      <c r="Y10" s="1773"/>
    </row>
    <row r="11" spans="1:47" ht="28.5" customHeight="1">
      <c r="B11" s="1766" t="s">
        <v>372</v>
      </c>
      <c r="C11" s="1766"/>
      <c r="D11" s="1766"/>
      <c r="E11" s="1766" t="s">
        <v>378</v>
      </c>
      <c r="F11" s="1766"/>
      <c r="G11" s="1766" t="s">
        <v>379</v>
      </c>
      <c r="H11" s="1766"/>
      <c r="I11" s="1766" t="s">
        <v>380</v>
      </c>
      <c r="J11" s="1766"/>
      <c r="K11" s="1677" t="s">
        <v>381</v>
      </c>
      <c r="L11" s="1677"/>
      <c r="Q11" s="1745" t="s">
        <v>718</v>
      </c>
      <c r="R11" s="1746"/>
      <c r="S11" s="1746"/>
      <c r="T11" s="1746"/>
      <c r="U11" s="1746"/>
      <c r="V11" s="1746"/>
      <c r="W11" s="1746"/>
      <c r="X11" s="1747"/>
      <c r="Y11" s="470"/>
      <c r="Z11" s="1731" t="s">
        <v>745</v>
      </c>
      <c r="AA11" s="1731"/>
      <c r="AB11" s="1731"/>
      <c r="AC11" s="1731"/>
      <c r="AD11" s="1731"/>
      <c r="AE11" s="1731"/>
      <c r="AF11" s="1731"/>
      <c r="AG11" s="1731"/>
      <c r="AH11" s="1731"/>
      <c r="AI11" s="1731"/>
      <c r="AJ11" s="1731"/>
      <c r="AK11" s="1731"/>
      <c r="AL11" s="1731"/>
      <c r="AM11" s="1731"/>
      <c r="AN11" s="1731"/>
      <c r="AO11" s="1731"/>
      <c r="AP11" s="1731"/>
      <c r="AQ11" s="1731"/>
      <c r="AR11" s="1731"/>
      <c r="AS11" s="1731"/>
      <c r="AT11" s="1731"/>
      <c r="AU11" s="1732"/>
    </row>
    <row r="12" spans="1:47" ht="27" customHeight="1">
      <c r="B12" s="487"/>
      <c r="C12" s="1768" t="s">
        <v>371</v>
      </c>
      <c r="D12" s="485" t="s">
        <v>744</v>
      </c>
      <c r="E12" s="269"/>
      <c r="F12" s="453" t="s">
        <v>355</v>
      </c>
      <c r="G12" s="270"/>
      <c r="H12" s="261" t="s">
        <v>360</v>
      </c>
      <c r="I12" s="1674"/>
      <c r="J12" s="1674"/>
      <c r="K12" s="270">
        <f>E12*G12</f>
        <v>0</v>
      </c>
      <c r="L12" s="271" t="s">
        <v>355</v>
      </c>
      <c r="M12" s="245"/>
      <c r="Q12" s="1748"/>
      <c r="R12" s="1749"/>
      <c r="S12" s="1749"/>
      <c r="T12" s="1749"/>
      <c r="U12" s="1749"/>
      <c r="V12" s="1749"/>
      <c r="W12" s="1749"/>
      <c r="X12" s="1750"/>
      <c r="Y12" s="469"/>
      <c r="Z12" s="1771"/>
      <c r="AA12" s="1771"/>
      <c r="AB12" s="1771"/>
      <c r="AC12" s="1771"/>
      <c r="AD12" s="1771"/>
      <c r="AE12" s="1771"/>
      <c r="AF12" s="1771"/>
      <c r="AG12" s="1771"/>
      <c r="AH12" s="1771"/>
      <c r="AI12" s="1771"/>
      <c r="AJ12" s="1771"/>
      <c r="AK12" s="1771"/>
      <c r="AL12" s="1771"/>
      <c r="AM12" s="1771"/>
      <c r="AN12" s="1771"/>
      <c r="AO12" s="1771"/>
      <c r="AP12" s="1771"/>
      <c r="AQ12" s="1771"/>
      <c r="AR12" s="1771"/>
      <c r="AS12" s="1771"/>
      <c r="AT12" s="1771"/>
      <c r="AU12" s="1772"/>
    </row>
    <row r="13" spans="1:47" ht="27" customHeight="1">
      <c r="B13" s="486"/>
      <c r="C13" s="1768"/>
      <c r="D13" s="485" t="s">
        <v>744</v>
      </c>
      <c r="E13" s="272"/>
      <c r="F13" s="453" t="s">
        <v>355</v>
      </c>
      <c r="G13" s="270"/>
      <c r="H13" s="261" t="s">
        <v>360</v>
      </c>
      <c r="I13" s="1674"/>
      <c r="J13" s="1674"/>
      <c r="K13" s="270">
        <f>E13*G13</f>
        <v>0</v>
      </c>
      <c r="L13" s="271" t="s">
        <v>355</v>
      </c>
      <c r="M13" s="243"/>
      <c r="Q13" s="1745" t="s">
        <v>715</v>
      </c>
      <c r="R13" s="1746"/>
      <c r="S13" s="1746"/>
      <c r="T13" s="1746"/>
      <c r="U13" s="1746"/>
      <c r="V13" s="1746"/>
      <c r="W13" s="1746"/>
      <c r="X13" s="1747"/>
      <c r="Y13" s="469"/>
      <c r="Z13" s="1771"/>
      <c r="AA13" s="1771"/>
      <c r="AB13" s="1771"/>
      <c r="AC13" s="1771"/>
      <c r="AD13" s="1771"/>
      <c r="AE13" s="1771"/>
      <c r="AF13" s="1771"/>
      <c r="AG13" s="1771"/>
      <c r="AH13" s="1771"/>
      <c r="AI13" s="1771"/>
      <c r="AJ13" s="1771"/>
      <c r="AK13" s="1771"/>
      <c r="AL13" s="1771"/>
      <c r="AM13" s="1771"/>
      <c r="AN13" s="1771"/>
      <c r="AO13" s="1771"/>
      <c r="AP13" s="1771"/>
      <c r="AQ13" s="1771"/>
      <c r="AR13" s="1771"/>
      <c r="AS13" s="1771"/>
      <c r="AT13" s="1771"/>
      <c r="AU13" s="1772"/>
    </row>
    <row r="14" spans="1:47" ht="27" customHeight="1">
      <c r="B14" s="486"/>
      <c r="C14" s="1768"/>
      <c r="D14" s="485" t="s">
        <v>744</v>
      </c>
      <c r="E14" s="269"/>
      <c r="F14" s="453" t="s">
        <v>355</v>
      </c>
      <c r="G14" s="270"/>
      <c r="H14" s="261" t="s">
        <v>360</v>
      </c>
      <c r="I14" s="1674"/>
      <c r="J14" s="1674"/>
      <c r="K14" s="270">
        <f>E14*G14</f>
        <v>0</v>
      </c>
      <c r="L14" s="271" t="s">
        <v>355</v>
      </c>
      <c r="M14" s="245"/>
      <c r="Q14" s="1748"/>
      <c r="R14" s="1749"/>
      <c r="S14" s="1749"/>
      <c r="T14" s="1749"/>
      <c r="U14" s="1749"/>
      <c r="V14" s="1749"/>
      <c r="W14" s="1749"/>
      <c r="X14" s="1750"/>
      <c r="Y14" s="469"/>
      <c r="Z14" s="1771"/>
      <c r="AA14" s="1771"/>
      <c r="AB14" s="1771"/>
      <c r="AC14" s="1771"/>
      <c r="AD14" s="1771"/>
      <c r="AE14" s="1771"/>
      <c r="AF14" s="1771"/>
      <c r="AG14" s="1771"/>
      <c r="AH14" s="1771"/>
      <c r="AI14" s="1771"/>
      <c r="AJ14" s="1771"/>
      <c r="AK14" s="1771"/>
      <c r="AL14" s="1771"/>
      <c r="AM14" s="1771"/>
      <c r="AN14" s="1771"/>
      <c r="AO14" s="1771"/>
      <c r="AP14" s="1771"/>
      <c r="AQ14" s="1771"/>
      <c r="AR14" s="1771"/>
      <c r="AS14" s="1771"/>
      <c r="AT14" s="1771"/>
      <c r="AU14" s="1772"/>
    </row>
    <row r="15" spans="1:47" ht="27" customHeight="1">
      <c r="B15" s="486"/>
      <c r="C15" s="1768"/>
      <c r="D15" s="485" t="s">
        <v>744</v>
      </c>
      <c r="E15" s="269"/>
      <c r="F15" s="453" t="s">
        <v>355</v>
      </c>
      <c r="G15" s="270"/>
      <c r="H15" s="261" t="s">
        <v>360</v>
      </c>
      <c r="I15" s="1674"/>
      <c r="J15" s="1674"/>
      <c r="K15" s="270">
        <f>E15*G15</f>
        <v>0</v>
      </c>
      <c r="L15" s="271" t="s">
        <v>355</v>
      </c>
      <c r="M15" s="243"/>
      <c r="Q15" s="1745" t="s">
        <v>710</v>
      </c>
      <c r="R15" s="1746"/>
      <c r="S15" s="1746"/>
      <c r="T15" s="1746"/>
      <c r="U15" s="1746"/>
      <c r="V15" s="1746"/>
      <c r="W15" s="1746"/>
      <c r="X15" s="1747"/>
      <c r="Y15" s="469"/>
      <c r="Z15" s="1771"/>
      <c r="AA15" s="1771"/>
      <c r="AB15" s="1771"/>
      <c r="AC15" s="1771"/>
      <c r="AD15" s="1771"/>
      <c r="AE15" s="1771"/>
      <c r="AF15" s="1771"/>
      <c r="AG15" s="1771"/>
      <c r="AH15" s="1771"/>
      <c r="AI15" s="1771"/>
      <c r="AJ15" s="1771"/>
      <c r="AK15" s="1771"/>
      <c r="AL15" s="1771"/>
      <c r="AM15" s="1771"/>
      <c r="AN15" s="1771"/>
      <c r="AO15" s="1771"/>
      <c r="AP15" s="1771"/>
      <c r="AQ15" s="1771"/>
      <c r="AR15" s="1771"/>
      <c r="AS15" s="1771"/>
      <c r="AT15" s="1771"/>
      <c r="AU15" s="1772"/>
    </row>
    <row r="16" spans="1:47" ht="27" customHeight="1">
      <c r="B16" s="486"/>
      <c r="C16" s="1768"/>
      <c r="D16" s="485" t="s">
        <v>744</v>
      </c>
      <c r="E16" s="269"/>
      <c r="F16" s="453" t="s">
        <v>355</v>
      </c>
      <c r="G16" s="270"/>
      <c r="H16" s="261" t="s">
        <v>360</v>
      </c>
      <c r="I16" s="1674"/>
      <c r="J16" s="1674"/>
      <c r="K16" s="270">
        <f>E16*G16</f>
        <v>0</v>
      </c>
      <c r="L16" s="271" t="s">
        <v>355</v>
      </c>
      <c r="M16" s="245"/>
      <c r="Q16" s="1748"/>
      <c r="R16" s="1749"/>
      <c r="S16" s="1749"/>
      <c r="T16" s="1749"/>
      <c r="U16" s="1749"/>
      <c r="V16" s="1749"/>
      <c r="W16" s="1749"/>
      <c r="X16" s="1750"/>
      <c r="Y16" s="468"/>
      <c r="Z16" s="1733"/>
      <c r="AA16" s="1733"/>
      <c r="AB16" s="1733"/>
      <c r="AC16" s="1733"/>
      <c r="AD16" s="1733"/>
      <c r="AE16" s="1733"/>
      <c r="AF16" s="1733"/>
      <c r="AG16" s="1733"/>
      <c r="AH16" s="1733"/>
      <c r="AI16" s="1733"/>
      <c r="AJ16" s="1733"/>
      <c r="AK16" s="1733"/>
      <c r="AL16" s="1733"/>
      <c r="AM16" s="1733"/>
      <c r="AN16" s="1733"/>
      <c r="AO16" s="1733"/>
      <c r="AP16" s="1733"/>
      <c r="AQ16" s="1733"/>
      <c r="AR16" s="1733"/>
      <c r="AS16" s="1733"/>
      <c r="AT16" s="1733"/>
      <c r="AU16" s="1734"/>
    </row>
    <row r="17" spans="2:13" ht="27" customHeight="1">
      <c r="B17" s="486"/>
      <c r="C17" s="1768"/>
      <c r="D17" s="485"/>
      <c r="E17" s="272"/>
      <c r="F17" s="453"/>
      <c r="G17" s="270"/>
      <c r="H17" s="261"/>
      <c r="I17" s="1674"/>
      <c r="J17" s="1674"/>
      <c r="K17" s="270"/>
      <c r="L17" s="271"/>
      <c r="M17" s="243"/>
    </row>
    <row r="18" spans="2:13" ht="27" customHeight="1">
      <c r="B18" s="1765" t="s">
        <v>743</v>
      </c>
      <c r="C18" s="1766"/>
      <c r="D18" s="1766"/>
      <c r="E18" s="1685"/>
      <c r="F18" s="1685"/>
      <c r="G18" s="1685"/>
      <c r="H18" s="1685"/>
      <c r="I18" s="1685"/>
      <c r="J18" s="1685"/>
      <c r="K18" s="272">
        <f>SUBTOTAL(9,K12:K17)</f>
        <v>0</v>
      </c>
      <c r="L18" s="271" t="s">
        <v>355</v>
      </c>
      <c r="M18" s="243"/>
    </row>
    <row r="19" spans="2:13" ht="27" customHeight="1">
      <c r="B19" s="487"/>
      <c r="C19" s="1767" t="s">
        <v>420</v>
      </c>
      <c r="D19" s="485" t="s">
        <v>370</v>
      </c>
      <c r="E19" s="270"/>
      <c r="F19" s="453" t="s">
        <v>355</v>
      </c>
      <c r="G19" s="270"/>
      <c r="H19" s="271" t="s">
        <v>742</v>
      </c>
      <c r="I19" s="273"/>
      <c r="J19" s="271" t="s">
        <v>356</v>
      </c>
      <c r="K19" s="270">
        <f>E19*G19*I19</f>
        <v>0</v>
      </c>
      <c r="L19" s="271" t="s">
        <v>355</v>
      </c>
      <c r="M19" s="246"/>
    </row>
    <row r="20" spans="2:13" ht="27" customHeight="1">
      <c r="B20" s="486"/>
      <c r="C20" s="1768"/>
      <c r="D20" s="485" t="s">
        <v>369</v>
      </c>
      <c r="E20" s="270"/>
      <c r="F20" s="453" t="s">
        <v>355</v>
      </c>
      <c r="G20" s="270"/>
      <c r="H20" s="271" t="s">
        <v>742</v>
      </c>
      <c r="I20" s="273"/>
      <c r="J20" s="271" t="s">
        <v>356</v>
      </c>
      <c r="K20" s="270">
        <f t="shared" ref="K20:K21" si="0">E20*G20*I20</f>
        <v>0</v>
      </c>
      <c r="L20" s="271" t="s">
        <v>355</v>
      </c>
      <c r="M20" s="246"/>
    </row>
    <row r="21" spans="2:13" ht="27" customHeight="1">
      <c r="B21" s="486"/>
      <c r="C21" s="1768"/>
      <c r="D21" s="485" t="s">
        <v>368</v>
      </c>
      <c r="E21" s="270"/>
      <c r="F21" s="453" t="s">
        <v>355</v>
      </c>
      <c r="G21" s="270"/>
      <c r="H21" s="271" t="s">
        <v>742</v>
      </c>
      <c r="I21" s="273"/>
      <c r="J21" s="271" t="s">
        <v>356</v>
      </c>
      <c r="K21" s="270">
        <f t="shared" si="0"/>
        <v>0</v>
      </c>
      <c r="L21" s="271" t="s">
        <v>355</v>
      </c>
      <c r="M21" s="246"/>
    </row>
    <row r="22" spans="2:13" ht="27" customHeight="1">
      <c r="B22" s="486"/>
      <c r="C22" s="1768" t="s">
        <v>367</v>
      </c>
      <c r="D22" s="485" t="s">
        <v>382</v>
      </c>
      <c r="E22" s="270"/>
      <c r="F22" s="271" t="s">
        <v>355</v>
      </c>
      <c r="G22" s="270"/>
      <c r="H22" s="271" t="s">
        <v>365</v>
      </c>
      <c r="I22" s="273"/>
      <c r="J22" s="271" t="s">
        <v>356</v>
      </c>
      <c r="K22" s="270">
        <f>E22*G22*I22</f>
        <v>0</v>
      </c>
      <c r="L22" s="271" t="s">
        <v>355</v>
      </c>
      <c r="M22" s="246"/>
    </row>
    <row r="23" spans="2:13" ht="27" customHeight="1">
      <c r="B23" s="486"/>
      <c r="C23" s="1768"/>
      <c r="D23" s="485" t="s">
        <v>366</v>
      </c>
      <c r="E23" s="270"/>
      <c r="F23" s="271" t="s">
        <v>355</v>
      </c>
      <c r="G23" s="270"/>
      <c r="H23" s="271" t="s">
        <v>365</v>
      </c>
      <c r="I23" s="273"/>
      <c r="J23" s="271" t="s">
        <v>356</v>
      </c>
      <c r="K23" s="270">
        <f>E23*G23*I23</f>
        <v>0</v>
      </c>
      <c r="L23" s="271" t="s">
        <v>355</v>
      </c>
      <c r="M23" s="246"/>
    </row>
    <row r="24" spans="2:13" ht="27" customHeight="1">
      <c r="B24" s="486"/>
      <c r="C24" s="1768"/>
      <c r="D24" s="485" t="s">
        <v>1001</v>
      </c>
      <c r="E24" s="270"/>
      <c r="F24" s="271" t="s">
        <v>355</v>
      </c>
      <c r="G24" s="270"/>
      <c r="H24" s="271" t="s">
        <v>365</v>
      </c>
      <c r="I24" s="273"/>
      <c r="J24" s="271" t="s">
        <v>356</v>
      </c>
      <c r="K24" s="270">
        <f>E24*G24*I24</f>
        <v>0</v>
      </c>
      <c r="L24" s="271" t="s">
        <v>355</v>
      </c>
      <c r="M24" s="246"/>
    </row>
    <row r="25" spans="2:13" ht="27" customHeight="1">
      <c r="B25" s="486"/>
      <c r="C25" s="1768"/>
      <c r="D25" s="485"/>
      <c r="E25" s="270"/>
      <c r="F25" s="271"/>
      <c r="G25" s="270"/>
      <c r="H25" s="271"/>
      <c r="I25" s="273"/>
      <c r="J25" s="271"/>
      <c r="K25" s="270"/>
      <c r="L25" s="271" t="s">
        <v>355</v>
      </c>
      <c r="M25" s="246"/>
    </row>
    <row r="26" spans="2:13" ht="27" customHeight="1">
      <c r="B26" s="486"/>
      <c r="C26" s="1768"/>
      <c r="D26" s="485"/>
      <c r="E26" s="270"/>
      <c r="F26" s="271"/>
      <c r="G26" s="270"/>
      <c r="H26" s="271"/>
      <c r="I26" s="273"/>
      <c r="J26" s="271"/>
      <c r="K26" s="270"/>
      <c r="L26" s="271" t="s">
        <v>355</v>
      </c>
      <c r="M26" s="246"/>
    </row>
    <row r="27" spans="2:13" ht="27" customHeight="1">
      <c r="B27" s="1765" t="s">
        <v>741</v>
      </c>
      <c r="C27" s="1766"/>
      <c r="D27" s="1766"/>
      <c r="E27" s="1685"/>
      <c r="F27" s="1685"/>
      <c r="G27" s="1685"/>
      <c r="H27" s="1685"/>
      <c r="I27" s="1685"/>
      <c r="J27" s="1685"/>
      <c r="K27" s="272">
        <f>SUBTOTAL(9,K19:K26)</f>
        <v>0</v>
      </c>
      <c r="L27" s="271" t="s">
        <v>355</v>
      </c>
      <c r="M27" s="246"/>
    </row>
    <row r="28" spans="2:13" ht="27" customHeight="1">
      <c r="B28" s="487"/>
      <c r="C28" s="1768" t="s">
        <v>364</v>
      </c>
      <c r="D28" s="485" t="s">
        <v>364</v>
      </c>
      <c r="E28" s="270"/>
      <c r="F28" s="271" t="s">
        <v>355</v>
      </c>
      <c r="G28" s="270"/>
      <c r="H28" s="271" t="s">
        <v>357</v>
      </c>
      <c r="I28" s="273"/>
      <c r="J28" s="271" t="s">
        <v>356</v>
      </c>
      <c r="K28" s="270">
        <f t="shared" ref="K28:K30" si="1">E28*G28*I28</f>
        <v>0</v>
      </c>
      <c r="L28" s="271" t="s">
        <v>355</v>
      </c>
      <c r="M28" s="246"/>
    </row>
    <row r="29" spans="2:13" ht="27" customHeight="1">
      <c r="B29" s="486"/>
      <c r="C29" s="1768"/>
      <c r="D29" s="485" t="s">
        <v>363</v>
      </c>
      <c r="E29" s="270"/>
      <c r="F29" s="271" t="s">
        <v>355</v>
      </c>
      <c r="G29" s="270"/>
      <c r="H29" s="271" t="s">
        <v>357</v>
      </c>
      <c r="I29" s="273"/>
      <c r="J29" s="271" t="s">
        <v>356</v>
      </c>
      <c r="K29" s="270">
        <f t="shared" si="1"/>
        <v>0</v>
      </c>
      <c r="L29" s="271" t="s">
        <v>355</v>
      </c>
      <c r="M29" s="246"/>
    </row>
    <row r="30" spans="2:13" ht="27" customHeight="1">
      <c r="B30" s="486"/>
      <c r="C30" s="1768" t="s">
        <v>362</v>
      </c>
      <c r="D30" s="485" t="s">
        <v>361</v>
      </c>
      <c r="E30" s="270"/>
      <c r="F30" s="271" t="s">
        <v>355</v>
      </c>
      <c r="G30" s="270"/>
      <c r="H30" s="261" t="s">
        <v>360</v>
      </c>
      <c r="I30" s="273"/>
      <c r="J30" s="271" t="s">
        <v>356</v>
      </c>
      <c r="K30" s="270">
        <f t="shared" si="1"/>
        <v>0</v>
      </c>
      <c r="L30" s="271" t="s">
        <v>355</v>
      </c>
      <c r="M30" s="245"/>
    </row>
    <row r="31" spans="2:13" ht="27" customHeight="1">
      <c r="B31" s="486"/>
      <c r="C31" s="1768"/>
      <c r="D31" s="485" t="s">
        <v>359</v>
      </c>
      <c r="E31" s="270"/>
      <c r="F31" s="271" t="s">
        <v>355</v>
      </c>
      <c r="G31" s="538"/>
      <c r="H31" s="261"/>
      <c r="I31" s="273"/>
      <c r="J31" s="271" t="s">
        <v>356</v>
      </c>
      <c r="K31" s="270">
        <f>E31*I31</f>
        <v>0</v>
      </c>
      <c r="L31" s="271" t="s">
        <v>355</v>
      </c>
      <c r="M31" s="245"/>
    </row>
    <row r="32" spans="2:13" ht="27" customHeight="1">
      <c r="B32" s="486"/>
      <c r="C32" s="1768"/>
      <c r="D32" s="485" t="s">
        <v>358</v>
      </c>
      <c r="E32" s="270"/>
      <c r="F32" s="271" t="s">
        <v>355</v>
      </c>
      <c r="G32" s="538"/>
      <c r="H32" s="261"/>
      <c r="I32" s="273"/>
      <c r="J32" s="271" t="s">
        <v>356</v>
      </c>
      <c r="K32" s="270">
        <f>E32*I32</f>
        <v>0</v>
      </c>
      <c r="L32" s="271" t="s">
        <v>355</v>
      </c>
      <c r="M32" s="243"/>
    </row>
    <row r="33" spans="2:13" ht="27" customHeight="1">
      <c r="B33" s="1765" t="s">
        <v>740</v>
      </c>
      <c r="C33" s="1766"/>
      <c r="D33" s="1766"/>
      <c r="E33" s="1685"/>
      <c r="F33" s="1685"/>
      <c r="G33" s="1685"/>
      <c r="H33" s="1685"/>
      <c r="I33" s="1685"/>
      <c r="J33" s="1685"/>
      <c r="K33" s="272">
        <f>SUBTOTAL(9,K28:K32)</f>
        <v>0</v>
      </c>
      <c r="L33" s="271" t="s">
        <v>355</v>
      </c>
      <c r="M33" s="243"/>
    </row>
    <row r="34" spans="2:13" ht="28.5" customHeight="1">
      <c r="E34" s="242"/>
      <c r="F34" s="241"/>
      <c r="H34" s="1688" t="s">
        <v>394</v>
      </c>
      <c r="I34" s="1688"/>
      <c r="J34" s="1688"/>
      <c r="K34" s="267">
        <f>SUBTOTAL(9,K12:K33)</f>
        <v>0</v>
      </c>
      <c r="L34" s="268" t="s">
        <v>355</v>
      </c>
    </row>
    <row r="35" spans="2:13" ht="20.25" customHeight="1">
      <c r="E35" s="242"/>
      <c r="F35" s="241"/>
      <c r="H35" s="239"/>
      <c r="I35" s="239"/>
      <c r="J35" s="239"/>
      <c r="K35" s="242"/>
      <c r="L35" s="237"/>
    </row>
    <row r="36" spans="2:13" ht="28.5" customHeight="1">
      <c r="B36" s="484" t="s">
        <v>395</v>
      </c>
      <c r="E36" s="1683" t="e">
        <f>ROUNDDOWN(K34/D8/D9,0)</f>
        <v>#DIV/0!</v>
      </c>
      <c r="F36" s="1684"/>
      <c r="G36" s="287" t="s">
        <v>355</v>
      </c>
      <c r="H36" s="380" t="s">
        <v>739</v>
      </c>
      <c r="I36" s="238"/>
      <c r="J36" s="237"/>
    </row>
    <row r="37" spans="2:13" ht="33" customHeight="1">
      <c r="K37" s="236"/>
    </row>
  </sheetData>
  <mergeCells count="43">
    <mergeCell ref="B9:C9"/>
    <mergeCell ref="Q4:AU5"/>
    <mergeCell ref="Q6:AU8"/>
    <mergeCell ref="D7:H7"/>
    <mergeCell ref="Z11:AU16"/>
    <mergeCell ref="Q11:X12"/>
    <mergeCell ref="Q13:X14"/>
    <mergeCell ref="Q15:X16"/>
    <mergeCell ref="Q9:Y10"/>
    <mergeCell ref="I14:J14"/>
    <mergeCell ref="C5:L5"/>
    <mergeCell ref="E11:F11"/>
    <mergeCell ref="I15:J15"/>
    <mergeCell ref="I11:J11"/>
    <mergeCell ref="B7:C7"/>
    <mergeCell ref="B8:C8"/>
    <mergeCell ref="G11:H11"/>
    <mergeCell ref="C12:C17"/>
    <mergeCell ref="I17:J17"/>
    <mergeCell ref="I16:J16"/>
    <mergeCell ref="B11:D11"/>
    <mergeCell ref="K11:L11"/>
    <mergeCell ref="K10:L10"/>
    <mergeCell ref="E36:F36"/>
    <mergeCell ref="E18:J18"/>
    <mergeCell ref="B18:D18"/>
    <mergeCell ref="C19:C21"/>
    <mergeCell ref="C22:C26"/>
    <mergeCell ref="C28:C29"/>
    <mergeCell ref="C30:C32"/>
    <mergeCell ref="H34:J34"/>
    <mergeCell ref="B27:D27"/>
    <mergeCell ref="E27:J27"/>
    <mergeCell ref="B33:D33"/>
    <mergeCell ref="E33:J33"/>
    <mergeCell ref="I12:J12"/>
    <mergeCell ref="I13:J13"/>
    <mergeCell ref="E2:F2"/>
    <mergeCell ref="G2:L2"/>
    <mergeCell ref="E3:F3"/>
    <mergeCell ref="G3:L3"/>
    <mergeCell ref="E4:F4"/>
    <mergeCell ref="G4:L4"/>
  </mergeCells>
  <phoneticPr fontId="5"/>
  <dataValidations count="2">
    <dataValidation imeMode="off" allowBlank="1" showInputMessage="1" showErrorMessage="1" sqref="G2" xr:uid="{59479010-7BE1-48AD-81AE-548E5262CBF3}"/>
    <dataValidation type="whole" allowBlank="1" showInputMessage="1" showErrorMessage="1" error="この欄には整数値のみ入力してください。" sqref="D8" xr:uid="{D2D0B6C5-B852-4440-8485-14BAC5316EDF}">
      <formula1>1</formula1>
      <formula2>24</formula2>
    </dataValidation>
  </dataValidations>
  <printOptions horizontalCentered="1"/>
  <pageMargins left="0.78740157480314965" right="0.22" top="0.31496062992125984" bottom="0.39370078740157483" header="0.31496062992125984" footer="0.19685039370078741"/>
  <pageSetup paperSize="9" scale="84" orientation="portrait" r:id="rId1"/>
  <headerFooter alignWithMargins="0">
    <oddHeader xml:space="preserve">&amp;R&amp;"ＭＳ Ｐ明朝,標準"&amp;12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C84EC-58F0-4677-98C7-2987AB6FC91F}">
  <sheetPr codeName="Sheet26">
    <tabColor theme="1"/>
  </sheetPr>
  <dimension ref="A1:AU37"/>
  <sheetViews>
    <sheetView view="pageBreakPreview" zoomScaleNormal="100" zoomScaleSheetLayoutView="100" workbookViewId="0">
      <selection activeCell="J10" sqref="J10"/>
    </sheetView>
  </sheetViews>
  <sheetFormatPr defaultColWidth="9" defaultRowHeight="21" customHeight="1"/>
  <cols>
    <col min="1" max="1" width="3.875" style="482" customWidth="1"/>
    <col min="2" max="2" width="4.75" style="482" customWidth="1"/>
    <col min="3" max="3" width="11.5" style="482" customWidth="1"/>
    <col min="4" max="4" width="28.5" style="482" customWidth="1"/>
    <col min="5" max="5" width="10.125" style="482" customWidth="1"/>
    <col min="6" max="6" width="4" style="482" customWidth="1"/>
    <col min="7" max="7" width="10.125" style="482" customWidth="1"/>
    <col min="8" max="8" width="5.25" style="482" bestFit="1" customWidth="1"/>
    <col min="9" max="9" width="7.25" style="482" customWidth="1"/>
    <col min="10" max="10" width="3.375" style="482" bestFit="1" customWidth="1"/>
    <col min="11" max="11" width="15.625" style="482" customWidth="1"/>
    <col min="12" max="12" width="3.625" style="483" customWidth="1"/>
    <col min="13" max="13" width="8.125" style="482" customWidth="1"/>
    <col min="14" max="16" width="3.75" style="482" customWidth="1"/>
    <col min="17" max="47" width="2.375" style="482" customWidth="1"/>
    <col min="48" max="16384" width="9" style="482"/>
  </cols>
  <sheetData>
    <row r="1" spans="1:47" ht="21" customHeight="1">
      <c r="A1" s="233"/>
      <c r="B1" s="233"/>
      <c r="C1" s="607" t="s">
        <v>1008</v>
      </c>
      <c r="D1" s="606"/>
      <c r="E1" s="606"/>
      <c r="F1" s="606"/>
      <c r="G1" s="606"/>
      <c r="H1" s="235"/>
      <c r="I1" s="235"/>
      <c r="J1" s="235"/>
      <c r="K1" s="259"/>
      <c r="L1" s="234"/>
      <c r="M1" s="235"/>
      <c r="N1" s="233"/>
      <c r="O1" s="233"/>
      <c r="P1" s="233"/>
    </row>
    <row r="2" spans="1:47" ht="21" customHeight="1">
      <c r="A2" s="233"/>
      <c r="B2" s="233"/>
      <c r="C2" s="634"/>
      <c r="D2" s="606"/>
      <c r="E2" s="1666" t="s">
        <v>1043</v>
      </c>
      <c r="F2" s="1667"/>
      <c r="G2" s="1668">
        <f>'１申請書'!$V$3</f>
        <v>0</v>
      </c>
      <c r="H2" s="1669"/>
      <c r="I2" s="1669"/>
      <c r="J2" s="1669"/>
      <c r="K2" s="1669"/>
      <c r="L2" s="1670"/>
    </row>
    <row r="3" spans="1:47" ht="21" customHeight="1">
      <c r="A3" s="233"/>
      <c r="B3" s="233"/>
      <c r="C3" s="605"/>
      <c r="D3" s="605"/>
      <c r="E3" s="703" t="s">
        <v>772</v>
      </c>
      <c r="F3" s="705"/>
      <c r="G3" s="1761">
        <f>'１申請書'!$K$14</f>
        <v>0</v>
      </c>
      <c r="H3" s="1762"/>
      <c r="I3" s="1762"/>
      <c r="J3" s="1762"/>
      <c r="K3" s="1762"/>
      <c r="L3" s="1763"/>
      <c r="M3" s="233"/>
      <c r="N3" s="233"/>
      <c r="O3" s="233"/>
      <c r="P3" s="233"/>
    </row>
    <row r="4" spans="1:47" ht="21" customHeight="1">
      <c r="A4" s="233"/>
      <c r="B4" s="233"/>
      <c r="C4" s="605"/>
      <c r="D4" s="605"/>
      <c r="E4" s="703" t="s">
        <v>97</v>
      </c>
      <c r="F4" s="705"/>
      <c r="G4" s="1761">
        <f>'１申請書'!$K$9</f>
        <v>0</v>
      </c>
      <c r="H4" s="1762"/>
      <c r="I4" s="1762"/>
      <c r="J4" s="1762"/>
      <c r="K4" s="1762"/>
      <c r="L4" s="1763"/>
      <c r="M4" s="233"/>
      <c r="N4" s="233"/>
      <c r="O4" s="233"/>
      <c r="P4" s="233"/>
      <c r="Q4" s="1770" t="s">
        <v>749</v>
      </c>
      <c r="R4" s="1770"/>
      <c r="S4" s="1770"/>
      <c r="T4" s="1770"/>
      <c r="U4" s="1770"/>
      <c r="V4" s="1770"/>
      <c r="W4" s="1770"/>
      <c r="X4" s="1770"/>
      <c r="Y4" s="1770"/>
      <c r="Z4" s="1770"/>
      <c r="AA4" s="1770"/>
      <c r="AB4" s="1770"/>
      <c r="AC4" s="1770"/>
      <c r="AD4" s="1770"/>
      <c r="AE4" s="1770"/>
      <c r="AF4" s="1770"/>
      <c r="AG4" s="1770"/>
      <c r="AH4" s="1770"/>
      <c r="AI4" s="1770"/>
      <c r="AJ4" s="1770"/>
      <c r="AK4" s="1770"/>
      <c r="AL4" s="1770"/>
      <c r="AM4" s="1770"/>
      <c r="AN4" s="1770"/>
      <c r="AO4" s="1770"/>
      <c r="AP4" s="1770"/>
      <c r="AQ4" s="1770"/>
      <c r="AR4" s="1770"/>
      <c r="AS4" s="1770"/>
      <c r="AT4" s="1770"/>
      <c r="AU4" s="1770"/>
    </row>
    <row r="5" spans="1:47" ht="35.25" customHeight="1">
      <c r="C5" s="1675" t="s">
        <v>750</v>
      </c>
      <c r="D5" s="1675"/>
      <c r="E5" s="1675"/>
      <c r="F5" s="1675"/>
      <c r="G5" s="1675"/>
      <c r="H5" s="1675"/>
      <c r="I5" s="1675"/>
      <c r="J5" s="1675"/>
      <c r="K5" s="1675"/>
      <c r="L5" s="1675"/>
      <c r="Q5" s="1770"/>
      <c r="R5" s="1770"/>
      <c r="S5" s="1770"/>
      <c r="T5" s="1770"/>
      <c r="U5" s="1770"/>
      <c r="V5" s="1770"/>
      <c r="W5" s="1770"/>
      <c r="X5" s="1770"/>
      <c r="Y5" s="1770"/>
      <c r="Z5" s="1770"/>
      <c r="AA5" s="1770"/>
      <c r="AB5" s="1770"/>
      <c r="AC5" s="1770"/>
      <c r="AD5" s="1770"/>
      <c r="AE5" s="1770"/>
      <c r="AF5" s="1770"/>
      <c r="AG5" s="1770"/>
      <c r="AH5" s="1770"/>
      <c r="AI5" s="1770"/>
      <c r="AJ5" s="1770"/>
      <c r="AK5" s="1770"/>
      <c r="AL5" s="1770"/>
      <c r="AM5" s="1770"/>
      <c r="AN5" s="1770"/>
      <c r="AO5" s="1770"/>
      <c r="AP5" s="1770"/>
      <c r="AQ5" s="1770"/>
      <c r="AR5" s="1770"/>
      <c r="AS5" s="1770"/>
      <c r="AT5" s="1770"/>
      <c r="AU5" s="1770"/>
    </row>
    <row r="6" spans="1:47" s="254" customFormat="1" ht="19.5" customHeight="1">
      <c r="C6" s="489"/>
      <c r="D6" s="257"/>
      <c r="E6" s="257"/>
      <c r="F6" s="257"/>
      <c r="G6" s="257"/>
      <c r="H6" s="257"/>
      <c r="I6" s="256"/>
      <c r="M6" s="255"/>
      <c r="Q6" s="1682" t="s">
        <v>747</v>
      </c>
      <c r="R6" s="1682"/>
      <c r="S6" s="1682"/>
      <c r="T6" s="1682"/>
      <c r="U6" s="1682"/>
      <c r="V6" s="1682"/>
      <c r="W6" s="1682"/>
      <c r="X6" s="1682"/>
      <c r="Y6" s="1682"/>
      <c r="Z6" s="1682"/>
      <c r="AA6" s="1682"/>
      <c r="AB6" s="1682"/>
      <c r="AC6" s="1682"/>
      <c r="AD6" s="1682"/>
      <c r="AE6" s="1682"/>
      <c r="AF6" s="1682"/>
      <c r="AG6" s="1682"/>
      <c r="AH6" s="1682"/>
      <c r="AI6" s="1682"/>
      <c r="AJ6" s="1682"/>
      <c r="AK6" s="1682"/>
      <c r="AL6" s="1682"/>
      <c r="AM6" s="1682"/>
      <c r="AN6" s="1682"/>
      <c r="AO6" s="1682"/>
      <c r="AP6" s="1682"/>
      <c r="AQ6" s="1682"/>
      <c r="AR6" s="1682"/>
      <c r="AS6" s="1682"/>
      <c r="AT6" s="1682"/>
      <c r="AU6" s="1682"/>
    </row>
    <row r="7" spans="1:47" s="251" customFormat="1" ht="25.5" customHeight="1">
      <c r="B7" s="1774" t="s">
        <v>375</v>
      </c>
      <c r="C7" s="1774"/>
      <c r="D7" s="1672">
        <f>G3</f>
        <v>0</v>
      </c>
      <c r="E7" s="1672"/>
      <c r="F7" s="1672"/>
      <c r="G7" s="1672"/>
      <c r="H7" s="1672"/>
      <c r="I7" s="253"/>
      <c r="J7" s="253"/>
      <c r="M7" s="488"/>
      <c r="Q7" s="1682"/>
      <c r="R7" s="1682"/>
      <c r="S7" s="1682"/>
      <c r="T7" s="1682"/>
      <c r="U7" s="1682"/>
      <c r="V7" s="1682"/>
      <c r="W7" s="1682"/>
      <c r="X7" s="1682"/>
      <c r="Y7" s="1682"/>
      <c r="Z7" s="1682"/>
      <c r="AA7" s="1682"/>
      <c r="AB7" s="1682"/>
      <c r="AC7" s="1682"/>
      <c r="AD7" s="1682"/>
      <c r="AE7" s="1682"/>
      <c r="AF7" s="1682"/>
      <c r="AG7" s="1682"/>
      <c r="AH7" s="1682"/>
      <c r="AI7" s="1682"/>
      <c r="AJ7" s="1682"/>
      <c r="AK7" s="1682"/>
      <c r="AL7" s="1682"/>
      <c r="AM7" s="1682"/>
      <c r="AN7" s="1682"/>
      <c r="AO7" s="1682"/>
      <c r="AP7" s="1682"/>
      <c r="AQ7" s="1682"/>
      <c r="AR7" s="1682"/>
      <c r="AS7" s="1682"/>
      <c r="AT7" s="1682"/>
      <c r="AU7" s="1682"/>
    </row>
    <row r="8" spans="1:47" ht="25.5" customHeight="1">
      <c r="B8" s="1769" t="s">
        <v>374</v>
      </c>
      <c r="C8" s="1769"/>
      <c r="D8" s="1980"/>
      <c r="E8" s="250"/>
      <c r="F8" s="250"/>
      <c r="G8" s="642"/>
      <c r="H8" s="642"/>
      <c r="I8" s="452"/>
      <c r="J8" s="452"/>
      <c r="K8" s="452"/>
      <c r="L8" s="452"/>
      <c r="Q8" s="1682"/>
      <c r="R8" s="1682"/>
      <c r="S8" s="1682"/>
      <c r="T8" s="1682"/>
      <c r="U8" s="1682"/>
      <c r="V8" s="1682"/>
      <c r="W8" s="1682"/>
      <c r="X8" s="1682"/>
      <c r="Y8" s="1682"/>
      <c r="Z8" s="1682"/>
      <c r="AA8" s="1682"/>
      <c r="AB8" s="1682"/>
      <c r="AC8" s="1682"/>
      <c r="AD8" s="1682"/>
      <c r="AE8" s="1682"/>
      <c r="AF8" s="1682"/>
      <c r="AG8" s="1682"/>
      <c r="AH8" s="1682"/>
      <c r="AI8" s="1682"/>
      <c r="AJ8" s="1682"/>
      <c r="AK8" s="1682"/>
      <c r="AL8" s="1682"/>
      <c r="AM8" s="1682"/>
      <c r="AN8" s="1682"/>
      <c r="AO8" s="1682"/>
      <c r="AP8" s="1682"/>
      <c r="AQ8" s="1682"/>
      <c r="AR8" s="1682"/>
      <c r="AS8" s="1682"/>
      <c r="AT8" s="1682"/>
      <c r="AU8" s="1682"/>
    </row>
    <row r="9" spans="1:47" ht="25.5" customHeight="1">
      <c r="B9" s="1769" t="s">
        <v>373</v>
      </c>
      <c r="C9" s="1769"/>
      <c r="D9" s="1981"/>
      <c r="E9" s="642"/>
      <c r="F9" s="642"/>
      <c r="G9" s="642"/>
      <c r="K9" s="452"/>
      <c r="L9" s="452"/>
      <c r="Q9" s="1773" t="s">
        <v>733</v>
      </c>
      <c r="R9" s="1773"/>
      <c r="S9" s="1773"/>
      <c r="T9" s="1773"/>
      <c r="U9" s="1773"/>
      <c r="V9" s="1773"/>
      <c r="W9" s="1773"/>
      <c r="X9" s="1773"/>
      <c r="Y9" s="1773"/>
    </row>
    <row r="10" spans="1:47" ht="33" customHeight="1">
      <c r="B10" s="249" t="s">
        <v>384</v>
      </c>
      <c r="D10" s="452"/>
      <c r="E10" s="452"/>
      <c r="F10" s="452"/>
      <c r="G10" s="452"/>
      <c r="K10" s="1764" t="s">
        <v>746</v>
      </c>
      <c r="L10" s="1764"/>
      <c r="Q10" s="1773"/>
      <c r="R10" s="1773"/>
      <c r="S10" s="1773"/>
      <c r="T10" s="1773"/>
      <c r="U10" s="1773"/>
      <c r="V10" s="1773"/>
      <c r="W10" s="1773"/>
      <c r="X10" s="1773"/>
      <c r="Y10" s="1773"/>
    </row>
    <row r="11" spans="1:47" ht="28.5" customHeight="1">
      <c r="B11" s="1766" t="s">
        <v>372</v>
      </c>
      <c r="C11" s="1766"/>
      <c r="D11" s="1766"/>
      <c r="E11" s="1766" t="s">
        <v>378</v>
      </c>
      <c r="F11" s="1766"/>
      <c r="G11" s="1766" t="s">
        <v>379</v>
      </c>
      <c r="H11" s="1766"/>
      <c r="I11" s="1766" t="s">
        <v>380</v>
      </c>
      <c r="J11" s="1766"/>
      <c r="K11" s="1677" t="s">
        <v>381</v>
      </c>
      <c r="L11" s="1677"/>
      <c r="Q11" s="1745" t="s">
        <v>718</v>
      </c>
      <c r="R11" s="1746"/>
      <c r="S11" s="1746"/>
      <c r="T11" s="1746"/>
      <c r="U11" s="1746"/>
      <c r="V11" s="1746"/>
      <c r="W11" s="1746"/>
      <c r="X11" s="1747"/>
      <c r="Y11" s="470"/>
      <c r="Z11" s="1731" t="s">
        <v>745</v>
      </c>
      <c r="AA11" s="1731"/>
      <c r="AB11" s="1731"/>
      <c r="AC11" s="1731"/>
      <c r="AD11" s="1731"/>
      <c r="AE11" s="1731"/>
      <c r="AF11" s="1731"/>
      <c r="AG11" s="1731"/>
      <c r="AH11" s="1731"/>
      <c r="AI11" s="1731"/>
      <c r="AJ11" s="1731"/>
      <c r="AK11" s="1731"/>
      <c r="AL11" s="1731"/>
      <c r="AM11" s="1731"/>
      <c r="AN11" s="1731"/>
      <c r="AO11" s="1731"/>
      <c r="AP11" s="1731"/>
      <c r="AQ11" s="1731"/>
      <c r="AR11" s="1731"/>
      <c r="AS11" s="1731"/>
      <c r="AT11" s="1731"/>
      <c r="AU11" s="1732"/>
    </row>
    <row r="12" spans="1:47" ht="27" customHeight="1">
      <c r="B12" s="487"/>
      <c r="C12" s="1768" t="s">
        <v>371</v>
      </c>
      <c r="D12" s="485" t="s">
        <v>744</v>
      </c>
      <c r="E12" s="269"/>
      <c r="F12" s="453" t="s">
        <v>355</v>
      </c>
      <c r="G12" s="270"/>
      <c r="H12" s="261" t="s">
        <v>360</v>
      </c>
      <c r="I12" s="1674"/>
      <c r="J12" s="1674"/>
      <c r="K12" s="270">
        <f>E12*G12</f>
        <v>0</v>
      </c>
      <c r="L12" s="271" t="s">
        <v>355</v>
      </c>
      <c r="M12" s="245"/>
      <c r="Q12" s="1748"/>
      <c r="R12" s="1749"/>
      <c r="S12" s="1749"/>
      <c r="T12" s="1749"/>
      <c r="U12" s="1749"/>
      <c r="V12" s="1749"/>
      <c r="W12" s="1749"/>
      <c r="X12" s="1750"/>
      <c r="Y12" s="469"/>
      <c r="Z12" s="1771"/>
      <c r="AA12" s="1771"/>
      <c r="AB12" s="1771"/>
      <c r="AC12" s="1771"/>
      <c r="AD12" s="1771"/>
      <c r="AE12" s="1771"/>
      <c r="AF12" s="1771"/>
      <c r="AG12" s="1771"/>
      <c r="AH12" s="1771"/>
      <c r="AI12" s="1771"/>
      <c r="AJ12" s="1771"/>
      <c r="AK12" s="1771"/>
      <c r="AL12" s="1771"/>
      <c r="AM12" s="1771"/>
      <c r="AN12" s="1771"/>
      <c r="AO12" s="1771"/>
      <c r="AP12" s="1771"/>
      <c r="AQ12" s="1771"/>
      <c r="AR12" s="1771"/>
      <c r="AS12" s="1771"/>
      <c r="AT12" s="1771"/>
      <c r="AU12" s="1772"/>
    </row>
    <row r="13" spans="1:47" ht="27" customHeight="1">
      <c r="B13" s="486"/>
      <c r="C13" s="1768"/>
      <c r="D13" s="485" t="s">
        <v>744</v>
      </c>
      <c r="E13" s="272"/>
      <c r="F13" s="453" t="s">
        <v>355</v>
      </c>
      <c r="G13" s="270"/>
      <c r="H13" s="261" t="s">
        <v>360</v>
      </c>
      <c r="I13" s="1674"/>
      <c r="J13" s="1674"/>
      <c r="K13" s="270">
        <f>E13*G13</f>
        <v>0</v>
      </c>
      <c r="L13" s="271" t="s">
        <v>355</v>
      </c>
      <c r="M13" s="243"/>
      <c r="Q13" s="1745" t="s">
        <v>715</v>
      </c>
      <c r="R13" s="1746"/>
      <c r="S13" s="1746"/>
      <c r="T13" s="1746"/>
      <c r="U13" s="1746"/>
      <c r="V13" s="1746"/>
      <c r="W13" s="1746"/>
      <c r="X13" s="1747"/>
      <c r="Y13" s="469"/>
      <c r="Z13" s="1771"/>
      <c r="AA13" s="1771"/>
      <c r="AB13" s="1771"/>
      <c r="AC13" s="1771"/>
      <c r="AD13" s="1771"/>
      <c r="AE13" s="1771"/>
      <c r="AF13" s="1771"/>
      <c r="AG13" s="1771"/>
      <c r="AH13" s="1771"/>
      <c r="AI13" s="1771"/>
      <c r="AJ13" s="1771"/>
      <c r="AK13" s="1771"/>
      <c r="AL13" s="1771"/>
      <c r="AM13" s="1771"/>
      <c r="AN13" s="1771"/>
      <c r="AO13" s="1771"/>
      <c r="AP13" s="1771"/>
      <c r="AQ13" s="1771"/>
      <c r="AR13" s="1771"/>
      <c r="AS13" s="1771"/>
      <c r="AT13" s="1771"/>
      <c r="AU13" s="1772"/>
    </row>
    <row r="14" spans="1:47" ht="27" customHeight="1">
      <c r="B14" s="486"/>
      <c r="C14" s="1768"/>
      <c r="D14" s="485" t="s">
        <v>744</v>
      </c>
      <c r="E14" s="269"/>
      <c r="F14" s="453" t="s">
        <v>355</v>
      </c>
      <c r="G14" s="270"/>
      <c r="H14" s="261" t="s">
        <v>360</v>
      </c>
      <c r="I14" s="1674"/>
      <c r="J14" s="1674"/>
      <c r="K14" s="270">
        <f>E14*G14</f>
        <v>0</v>
      </c>
      <c r="L14" s="271" t="s">
        <v>355</v>
      </c>
      <c r="M14" s="245"/>
      <c r="Q14" s="1748"/>
      <c r="R14" s="1749"/>
      <c r="S14" s="1749"/>
      <c r="T14" s="1749"/>
      <c r="U14" s="1749"/>
      <c r="V14" s="1749"/>
      <c r="W14" s="1749"/>
      <c r="X14" s="1750"/>
      <c r="Y14" s="469"/>
      <c r="Z14" s="1771"/>
      <c r="AA14" s="1771"/>
      <c r="AB14" s="1771"/>
      <c r="AC14" s="1771"/>
      <c r="AD14" s="1771"/>
      <c r="AE14" s="1771"/>
      <c r="AF14" s="1771"/>
      <c r="AG14" s="1771"/>
      <c r="AH14" s="1771"/>
      <c r="AI14" s="1771"/>
      <c r="AJ14" s="1771"/>
      <c r="AK14" s="1771"/>
      <c r="AL14" s="1771"/>
      <c r="AM14" s="1771"/>
      <c r="AN14" s="1771"/>
      <c r="AO14" s="1771"/>
      <c r="AP14" s="1771"/>
      <c r="AQ14" s="1771"/>
      <c r="AR14" s="1771"/>
      <c r="AS14" s="1771"/>
      <c r="AT14" s="1771"/>
      <c r="AU14" s="1772"/>
    </row>
    <row r="15" spans="1:47" ht="27" customHeight="1">
      <c r="B15" s="486"/>
      <c r="C15" s="1768"/>
      <c r="D15" s="485" t="s">
        <v>744</v>
      </c>
      <c r="E15" s="269"/>
      <c r="F15" s="453" t="s">
        <v>355</v>
      </c>
      <c r="G15" s="270"/>
      <c r="H15" s="261" t="s">
        <v>360</v>
      </c>
      <c r="I15" s="1674"/>
      <c r="J15" s="1674"/>
      <c r="K15" s="270">
        <f>E15*G15</f>
        <v>0</v>
      </c>
      <c r="L15" s="271" t="s">
        <v>355</v>
      </c>
      <c r="M15" s="243"/>
      <c r="Q15" s="1745" t="s">
        <v>710</v>
      </c>
      <c r="R15" s="1746"/>
      <c r="S15" s="1746"/>
      <c r="T15" s="1746"/>
      <c r="U15" s="1746"/>
      <c r="V15" s="1746"/>
      <c r="W15" s="1746"/>
      <c r="X15" s="1747"/>
      <c r="Y15" s="469"/>
      <c r="Z15" s="1771"/>
      <c r="AA15" s="1771"/>
      <c r="AB15" s="1771"/>
      <c r="AC15" s="1771"/>
      <c r="AD15" s="1771"/>
      <c r="AE15" s="1771"/>
      <c r="AF15" s="1771"/>
      <c r="AG15" s="1771"/>
      <c r="AH15" s="1771"/>
      <c r="AI15" s="1771"/>
      <c r="AJ15" s="1771"/>
      <c r="AK15" s="1771"/>
      <c r="AL15" s="1771"/>
      <c r="AM15" s="1771"/>
      <c r="AN15" s="1771"/>
      <c r="AO15" s="1771"/>
      <c r="AP15" s="1771"/>
      <c r="AQ15" s="1771"/>
      <c r="AR15" s="1771"/>
      <c r="AS15" s="1771"/>
      <c r="AT15" s="1771"/>
      <c r="AU15" s="1772"/>
    </row>
    <row r="16" spans="1:47" ht="27" customHeight="1">
      <c r="B16" s="486"/>
      <c r="C16" s="1768"/>
      <c r="D16" s="485" t="s">
        <v>744</v>
      </c>
      <c r="E16" s="269"/>
      <c r="F16" s="453" t="s">
        <v>355</v>
      </c>
      <c r="G16" s="270"/>
      <c r="H16" s="261" t="s">
        <v>360</v>
      </c>
      <c r="I16" s="1674"/>
      <c r="J16" s="1674"/>
      <c r="K16" s="270">
        <f>E16*G16</f>
        <v>0</v>
      </c>
      <c r="L16" s="271" t="s">
        <v>355</v>
      </c>
      <c r="M16" s="245"/>
      <c r="Q16" s="1748"/>
      <c r="R16" s="1749"/>
      <c r="S16" s="1749"/>
      <c r="T16" s="1749"/>
      <c r="U16" s="1749"/>
      <c r="V16" s="1749"/>
      <c r="W16" s="1749"/>
      <c r="X16" s="1750"/>
      <c r="Y16" s="468"/>
      <c r="Z16" s="1733"/>
      <c r="AA16" s="1733"/>
      <c r="AB16" s="1733"/>
      <c r="AC16" s="1733"/>
      <c r="AD16" s="1733"/>
      <c r="AE16" s="1733"/>
      <c r="AF16" s="1733"/>
      <c r="AG16" s="1733"/>
      <c r="AH16" s="1733"/>
      <c r="AI16" s="1733"/>
      <c r="AJ16" s="1733"/>
      <c r="AK16" s="1733"/>
      <c r="AL16" s="1733"/>
      <c r="AM16" s="1733"/>
      <c r="AN16" s="1733"/>
      <c r="AO16" s="1733"/>
      <c r="AP16" s="1733"/>
      <c r="AQ16" s="1733"/>
      <c r="AR16" s="1733"/>
      <c r="AS16" s="1733"/>
      <c r="AT16" s="1733"/>
      <c r="AU16" s="1734"/>
    </row>
    <row r="17" spans="2:13" ht="27" customHeight="1">
      <c r="B17" s="486"/>
      <c r="C17" s="1768"/>
      <c r="D17" s="485"/>
      <c r="E17" s="272"/>
      <c r="F17" s="453"/>
      <c r="G17" s="270"/>
      <c r="H17" s="261"/>
      <c r="I17" s="1674"/>
      <c r="J17" s="1674"/>
      <c r="K17" s="270"/>
      <c r="L17" s="271"/>
      <c r="M17" s="243"/>
    </row>
    <row r="18" spans="2:13" ht="27" customHeight="1">
      <c r="B18" s="1765" t="s">
        <v>743</v>
      </c>
      <c r="C18" s="1766"/>
      <c r="D18" s="1766"/>
      <c r="E18" s="1685"/>
      <c r="F18" s="1685"/>
      <c r="G18" s="1685"/>
      <c r="H18" s="1685"/>
      <c r="I18" s="1685"/>
      <c r="J18" s="1685"/>
      <c r="K18" s="272">
        <f>SUBTOTAL(9,K12:K17)</f>
        <v>0</v>
      </c>
      <c r="L18" s="271" t="s">
        <v>355</v>
      </c>
      <c r="M18" s="243"/>
    </row>
    <row r="19" spans="2:13" ht="27" customHeight="1">
      <c r="B19" s="487"/>
      <c r="C19" s="1767" t="s">
        <v>420</v>
      </c>
      <c r="D19" s="485" t="s">
        <v>370</v>
      </c>
      <c r="E19" s="270"/>
      <c r="F19" s="453" t="s">
        <v>355</v>
      </c>
      <c r="G19" s="270"/>
      <c r="H19" s="271" t="s">
        <v>742</v>
      </c>
      <c r="I19" s="273"/>
      <c r="J19" s="271" t="s">
        <v>356</v>
      </c>
      <c r="K19" s="270">
        <f>E19*G19*I19</f>
        <v>0</v>
      </c>
      <c r="L19" s="271" t="s">
        <v>355</v>
      </c>
      <c r="M19" s="246"/>
    </row>
    <row r="20" spans="2:13" ht="27" customHeight="1">
      <c r="B20" s="486"/>
      <c r="C20" s="1768"/>
      <c r="D20" s="485" t="s">
        <v>369</v>
      </c>
      <c r="E20" s="270"/>
      <c r="F20" s="453" t="s">
        <v>355</v>
      </c>
      <c r="G20" s="270"/>
      <c r="H20" s="271" t="s">
        <v>742</v>
      </c>
      <c r="I20" s="273"/>
      <c r="J20" s="271" t="s">
        <v>356</v>
      </c>
      <c r="K20" s="270">
        <f t="shared" ref="K20:K21" si="0">E20*G20*I20</f>
        <v>0</v>
      </c>
      <c r="L20" s="271" t="s">
        <v>355</v>
      </c>
      <c r="M20" s="246"/>
    </row>
    <row r="21" spans="2:13" ht="27" customHeight="1">
      <c r="B21" s="486"/>
      <c r="C21" s="1768"/>
      <c r="D21" s="485" t="s">
        <v>368</v>
      </c>
      <c r="E21" s="270"/>
      <c r="F21" s="453" t="s">
        <v>355</v>
      </c>
      <c r="G21" s="270"/>
      <c r="H21" s="271" t="s">
        <v>742</v>
      </c>
      <c r="I21" s="273"/>
      <c r="J21" s="271" t="s">
        <v>356</v>
      </c>
      <c r="K21" s="270">
        <f t="shared" si="0"/>
        <v>0</v>
      </c>
      <c r="L21" s="271" t="s">
        <v>355</v>
      </c>
      <c r="M21" s="246"/>
    </row>
    <row r="22" spans="2:13" ht="27" customHeight="1">
      <c r="B22" s="486"/>
      <c r="C22" s="1768" t="s">
        <v>367</v>
      </c>
      <c r="D22" s="485" t="s">
        <v>382</v>
      </c>
      <c r="E22" s="270"/>
      <c r="F22" s="271" t="s">
        <v>355</v>
      </c>
      <c r="G22" s="270"/>
      <c r="H22" s="271" t="s">
        <v>365</v>
      </c>
      <c r="I22" s="273"/>
      <c r="J22" s="271" t="s">
        <v>356</v>
      </c>
      <c r="K22" s="270">
        <f>E22*G22*I22</f>
        <v>0</v>
      </c>
      <c r="L22" s="271" t="s">
        <v>355</v>
      </c>
      <c r="M22" s="246"/>
    </row>
    <row r="23" spans="2:13" ht="27" customHeight="1">
      <c r="B23" s="486"/>
      <c r="C23" s="1768"/>
      <c r="D23" s="485" t="s">
        <v>366</v>
      </c>
      <c r="E23" s="270"/>
      <c r="F23" s="271" t="s">
        <v>355</v>
      </c>
      <c r="G23" s="270"/>
      <c r="H23" s="271" t="s">
        <v>365</v>
      </c>
      <c r="I23" s="273"/>
      <c r="J23" s="271" t="s">
        <v>356</v>
      </c>
      <c r="K23" s="270">
        <f>E23*G23*I23</f>
        <v>0</v>
      </c>
      <c r="L23" s="271" t="s">
        <v>355</v>
      </c>
      <c r="M23" s="246"/>
    </row>
    <row r="24" spans="2:13" ht="27" customHeight="1">
      <c r="B24" s="486"/>
      <c r="C24" s="1768"/>
      <c r="D24" s="485" t="s">
        <v>1001</v>
      </c>
      <c r="E24" s="270"/>
      <c r="F24" s="271" t="s">
        <v>355</v>
      </c>
      <c r="G24" s="270"/>
      <c r="H24" s="271" t="s">
        <v>365</v>
      </c>
      <c r="I24" s="273"/>
      <c r="J24" s="271" t="s">
        <v>356</v>
      </c>
      <c r="K24" s="270">
        <f>E24*G24*I24</f>
        <v>0</v>
      </c>
      <c r="L24" s="271" t="s">
        <v>355</v>
      </c>
      <c r="M24" s="246"/>
    </row>
    <row r="25" spans="2:13" ht="27" customHeight="1">
      <c r="B25" s="486"/>
      <c r="C25" s="1768"/>
      <c r="D25" s="485"/>
      <c r="E25" s="270"/>
      <c r="F25" s="271"/>
      <c r="G25" s="270"/>
      <c r="H25" s="271"/>
      <c r="I25" s="273"/>
      <c r="J25" s="271"/>
      <c r="K25" s="270"/>
      <c r="L25" s="271" t="s">
        <v>355</v>
      </c>
      <c r="M25" s="246"/>
    </row>
    <row r="26" spans="2:13" ht="27" customHeight="1">
      <c r="B26" s="486"/>
      <c r="C26" s="1768"/>
      <c r="D26" s="485"/>
      <c r="E26" s="270"/>
      <c r="F26" s="271"/>
      <c r="G26" s="270"/>
      <c r="H26" s="271"/>
      <c r="I26" s="273"/>
      <c r="J26" s="271"/>
      <c r="K26" s="270"/>
      <c r="L26" s="271" t="s">
        <v>355</v>
      </c>
      <c r="M26" s="246"/>
    </row>
    <row r="27" spans="2:13" ht="27" customHeight="1">
      <c r="B27" s="1765" t="s">
        <v>741</v>
      </c>
      <c r="C27" s="1766"/>
      <c r="D27" s="1766"/>
      <c r="E27" s="1685"/>
      <c r="F27" s="1685"/>
      <c r="G27" s="1685"/>
      <c r="H27" s="1685"/>
      <c r="I27" s="1685"/>
      <c r="J27" s="1685"/>
      <c r="K27" s="272">
        <f>SUBTOTAL(9,K19:K26)</f>
        <v>0</v>
      </c>
      <c r="L27" s="271" t="s">
        <v>355</v>
      </c>
      <c r="M27" s="246"/>
    </row>
    <row r="28" spans="2:13" ht="27" customHeight="1">
      <c r="B28" s="487"/>
      <c r="C28" s="1768" t="s">
        <v>364</v>
      </c>
      <c r="D28" s="485" t="s">
        <v>364</v>
      </c>
      <c r="E28" s="270"/>
      <c r="F28" s="271" t="s">
        <v>355</v>
      </c>
      <c r="G28" s="270"/>
      <c r="H28" s="271" t="s">
        <v>357</v>
      </c>
      <c r="I28" s="273"/>
      <c r="J28" s="271" t="s">
        <v>356</v>
      </c>
      <c r="K28" s="270">
        <f t="shared" ref="K28:K30" si="1">E28*G28*I28</f>
        <v>0</v>
      </c>
      <c r="L28" s="271" t="s">
        <v>355</v>
      </c>
      <c r="M28" s="246"/>
    </row>
    <row r="29" spans="2:13" ht="27" customHeight="1">
      <c r="B29" s="486"/>
      <c r="C29" s="1768"/>
      <c r="D29" s="485" t="s">
        <v>363</v>
      </c>
      <c r="E29" s="270"/>
      <c r="F29" s="271" t="s">
        <v>355</v>
      </c>
      <c r="G29" s="270"/>
      <c r="H29" s="271" t="s">
        <v>357</v>
      </c>
      <c r="I29" s="273"/>
      <c r="J29" s="271" t="s">
        <v>356</v>
      </c>
      <c r="K29" s="270">
        <f t="shared" si="1"/>
        <v>0</v>
      </c>
      <c r="L29" s="271" t="s">
        <v>355</v>
      </c>
      <c r="M29" s="246"/>
    </row>
    <row r="30" spans="2:13" ht="27" customHeight="1">
      <c r="B30" s="486"/>
      <c r="C30" s="1768" t="s">
        <v>362</v>
      </c>
      <c r="D30" s="485" t="s">
        <v>361</v>
      </c>
      <c r="E30" s="270"/>
      <c r="F30" s="271" t="s">
        <v>355</v>
      </c>
      <c r="G30" s="270"/>
      <c r="H30" s="261" t="s">
        <v>360</v>
      </c>
      <c r="I30" s="273"/>
      <c r="J30" s="271" t="s">
        <v>356</v>
      </c>
      <c r="K30" s="270">
        <f t="shared" si="1"/>
        <v>0</v>
      </c>
      <c r="L30" s="271" t="s">
        <v>355</v>
      </c>
      <c r="M30" s="245"/>
    </row>
    <row r="31" spans="2:13" ht="27" customHeight="1">
      <c r="B31" s="486"/>
      <c r="C31" s="1768"/>
      <c r="D31" s="485" t="s">
        <v>359</v>
      </c>
      <c r="E31" s="270"/>
      <c r="F31" s="271" t="s">
        <v>355</v>
      </c>
      <c r="G31" s="538"/>
      <c r="H31" s="261"/>
      <c r="I31" s="273"/>
      <c r="J31" s="271" t="s">
        <v>356</v>
      </c>
      <c r="K31" s="270">
        <f>E31*I31</f>
        <v>0</v>
      </c>
      <c r="L31" s="271" t="s">
        <v>355</v>
      </c>
      <c r="M31" s="245"/>
    </row>
    <row r="32" spans="2:13" ht="27" customHeight="1">
      <c r="B32" s="486"/>
      <c r="C32" s="1768"/>
      <c r="D32" s="485" t="s">
        <v>358</v>
      </c>
      <c r="E32" s="270"/>
      <c r="F32" s="271" t="s">
        <v>355</v>
      </c>
      <c r="G32" s="538"/>
      <c r="H32" s="261"/>
      <c r="I32" s="273"/>
      <c r="J32" s="271" t="s">
        <v>356</v>
      </c>
      <c r="K32" s="270">
        <f>E32*I32</f>
        <v>0</v>
      </c>
      <c r="L32" s="271" t="s">
        <v>355</v>
      </c>
      <c r="M32" s="243"/>
    </row>
    <row r="33" spans="2:13" ht="27" customHeight="1">
      <c r="B33" s="1765" t="s">
        <v>740</v>
      </c>
      <c r="C33" s="1766"/>
      <c r="D33" s="1766"/>
      <c r="E33" s="1685"/>
      <c r="F33" s="1685"/>
      <c r="G33" s="1685"/>
      <c r="H33" s="1685"/>
      <c r="I33" s="1685"/>
      <c r="J33" s="1685"/>
      <c r="K33" s="272">
        <f>SUBTOTAL(9,K28:K32)</f>
        <v>0</v>
      </c>
      <c r="L33" s="271" t="s">
        <v>355</v>
      </c>
      <c r="M33" s="243"/>
    </row>
    <row r="34" spans="2:13" ht="28.5" customHeight="1">
      <c r="E34" s="242"/>
      <c r="F34" s="241"/>
      <c r="H34" s="1688" t="s">
        <v>394</v>
      </c>
      <c r="I34" s="1688"/>
      <c r="J34" s="1688"/>
      <c r="K34" s="267">
        <f>SUBTOTAL(9,K12:K33)</f>
        <v>0</v>
      </c>
      <c r="L34" s="268" t="s">
        <v>355</v>
      </c>
    </row>
    <row r="35" spans="2:13" ht="20.25" customHeight="1">
      <c r="E35" s="242"/>
      <c r="F35" s="241"/>
      <c r="H35" s="239"/>
      <c r="I35" s="239"/>
      <c r="J35" s="239"/>
      <c r="K35" s="242"/>
      <c r="L35" s="237"/>
    </row>
    <row r="36" spans="2:13" ht="28.5" customHeight="1">
      <c r="B36" s="484" t="s">
        <v>395</v>
      </c>
      <c r="E36" s="1683" t="e">
        <f>ROUNDDOWN(K34/D8/D9,0)</f>
        <v>#DIV/0!</v>
      </c>
      <c r="F36" s="1684"/>
      <c r="G36" s="287" t="s">
        <v>355</v>
      </c>
      <c r="H36" s="380" t="s">
        <v>739</v>
      </c>
      <c r="I36" s="238"/>
      <c r="J36" s="237"/>
    </row>
    <row r="37" spans="2:13" ht="33" customHeight="1">
      <c r="K37" s="236"/>
    </row>
  </sheetData>
  <mergeCells count="43">
    <mergeCell ref="Q4:AU5"/>
    <mergeCell ref="C5:L5"/>
    <mergeCell ref="Q6:AU8"/>
    <mergeCell ref="B7:C7"/>
    <mergeCell ref="D7:H7"/>
    <mergeCell ref="B8:C8"/>
    <mergeCell ref="B9:C9"/>
    <mergeCell ref="Q9:Y10"/>
    <mergeCell ref="K10:L10"/>
    <mergeCell ref="B11:D11"/>
    <mergeCell ref="E11:F11"/>
    <mergeCell ref="G11:H11"/>
    <mergeCell ref="I11:J11"/>
    <mergeCell ref="K11:L11"/>
    <mergeCell ref="Q11:X12"/>
    <mergeCell ref="Z11:AU16"/>
    <mergeCell ref="C12:C17"/>
    <mergeCell ref="I12:J12"/>
    <mergeCell ref="I13:J13"/>
    <mergeCell ref="Q13:X14"/>
    <mergeCell ref="I14:J14"/>
    <mergeCell ref="I15:J15"/>
    <mergeCell ref="Q15:X16"/>
    <mergeCell ref="I16:J16"/>
    <mergeCell ref="I17:J17"/>
    <mergeCell ref="H34:J34"/>
    <mergeCell ref="E36:F36"/>
    <mergeCell ref="B18:D18"/>
    <mergeCell ref="E18:J18"/>
    <mergeCell ref="C19:C21"/>
    <mergeCell ref="C22:C26"/>
    <mergeCell ref="B27:D27"/>
    <mergeCell ref="E27:J27"/>
    <mergeCell ref="C28:C29"/>
    <mergeCell ref="C30:C32"/>
    <mergeCell ref="B33:D33"/>
    <mergeCell ref="E33:J33"/>
    <mergeCell ref="E2:F2"/>
    <mergeCell ref="G2:L2"/>
    <mergeCell ref="E3:F3"/>
    <mergeCell ref="G3:L3"/>
    <mergeCell ref="E4:F4"/>
    <mergeCell ref="G4:L4"/>
  </mergeCells>
  <phoneticPr fontId="5"/>
  <dataValidations count="2">
    <dataValidation imeMode="off" allowBlank="1" showInputMessage="1" showErrorMessage="1" sqref="G2" xr:uid="{C49D879D-7A4F-4F05-B24B-5453A39D1B49}"/>
    <dataValidation type="whole" allowBlank="1" showInputMessage="1" showErrorMessage="1" error="この欄には整数値のみ入力してください。" sqref="D8" xr:uid="{A13490A6-6FDA-4906-B814-2201F6EA6D42}">
      <formula1>1</formula1>
      <formula2>24</formula2>
    </dataValidation>
  </dataValidations>
  <printOptions horizontalCentered="1"/>
  <pageMargins left="0.78740157480314965" right="0.22" top="0.31496062992125984" bottom="0.39370078740157483" header="0.31496062992125984" footer="0.19685039370078741"/>
  <pageSetup paperSize="9" scale="84" orientation="portrait" r:id="rId1"/>
  <headerFooter alignWithMargins="0">
    <oddHeader xml:space="preserve">&amp;R&amp;"ＭＳ Ｐ明朝,標準"&amp;12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AE90B-7F81-4ACD-B410-22036AE57750}">
  <dimension ref="B1:CS48"/>
  <sheetViews>
    <sheetView view="pageBreakPreview" zoomScaleNormal="100" zoomScaleSheetLayoutView="100" workbookViewId="0">
      <selection activeCell="H3" sqref="H3:L3"/>
    </sheetView>
  </sheetViews>
  <sheetFormatPr defaultColWidth="1.375" defaultRowHeight="22.15" customHeight="1"/>
  <cols>
    <col min="1" max="1" width="1.375" style="543"/>
    <col min="2" max="2" width="2.375" style="543" customWidth="1"/>
    <col min="3" max="3" width="11.125" style="543" customWidth="1"/>
    <col min="4" max="4" width="3.75" style="543" customWidth="1"/>
    <col min="5" max="5" width="7.25" style="543" customWidth="1"/>
    <col min="6" max="9" width="16.375" style="543" customWidth="1"/>
    <col min="10" max="10" width="1.75" style="543" customWidth="1"/>
    <col min="11" max="11" width="2.375" style="543" customWidth="1"/>
    <col min="12" max="12" width="11.375" style="543" customWidth="1"/>
    <col min="13" max="13" width="3.25" style="543" customWidth="1"/>
    <col min="14" max="22" width="7.375" style="544" customWidth="1"/>
    <col min="23" max="58" width="6.625" style="543" customWidth="1"/>
    <col min="59" max="16384" width="1.375" style="543"/>
  </cols>
  <sheetData>
    <row r="1" spans="2:97" ht="30.6" customHeight="1">
      <c r="B1" s="1797" t="s">
        <v>972</v>
      </c>
      <c r="C1" s="1798"/>
      <c r="D1" s="1799" t="s">
        <v>817</v>
      </c>
      <c r="E1" s="1800"/>
      <c r="F1" s="1800"/>
      <c r="G1" s="1800"/>
      <c r="H1" s="1800"/>
      <c r="I1" s="1800"/>
      <c r="M1" s="589"/>
      <c r="N1" s="602"/>
    </row>
    <row r="2" spans="2:97" ht="22.15" customHeight="1">
      <c r="B2" s="593"/>
      <c r="C2" s="593"/>
      <c r="D2" s="600"/>
      <c r="E2" s="600"/>
      <c r="F2" s="600"/>
      <c r="G2" s="600"/>
      <c r="H2" s="600"/>
      <c r="I2" s="1805" t="str">
        <f>IF(COUNTIF(L14:L44,"○"),"","未入力の項目があります")</f>
        <v>未入力の項目があります</v>
      </c>
      <c r="J2" s="1805"/>
      <c r="K2" s="1805"/>
      <c r="L2" s="1805"/>
      <c r="M2" s="601" t="s">
        <v>457</v>
      </c>
      <c r="N2" s="602"/>
    </row>
    <row r="3" spans="2:97" ht="22.15" customHeight="1">
      <c r="B3" s="593"/>
      <c r="C3" s="593"/>
      <c r="D3" s="600"/>
      <c r="E3" s="600"/>
      <c r="F3" s="600"/>
      <c r="G3" s="600"/>
      <c r="H3" s="638" t="s">
        <v>1043</v>
      </c>
      <c r="I3" s="1668">
        <f>'１申請書'!$V$3</f>
        <v>0</v>
      </c>
      <c r="J3" s="1669"/>
      <c r="K3" s="1669"/>
      <c r="L3" s="1670"/>
      <c r="N3" s="543"/>
      <c r="O3" s="543"/>
      <c r="P3" s="543"/>
      <c r="Q3" s="543"/>
      <c r="R3" s="543"/>
      <c r="S3" s="543"/>
      <c r="T3" s="543"/>
      <c r="U3" s="543"/>
      <c r="V3" s="543"/>
    </row>
    <row r="4" spans="2:97" ht="19.899999999999999" customHeight="1">
      <c r="H4" s="590" t="s">
        <v>982</v>
      </c>
      <c r="I4" s="1801">
        <f>'１申請書'!$K$14</f>
        <v>0</v>
      </c>
      <c r="J4" s="1801"/>
      <c r="K4" s="1801"/>
      <c r="L4" s="1801"/>
      <c r="N4" s="1592" t="s">
        <v>979</v>
      </c>
      <c r="O4" s="1592"/>
      <c r="P4" s="1592"/>
      <c r="Q4" s="1592"/>
      <c r="R4" s="1592"/>
      <c r="S4" s="1592"/>
      <c r="T4" s="1592"/>
      <c r="U4" s="1592"/>
      <c r="V4" s="1592"/>
      <c r="W4" s="1592"/>
      <c r="X4" s="1592"/>
      <c r="Y4" s="599"/>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c r="BD4" s="582"/>
      <c r="BE4" s="582"/>
      <c r="BF4" s="582"/>
      <c r="BG4" s="582"/>
      <c r="BH4" s="582"/>
      <c r="BI4" s="582"/>
      <c r="BJ4" s="582"/>
      <c r="BK4" s="582"/>
      <c r="BL4" s="582"/>
      <c r="BM4" s="582"/>
      <c r="BN4" s="582"/>
      <c r="BO4" s="582"/>
      <c r="BP4" s="582"/>
      <c r="BQ4" s="582"/>
      <c r="BR4" s="582"/>
      <c r="BS4" s="582"/>
      <c r="BT4" s="582"/>
      <c r="BU4" s="582"/>
      <c r="BV4" s="582"/>
      <c r="BW4" s="582"/>
      <c r="BX4" s="582"/>
      <c r="BY4" s="582"/>
      <c r="BZ4" s="582"/>
      <c r="CA4" s="582"/>
      <c r="CB4" s="582"/>
      <c r="CC4" s="582"/>
      <c r="CD4" s="582"/>
      <c r="CE4" s="582"/>
      <c r="CF4" s="582"/>
      <c r="CG4" s="582"/>
      <c r="CH4" s="582"/>
      <c r="CI4" s="582"/>
      <c r="CJ4" s="582"/>
      <c r="CK4" s="582"/>
      <c r="CL4" s="582"/>
      <c r="CM4" s="582"/>
      <c r="CN4" s="582"/>
      <c r="CO4" s="582"/>
      <c r="CP4" s="582"/>
      <c r="CQ4" s="582"/>
      <c r="CR4" s="582"/>
      <c r="CS4" s="582"/>
    </row>
    <row r="5" spans="2:97" ht="19.899999999999999" customHeight="1">
      <c r="H5" s="590" t="s">
        <v>983</v>
      </c>
      <c r="I5" s="1801">
        <f>'１申請書'!$K$9</f>
        <v>0</v>
      </c>
      <c r="J5" s="1801"/>
      <c r="K5" s="1801"/>
      <c r="L5" s="1801"/>
      <c r="N5" s="1592"/>
      <c r="O5" s="1592"/>
      <c r="P5" s="1592"/>
      <c r="Q5" s="1592"/>
      <c r="R5" s="1592"/>
      <c r="S5" s="1592"/>
      <c r="T5" s="1592"/>
      <c r="U5" s="1592"/>
      <c r="V5" s="1592"/>
      <c r="W5" s="1592"/>
      <c r="X5" s="1592"/>
      <c r="Y5" s="599"/>
      <c r="Z5" s="582"/>
      <c r="AA5" s="582"/>
      <c r="AB5" s="582"/>
      <c r="AC5" s="582"/>
      <c r="AD5" s="582"/>
      <c r="AE5" s="582"/>
      <c r="AF5" s="582"/>
      <c r="AG5" s="582"/>
      <c r="AH5" s="582"/>
      <c r="AI5" s="582"/>
      <c r="AJ5" s="582"/>
      <c r="AK5" s="582"/>
      <c r="AL5" s="582"/>
      <c r="AM5" s="582"/>
      <c r="AN5" s="582"/>
      <c r="AO5" s="582"/>
      <c r="AP5" s="582"/>
      <c r="AQ5" s="582"/>
      <c r="AR5" s="582"/>
      <c r="AS5" s="582"/>
      <c r="AT5" s="582"/>
      <c r="AU5" s="582"/>
      <c r="AV5" s="582"/>
      <c r="AW5" s="582"/>
      <c r="AX5" s="582"/>
      <c r="AY5" s="582"/>
      <c r="AZ5" s="582"/>
      <c r="BA5" s="582"/>
      <c r="BB5" s="582"/>
      <c r="BC5" s="582"/>
      <c r="BD5" s="582"/>
      <c r="BE5" s="582"/>
      <c r="BF5" s="582"/>
      <c r="BG5" s="582"/>
      <c r="BH5" s="582"/>
      <c r="BI5" s="582"/>
      <c r="BJ5" s="582"/>
      <c r="BK5" s="582"/>
      <c r="BL5" s="582"/>
      <c r="BM5" s="582"/>
      <c r="BN5" s="582"/>
      <c r="BO5" s="582"/>
      <c r="BP5" s="582"/>
      <c r="BQ5" s="582"/>
      <c r="BR5" s="582"/>
      <c r="BS5" s="582"/>
      <c r="BT5" s="582"/>
      <c r="BU5" s="582"/>
      <c r="BV5" s="582"/>
      <c r="BW5" s="582"/>
      <c r="BX5" s="582"/>
      <c r="BY5" s="582"/>
      <c r="BZ5" s="582"/>
      <c r="CA5" s="582"/>
      <c r="CB5" s="582"/>
      <c r="CC5" s="582"/>
      <c r="CD5" s="582"/>
      <c r="CE5" s="582"/>
      <c r="CF5" s="582"/>
      <c r="CG5" s="582"/>
      <c r="CH5" s="582"/>
      <c r="CI5" s="582"/>
      <c r="CJ5" s="582"/>
      <c r="CK5" s="582"/>
      <c r="CL5" s="582"/>
      <c r="CM5" s="582"/>
      <c r="CN5" s="582"/>
      <c r="CO5" s="582"/>
      <c r="CP5" s="582"/>
      <c r="CQ5" s="582"/>
      <c r="CR5" s="582"/>
      <c r="CS5" s="582"/>
    </row>
    <row r="6" spans="2:97" ht="18" customHeight="1">
      <c r="B6" s="583"/>
      <c r="C6" s="583"/>
      <c r="D6" s="583"/>
      <c r="E6" s="583"/>
      <c r="F6" s="583"/>
      <c r="G6" s="583"/>
      <c r="H6" s="583"/>
      <c r="I6" s="583"/>
      <c r="J6" s="583"/>
      <c r="K6" s="583"/>
      <c r="L6" s="583"/>
      <c r="N6" s="1592"/>
      <c r="O6" s="1592"/>
      <c r="P6" s="1592"/>
      <c r="Q6" s="1592"/>
      <c r="R6" s="1592"/>
      <c r="S6" s="1592"/>
      <c r="T6" s="1592"/>
      <c r="U6" s="1592"/>
      <c r="V6" s="1592"/>
      <c r="W6" s="1592"/>
      <c r="X6" s="1592"/>
    </row>
    <row r="7" spans="2:97" ht="18" customHeight="1">
      <c r="B7" s="1775" t="s">
        <v>984</v>
      </c>
      <c r="C7" s="1775"/>
      <c r="D7" s="1775"/>
      <c r="E7" s="1775"/>
      <c r="F7" s="1775"/>
      <c r="G7" s="1775"/>
      <c r="H7" s="1775"/>
      <c r="I7" s="1775"/>
      <c r="J7" s="1775"/>
      <c r="K7" s="1775"/>
      <c r="L7" s="1775"/>
    </row>
    <row r="8" spans="2:97" ht="18" customHeight="1">
      <c r="B8" s="1775"/>
      <c r="C8" s="1775"/>
      <c r="D8" s="1775"/>
      <c r="E8" s="1775"/>
      <c r="F8" s="1775"/>
      <c r="G8" s="1775"/>
      <c r="H8" s="1775"/>
      <c r="I8" s="1775"/>
      <c r="J8" s="1775"/>
      <c r="K8" s="1775"/>
      <c r="L8" s="1775"/>
    </row>
    <row r="9" spans="2:97" ht="18" customHeight="1">
      <c r="B9" s="1775"/>
      <c r="C9" s="1775"/>
      <c r="D9" s="1775"/>
      <c r="E9" s="1775"/>
      <c r="F9" s="1775"/>
      <c r="G9" s="1775"/>
      <c r="H9" s="1775"/>
      <c r="I9" s="1775"/>
      <c r="J9" s="1775"/>
      <c r="K9" s="1775"/>
      <c r="L9" s="1775"/>
    </row>
    <row r="10" spans="2:97" ht="18" customHeight="1">
      <c r="B10" s="1775"/>
      <c r="C10" s="1775"/>
      <c r="D10" s="1775"/>
      <c r="E10" s="1775"/>
      <c r="F10" s="1775"/>
      <c r="G10" s="1775"/>
      <c r="H10" s="1775"/>
      <c r="I10" s="1775"/>
      <c r="J10" s="1775"/>
      <c r="K10" s="1775"/>
      <c r="L10" s="1775"/>
    </row>
    <row r="11" spans="2:97" ht="19.899999999999999" customHeight="1">
      <c r="B11" s="1779" t="s">
        <v>818</v>
      </c>
      <c r="C11" s="1779"/>
      <c r="D11" s="1779"/>
      <c r="E11" s="1779"/>
      <c r="F11" s="1779"/>
      <c r="G11" s="1779"/>
      <c r="H11" s="1779"/>
      <c r="I11" s="1779"/>
      <c r="J11" s="1779"/>
      <c r="K11" s="1779"/>
      <c r="L11" s="1779"/>
    </row>
    <row r="12" spans="2:97" ht="19.899999999999999" customHeight="1">
      <c r="B12" s="544"/>
      <c r="C12" s="544"/>
      <c r="D12" s="544"/>
      <c r="E12" s="544"/>
      <c r="F12" s="544"/>
      <c r="G12" s="544"/>
      <c r="H12" s="544"/>
      <c r="I12" s="544"/>
      <c r="J12" s="544"/>
      <c r="K12" s="544"/>
    </row>
    <row r="13" spans="2:97" ht="25.15" customHeight="1">
      <c r="B13" s="1780" t="s">
        <v>819</v>
      </c>
      <c r="C13" s="1781"/>
      <c r="D13" s="1781"/>
      <c r="E13" s="1781"/>
      <c r="F13" s="1781"/>
      <c r="G13" s="1781"/>
      <c r="H13" s="1781"/>
      <c r="I13" s="1781"/>
      <c r="J13" s="1781"/>
      <c r="K13" s="1782"/>
      <c r="L13" s="545" t="s">
        <v>985</v>
      </c>
    </row>
    <row r="14" spans="2:97" ht="19.899999999999999" customHeight="1">
      <c r="B14" s="1786" t="s">
        <v>820</v>
      </c>
      <c r="C14" s="1787"/>
      <c r="D14" s="1787"/>
      <c r="E14" s="1787"/>
      <c r="F14" s="1787"/>
      <c r="G14" s="1787"/>
      <c r="H14" s="1787"/>
      <c r="I14" s="1787"/>
      <c r="J14" s="1787"/>
      <c r="K14" s="1788"/>
      <c r="L14" s="1776"/>
      <c r="N14" s="1780" t="s">
        <v>989</v>
      </c>
      <c r="O14" s="1781"/>
      <c r="P14" s="1781"/>
      <c r="Q14" s="1781"/>
      <c r="R14" s="1781"/>
      <c r="S14" s="1781"/>
      <c r="T14" s="1781"/>
      <c r="U14" s="1781"/>
      <c r="V14" s="1782"/>
    </row>
    <row r="15" spans="2:97" ht="19.899999999999999" customHeight="1">
      <c r="B15" s="1783" t="s">
        <v>821</v>
      </c>
      <c r="C15" s="1784"/>
      <c r="D15" s="1784"/>
      <c r="E15" s="1784"/>
      <c r="F15" s="1784"/>
      <c r="G15" s="1784"/>
      <c r="H15" s="1784"/>
      <c r="I15" s="1784"/>
      <c r="J15" s="1784"/>
      <c r="K15" s="1785"/>
      <c r="L15" s="1777"/>
      <c r="N15" s="1780"/>
      <c r="O15" s="1781"/>
      <c r="P15" s="1781"/>
      <c r="Q15" s="1781"/>
      <c r="R15" s="1781"/>
      <c r="S15" s="1781"/>
      <c r="T15" s="1781"/>
      <c r="U15" s="1781"/>
      <c r="V15" s="1782"/>
    </row>
    <row r="16" spans="2:97" ht="19.899999999999999" customHeight="1">
      <c r="B16" s="1786" t="s">
        <v>822</v>
      </c>
      <c r="C16" s="1787"/>
      <c r="D16" s="1787"/>
      <c r="E16" s="1787"/>
      <c r="F16" s="1787"/>
      <c r="G16" s="1787"/>
      <c r="H16" s="1787"/>
      <c r="I16" s="1787"/>
      <c r="J16" s="1787"/>
      <c r="K16" s="1788"/>
      <c r="L16" s="1776"/>
      <c r="N16" s="1786" t="s">
        <v>989</v>
      </c>
      <c r="O16" s="1787"/>
      <c r="P16" s="1787"/>
      <c r="Q16" s="1787"/>
      <c r="R16" s="1787"/>
      <c r="S16" s="1787"/>
      <c r="T16" s="1787"/>
      <c r="U16" s="1787"/>
      <c r="V16" s="1788"/>
    </row>
    <row r="17" spans="2:22" ht="19.899999999999999" customHeight="1">
      <c r="B17" s="1802" t="s">
        <v>965</v>
      </c>
      <c r="C17" s="1803"/>
      <c r="D17" s="1803"/>
      <c r="E17" s="1803"/>
      <c r="F17" s="1803"/>
      <c r="G17" s="1803"/>
      <c r="H17" s="1803"/>
      <c r="I17" s="1803"/>
      <c r="J17" s="1803"/>
      <c r="K17" s="1804"/>
      <c r="L17" s="1778"/>
      <c r="N17" s="1802"/>
      <c r="O17" s="1803"/>
      <c r="P17" s="1803"/>
      <c r="Q17" s="1803"/>
      <c r="R17" s="1803"/>
      <c r="S17" s="1803"/>
      <c r="T17" s="1803"/>
      <c r="U17" s="1803"/>
      <c r="V17" s="1804"/>
    </row>
    <row r="18" spans="2:22" ht="19.899999999999999" customHeight="1">
      <c r="B18" s="1783"/>
      <c r="C18" s="1784"/>
      <c r="D18" s="1784"/>
      <c r="E18" s="1784"/>
      <c r="F18" s="1784"/>
      <c r="G18" s="1784"/>
      <c r="H18" s="1784"/>
      <c r="I18" s="1784"/>
      <c r="J18" s="1784"/>
      <c r="K18" s="1785"/>
      <c r="L18" s="1777"/>
      <c r="N18" s="1783"/>
      <c r="O18" s="1784"/>
      <c r="P18" s="1784"/>
      <c r="Q18" s="1784"/>
      <c r="R18" s="1784"/>
      <c r="S18" s="1784"/>
      <c r="T18" s="1784"/>
      <c r="U18" s="1784"/>
      <c r="V18" s="1785"/>
    </row>
    <row r="19" spans="2:22" ht="19.899999999999999" customHeight="1">
      <c r="B19" s="1786" t="s">
        <v>823</v>
      </c>
      <c r="C19" s="1787"/>
      <c r="D19" s="1787"/>
      <c r="E19" s="1787"/>
      <c r="F19" s="1787"/>
      <c r="G19" s="1787"/>
      <c r="H19" s="1787"/>
      <c r="I19" s="1787"/>
      <c r="J19" s="1787"/>
      <c r="K19" s="1788"/>
      <c r="L19" s="1776"/>
      <c r="N19" s="1780" t="s">
        <v>989</v>
      </c>
      <c r="O19" s="1781"/>
      <c r="P19" s="1781"/>
      <c r="Q19" s="1781"/>
      <c r="R19" s="1781"/>
      <c r="S19" s="1781"/>
      <c r="T19" s="1781"/>
      <c r="U19" s="1781"/>
      <c r="V19" s="1782"/>
    </row>
    <row r="20" spans="2:22" ht="19.899999999999999" customHeight="1">
      <c r="B20" s="1783" t="s">
        <v>824</v>
      </c>
      <c r="C20" s="1784"/>
      <c r="D20" s="1784"/>
      <c r="E20" s="1784"/>
      <c r="F20" s="1784"/>
      <c r="G20" s="1784"/>
      <c r="H20" s="1784"/>
      <c r="I20" s="1784"/>
      <c r="J20" s="1784"/>
      <c r="K20" s="1785"/>
      <c r="L20" s="1777"/>
      <c r="N20" s="1780"/>
      <c r="O20" s="1781"/>
      <c r="P20" s="1781"/>
      <c r="Q20" s="1781"/>
      <c r="R20" s="1781"/>
      <c r="S20" s="1781"/>
      <c r="T20" s="1781"/>
      <c r="U20" s="1781"/>
      <c r="V20" s="1782"/>
    </row>
    <row r="21" spans="2:22" ht="19.899999999999999" customHeight="1">
      <c r="B21" s="1786" t="s">
        <v>825</v>
      </c>
      <c r="C21" s="1787"/>
      <c r="D21" s="1787"/>
      <c r="E21" s="1787"/>
      <c r="F21" s="1787"/>
      <c r="G21" s="1787"/>
      <c r="H21" s="1787"/>
      <c r="I21" s="1787"/>
      <c r="J21" s="1787"/>
      <c r="K21" s="1788"/>
      <c r="L21" s="1776"/>
      <c r="N21" s="1780" t="s">
        <v>989</v>
      </c>
      <c r="O21" s="1781"/>
      <c r="P21" s="1781"/>
      <c r="Q21" s="1781"/>
      <c r="R21" s="1781"/>
      <c r="S21" s="1781"/>
      <c r="T21" s="1781"/>
      <c r="U21" s="1781"/>
      <c r="V21" s="1782"/>
    </row>
    <row r="22" spans="2:22" ht="19.899999999999999" customHeight="1">
      <c r="B22" s="1783" t="s">
        <v>826</v>
      </c>
      <c r="C22" s="1784"/>
      <c r="D22" s="1784"/>
      <c r="E22" s="1784"/>
      <c r="F22" s="1784"/>
      <c r="G22" s="1784"/>
      <c r="H22" s="1784"/>
      <c r="I22" s="1784"/>
      <c r="J22" s="1784"/>
      <c r="K22" s="1785"/>
      <c r="L22" s="1777"/>
      <c r="N22" s="1780"/>
      <c r="O22" s="1781"/>
      <c r="P22" s="1781"/>
      <c r="Q22" s="1781"/>
      <c r="R22" s="1781"/>
      <c r="S22" s="1781"/>
      <c r="T22" s="1781"/>
      <c r="U22" s="1781"/>
      <c r="V22" s="1782"/>
    </row>
    <row r="23" spans="2:22" ht="19.899999999999999" customHeight="1">
      <c r="B23" s="1786" t="s">
        <v>827</v>
      </c>
      <c r="C23" s="1787"/>
      <c r="D23" s="1787"/>
      <c r="E23" s="1787"/>
      <c r="F23" s="1787"/>
      <c r="G23" s="1787"/>
      <c r="H23" s="1787"/>
      <c r="I23" s="1787"/>
      <c r="J23" s="1787"/>
      <c r="K23" s="1788"/>
      <c r="L23" s="1776"/>
      <c r="N23" s="1780" t="s">
        <v>989</v>
      </c>
      <c r="O23" s="1781"/>
      <c r="P23" s="1781"/>
      <c r="Q23" s="1781"/>
      <c r="R23" s="1781"/>
      <c r="S23" s="1781"/>
      <c r="T23" s="1781"/>
      <c r="U23" s="1781"/>
      <c r="V23" s="1782"/>
    </row>
    <row r="24" spans="2:22" ht="19.899999999999999" customHeight="1">
      <c r="B24" s="1783" t="s">
        <v>828</v>
      </c>
      <c r="C24" s="1784"/>
      <c r="D24" s="1784"/>
      <c r="E24" s="1784"/>
      <c r="F24" s="1784"/>
      <c r="G24" s="1784"/>
      <c r="H24" s="1784"/>
      <c r="I24" s="1784"/>
      <c r="J24" s="1784"/>
      <c r="K24" s="1785"/>
      <c r="L24" s="1777"/>
      <c r="N24" s="1780"/>
      <c r="O24" s="1781"/>
      <c r="P24" s="1781"/>
      <c r="Q24" s="1781"/>
      <c r="R24" s="1781"/>
      <c r="S24" s="1781"/>
      <c r="T24" s="1781"/>
      <c r="U24" s="1781"/>
      <c r="V24" s="1782"/>
    </row>
    <row r="25" spans="2:22" ht="19.899999999999999" customHeight="1">
      <c r="B25" s="1786" t="s">
        <v>829</v>
      </c>
      <c r="C25" s="1787"/>
      <c r="D25" s="1787"/>
      <c r="E25" s="1787"/>
      <c r="F25" s="1787"/>
      <c r="G25" s="1787"/>
      <c r="H25" s="1787"/>
      <c r="I25" s="1787"/>
      <c r="J25" s="1787"/>
      <c r="K25" s="1788"/>
      <c r="L25" s="1776"/>
      <c r="N25" s="1786" t="s">
        <v>989</v>
      </c>
      <c r="O25" s="1787"/>
      <c r="P25" s="1787"/>
      <c r="Q25" s="1787"/>
      <c r="R25" s="1787"/>
      <c r="S25" s="1787"/>
      <c r="T25" s="1787"/>
      <c r="U25" s="1787"/>
      <c r="V25" s="1788"/>
    </row>
    <row r="26" spans="2:22" ht="19.899999999999999" customHeight="1">
      <c r="B26" s="1802" t="s">
        <v>966</v>
      </c>
      <c r="C26" s="1803"/>
      <c r="D26" s="1803"/>
      <c r="E26" s="1803"/>
      <c r="F26" s="1803"/>
      <c r="G26" s="1803"/>
      <c r="H26" s="1803"/>
      <c r="I26" s="1803"/>
      <c r="J26" s="1803"/>
      <c r="K26" s="1804"/>
      <c r="L26" s="1778"/>
      <c r="N26" s="1802"/>
      <c r="O26" s="1803"/>
      <c r="P26" s="1803"/>
      <c r="Q26" s="1803"/>
      <c r="R26" s="1803"/>
      <c r="S26" s="1803"/>
      <c r="T26" s="1803"/>
      <c r="U26" s="1803"/>
      <c r="V26" s="1804"/>
    </row>
    <row r="27" spans="2:22" ht="19.899999999999999" customHeight="1">
      <c r="B27" s="1783"/>
      <c r="C27" s="1784"/>
      <c r="D27" s="1784"/>
      <c r="E27" s="1784"/>
      <c r="F27" s="1784"/>
      <c r="G27" s="1784"/>
      <c r="H27" s="1784"/>
      <c r="I27" s="1784"/>
      <c r="J27" s="1784"/>
      <c r="K27" s="1785"/>
      <c r="L27" s="1777"/>
      <c r="N27" s="1783"/>
      <c r="O27" s="1784"/>
      <c r="P27" s="1784"/>
      <c r="Q27" s="1784"/>
      <c r="R27" s="1784"/>
      <c r="S27" s="1784"/>
      <c r="T27" s="1784"/>
      <c r="U27" s="1784"/>
      <c r="V27" s="1785"/>
    </row>
    <row r="28" spans="2:22" ht="19.899999999999999" customHeight="1">
      <c r="B28" s="1786" t="s">
        <v>830</v>
      </c>
      <c r="C28" s="1787"/>
      <c r="D28" s="1787"/>
      <c r="E28" s="1787"/>
      <c r="F28" s="1787"/>
      <c r="G28" s="1787"/>
      <c r="H28" s="1787"/>
      <c r="I28" s="1787"/>
      <c r="J28" s="1787"/>
      <c r="K28" s="1788"/>
      <c r="L28" s="1778"/>
      <c r="N28" s="1786" t="s">
        <v>989</v>
      </c>
      <c r="O28" s="1787"/>
      <c r="P28" s="1787"/>
      <c r="Q28" s="1787"/>
      <c r="R28" s="1787"/>
      <c r="S28" s="1787"/>
      <c r="T28" s="1787"/>
      <c r="U28" s="1787"/>
      <c r="V28" s="1788"/>
    </row>
    <row r="29" spans="2:22" ht="19.899999999999999" customHeight="1">
      <c r="B29" s="1802" t="s">
        <v>967</v>
      </c>
      <c r="C29" s="1803"/>
      <c r="D29" s="1803"/>
      <c r="E29" s="1803"/>
      <c r="F29" s="1803"/>
      <c r="G29" s="1803"/>
      <c r="H29" s="1803"/>
      <c r="I29" s="1803"/>
      <c r="J29" s="1803"/>
      <c r="K29" s="1804"/>
      <c r="L29" s="1778"/>
      <c r="N29" s="1802"/>
      <c r="O29" s="1803"/>
      <c r="P29" s="1803"/>
      <c r="Q29" s="1803"/>
      <c r="R29" s="1803"/>
      <c r="S29" s="1803"/>
      <c r="T29" s="1803"/>
      <c r="U29" s="1803"/>
      <c r="V29" s="1804"/>
    </row>
    <row r="30" spans="2:22" ht="19.899999999999999" customHeight="1">
      <c r="B30" s="1802"/>
      <c r="C30" s="1803"/>
      <c r="D30" s="1803"/>
      <c r="E30" s="1803"/>
      <c r="F30" s="1803"/>
      <c r="G30" s="1803"/>
      <c r="H30" s="1803"/>
      <c r="I30" s="1803"/>
      <c r="J30" s="1803"/>
      <c r="K30" s="1804"/>
      <c r="L30" s="1778"/>
      <c r="N30" s="1802"/>
      <c r="O30" s="1803"/>
      <c r="P30" s="1803"/>
      <c r="Q30" s="1803"/>
      <c r="R30" s="1803"/>
      <c r="S30" s="1803"/>
      <c r="T30" s="1803"/>
      <c r="U30" s="1803"/>
      <c r="V30" s="1804"/>
    </row>
    <row r="31" spans="2:22" ht="19.899999999999999" customHeight="1">
      <c r="B31" s="1783"/>
      <c r="C31" s="1784"/>
      <c r="D31" s="1784"/>
      <c r="E31" s="1784"/>
      <c r="F31" s="1784"/>
      <c r="G31" s="1784"/>
      <c r="H31" s="1784"/>
      <c r="I31" s="1784"/>
      <c r="J31" s="1784"/>
      <c r="K31" s="1785"/>
      <c r="L31" s="1778"/>
      <c r="N31" s="1783"/>
      <c r="O31" s="1784"/>
      <c r="P31" s="1784"/>
      <c r="Q31" s="1784"/>
      <c r="R31" s="1784"/>
      <c r="S31" s="1784"/>
      <c r="T31" s="1784"/>
      <c r="U31" s="1784"/>
      <c r="V31" s="1785"/>
    </row>
    <row r="32" spans="2:22" ht="19.899999999999999" customHeight="1">
      <c r="B32" s="1786" t="s">
        <v>831</v>
      </c>
      <c r="C32" s="1787"/>
      <c r="D32" s="1787"/>
      <c r="E32" s="1787"/>
      <c r="F32" s="1787"/>
      <c r="G32" s="1787"/>
      <c r="H32" s="1787"/>
      <c r="I32" s="1787"/>
      <c r="J32" s="1787"/>
      <c r="K32" s="1788"/>
      <c r="L32" s="1776"/>
      <c r="N32" s="1780" t="s">
        <v>989</v>
      </c>
      <c r="O32" s="1781"/>
      <c r="P32" s="1781"/>
      <c r="Q32" s="1781"/>
      <c r="R32" s="1781"/>
      <c r="S32" s="1781"/>
      <c r="T32" s="1781"/>
      <c r="U32" s="1781"/>
      <c r="V32" s="1782"/>
    </row>
    <row r="33" spans="2:22" ht="19.899999999999999" customHeight="1">
      <c r="B33" s="1783" t="s">
        <v>832</v>
      </c>
      <c r="C33" s="1784"/>
      <c r="D33" s="1784"/>
      <c r="E33" s="1784"/>
      <c r="F33" s="1784"/>
      <c r="G33" s="1784"/>
      <c r="H33" s="1784"/>
      <c r="I33" s="1784"/>
      <c r="J33" s="1784"/>
      <c r="K33" s="1785"/>
      <c r="L33" s="1777"/>
      <c r="N33" s="1780"/>
      <c r="O33" s="1781"/>
      <c r="P33" s="1781"/>
      <c r="Q33" s="1781"/>
      <c r="R33" s="1781"/>
      <c r="S33" s="1781"/>
      <c r="T33" s="1781"/>
      <c r="U33" s="1781"/>
      <c r="V33" s="1782"/>
    </row>
    <row r="34" spans="2:22" ht="19.899999999999999" customHeight="1">
      <c r="B34" s="1786" t="s">
        <v>833</v>
      </c>
      <c r="C34" s="1787"/>
      <c r="D34" s="1787"/>
      <c r="E34" s="1787"/>
      <c r="F34" s="1787"/>
      <c r="G34" s="1787"/>
      <c r="H34" s="1787"/>
      <c r="I34" s="1787"/>
      <c r="J34" s="1787"/>
      <c r="K34" s="1788"/>
      <c r="L34" s="1776"/>
      <c r="N34" s="1786" t="s">
        <v>989</v>
      </c>
      <c r="O34" s="1787"/>
      <c r="P34" s="1787"/>
      <c r="Q34" s="1787"/>
      <c r="R34" s="1787"/>
      <c r="S34" s="1787"/>
      <c r="T34" s="1787"/>
      <c r="U34" s="1787"/>
      <c r="V34" s="1788"/>
    </row>
    <row r="35" spans="2:22" ht="19.899999999999999" customHeight="1">
      <c r="B35" s="1802" t="s">
        <v>968</v>
      </c>
      <c r="C35" s="1803"/>
      <c r="D35" s="1803"/>
      <c r="E35" s="1803"/>
      <c r="F35" s="1803"/>
      <c r="G35" s="1803"/>
      <c r="H35" s="1803"/>
      <c r="I35" s="1803"/>
      <c r="J35" s="1803"/>
      <c r="K35" s="1804"/>
      <c r="L35" s="1778"/>
      <c r="N35" s="1802"/>
      <c r="O35" s="1803"/>
      <c r="P35" s="1803"/>
      <c r="Q35" s="1803"/>
      <c r="R35" s="1803"/>
      <c r="S35" s="1803"/>
      <c r="T35" s="1803"/>
      <c r="U35" s="1803"/>
      <c r="V35" s="1804"/>
    </row>
    <row r="36" spans="2:22" ht="19.899999999999999" customHeight="1">
      <c r="B36" s="1783"/>
      <c r="C36" s="1784"/>
      <c r="D36" s="1784"/>
      <c r="E36" s="1784"/>
      <c r="F36" s="1784"/>
      <c r="G36" s="1784"/>
      <c r="H36" s="1784"/>
      <c r="I36" s="1784"/>
      <c r="J36" s="1784"/>
      <c r="K36" s="1785"/>
      <c r="L36" s="1777"/>
      <c r="N36" s="1783"/>
      <c r="O36" s="1784"/>
      <c r="P36" s="1784"/>
      <c r="Q36" s="1784"/>
      <c r="R36" s="1784"/>
      <c r="S36" s="1784"/>
      <c r="T36" s="1784"/>
      <c r="U36" s="1784"/>
      <c r="V36" s="1785"/>
    </row>
    <row r="37" spans="2:22" ht="19.899999999999999" customHeight="1">
      <c r="B37" s="1786" t="s">
        <v>834</v>
      </c>
      <c r="C37" s="1787"/>
      <c r="D37" s="1787"/>
      <c r="E37" s="1787"/>
      <c r="F37" s="1787"/>
      <c r="G37" s="1787"/>
      <c r="H37" s="1787"/>
      <c r="I37" s="1787"/>
      <c r="J37" s="1787"/>
      <c r="K37" s="1788"/>
      <c r="L37" s="1776"/>
      <c r="N37" s="1780" t="s">
        <v>989</v>
      </c>
      <c r="O37" s="1781"/>
      <c r="P37" s="1781"/>
      <c r="Q37" s="1781"/>
      <c r="R37" s="1781"/>
      <c r="S37" s="1781"/>
      <c r="T37" s="1781"/>
      <c r="U37" s="1781"/>
      <c r="V37" s="1782"/>
    </row>
    <row r="38" spans="2:22" ht="19.899999999999999" customHeight="1">
      <c r="B38" s="1783" t="s">
        <v>835</v>
      </c>
      <c r="C38" s="1784"/>
      <c r="D38" s="1784"/>
      <c r="E38" s="1784"/>
      <c r="F38" s="1784"/>
      <c r="G38" s="1784"/>
      <c r="H38" s="1784"/>
      <c r="I38" s="1784"/>
      <c r="J38" s="1784"/>
      <c r="K38" s="1785"/>
      <c r="L38" s="1777"/>
      <c r="N38" s="1780"/>
      <c r="O38" s="1781"/>
      <c r="P38" s="1781"/>
      <c r="Q38" s="1781"/>
      <c r="R38" s="1781"/>
      <c r="S38" s="1781"/>
      <c r="T38" s="1781"/>
      <c r="U38" s="1781"/>
      <c r="V38" s="1782"/>
    </row>
    <row r="39" spans="2:22" ht="19.899999999999999" customHeight="1">
      <c r="B39" s="1786" t="s">
        <v>836</v>
      </c>
      <c r="C39" s="1787"/>
      <c r="D39" s="1787"/>
      <c r="E39" s="1787"/>
      <c r="F39" s="1787"/>
      <c r="G39" s="1787"/>
      <c r="H39" s="1787"/>
      <c r="I39" s="1787"/>
      <c r="J39" s="1787"/>
      <c r="K39" s="1788"/>
      <c r="L39" s="1776"/>
      <c r="N39" s="1786" t="s">
        <v>989</v>
      </c>
      <c r="O39" s="1787"/>
      <c r="P39" s="1787"/>
      <c r="Q39" s="1787"/>
      <c r="R39" s="1787"/>
      <c r="S39" s="1787"/>
      <c r="T39" s="1787"/>
      <c r="U39" s="1787"/>
      <c r="V39" s="1788"/>
    </row>
    <row r="40" spans="2:22" ht="19.899999999999999" customHeight="1">
      <c r="B40" s="1802" t="s">
        <v>969</v>
      </c>
      <c r="C40" s="1803"/>
      <c r="D40" s="1803"/>
      <c r="E40" s="1803"/>
      <c r="F40" s="1803"/>
      <c r="G40" s="1803"/>
      <c r="H40" s="1803"/>
      <c r="I40" s="1803"/>
      <c r="J40" s="1803"/>
      <c r="K40" s="1804"/>
      <c r="L40" s="1778"/>
      <c r="N40" s="1802"/>
      <c r="O40" s="1803"/>
      <c r="P40" s="1803"/>
      <c r="Q40" s="1803"/>
      <c r="R40" s="1803"/>
      <c r="S40" s="1803"/>
      <c r="T40" s="1803"/>
      <c r="U40" s="1803"/>
      <c r="V40" s="1804"/>
    </row>
    <row r="41" spans="2:22" ht="19.899999999999999" customHeight="1">
      <c r="B41" s="1783"/>
      <c r="C41" s="1784"/>
      <c r="D41" s="1784"/>
      <c r="E41" s="1784"/>
      <c r="F41" s="1784"/>
      <c r="G41" s="1784"/>
      <c r="H41" s="1784"/>
      <c r="I41" s="1784"/>
      <c r="J41" s="1784"/>
      <c r="K41" s="1785"/>
      <c r="L41" s="1777"/>
      <c r="N41" s="1783"/>
      <c r="O41" s="1784"/>
      <c r="P41" s="1784"/>
      <c r="Q41" s="1784"/>
      <c r="R41" s="1784"/>
      <c r="S41" s="1784"/>
      <c r="T41" s="1784"/>
      <c r="U41" s="1784"/>
      <c r="V41" s="1785"/>
    </row>
    <row r="42" spans="2:22" ht="19.899999999999999" customHeight="1">
      <c r="B42" s="1806" t="s">
        <v>986</v>
      </c>
      <c r="C42" s="1807"/>
      <c r="D42" s="1807"/>
      <c r="E42" s="596"/>
      <c r="F42" s="594" t="s">
        <v>987</v>
      </c>
      <c r="G42" s="594"/>
      <c r="H42" s="594"/>
      <c r="I42" s="594"/>
      <c r="J42" s="594"/>
      <c r="K42" s="595"/>
      <c r="L42" s="1776"/>
      <c r="N42" s="1780" t="s">
        <v>988</v>
      </c>
      <c r="O42" s="1781"/>
      <c r="P42" s="1781"/>
      <c r="Q42" s="1781"/>
      <c r="R42" s="1781"/>
      <c r="S42" s="1781"/>
      <c r="T42" s="1781"/>
      <c r="U42" s="1781"/>
      <c r="V42" s="1782"/>
    </row>
    <row r="43" spans="2:22" ht="22.15" customHeight="1">
      <c r="B43" s="1789"/>
      <c r="C43" s="1808"/>
      <c r="D43" s="1808"/>
      <c r="E43" s="1808"/>
      <c r="F43" s="1808"/>
      <c r="G43" s="1808"/>
      <c r="H43" s="1808"/>
      <c r="I43" s="1808"/>
      <c r="J43" s="597"/>
      <c r="K43" s="591"/>
      <c r="L43" s="1778"/>
      <c r="N43" s="1780"/>
      <c r="O43" s="1781"/>
      <c r="P43" s="1781"/>
      <c r="Q43" s="1781"/>
      <c r="R43" s="1781"/>
      <c r="S43" s="1781"/>
      <c r="T43" s="1781"/>
      <c r="U43" s="1781"/>
      <c r="V43" s="1782"/>
    </row>
    <row r="44" spans="2:22" ht="22.15" customHeight="1">
      <c r="B44" s="1790"/>
      <c r="C44" s="1809"/>
      <c r="D44" s="1809"/>
      <c r="E44" s="1809"/>
      <c r="F44" s="1809"/>
      <c r="G44" s="1809"/>
      <c r="H44" s="1809"/>
      <c r="I44" s="1809"/>
      <c r="J44" s="598"/>
      <c r="K44" s="592"/>
      <c r="L44" s="1777"/>
      <c r="N44" s="1780"/>
      <c r="O44" s="1781"/>
      <c r="P44" s="1781"/>
      <c r="Q44" s="1781"/>
      <c r="R44" s="1781"/>
      <c r="S44" s="1781"/>
      <c r="T44" s="1781"/>
      <c r="U44" s="1781"/>
      <c r="V44" s="1782"/>
    </row>
    <row r="45" spans="2:22" ht="19.899999999999999" customHeight="1">
      <c r="B45" s="1791" t="s">
        <v>973</v>
      </c>
      <c r="C45" s="1792"/>
      <c r="D45" s="1792"/>
      <c r="E45" s="1792"/>
      <c r="F45" s="1792"/>
      <c r="G45" s="1792"/>
      <c r="H45" s="1792"/>
      <c r="I45" s="1792"/>
      <c r="J45" s="1792"/>
      <c r="K45" s="1792"/>
      <c r="L45" s="1793"/>
    </row>
    <row r="46" spans="2:22" ht="19.899999999999999" customHeight="1">
      <c r="B46" s="1794" t="s">
        <v>837</v>
      </c>
      <c r="C46" s="1795"/>
      <c r="D46" s="1795"/>
      <c r="E46" s="1795"/>
      <c r="F46" s="1795"/>
      <c r="G46" s="1795"/>
      <c r="H46" s="1795"/>
      <c r="I46" s="1795"/>
      <c r="J46" s="1795"/>
      <c r="K46" s="1795"/>
      <c r="L46" s="1796"/>
    </row>
    <row r="47" spans="2:22" ht="22.15" customHeight="1">
      <c r="D47" s="1810" t="s">
        <v>185</v>
      </c>
      <c r="E47" s="1810"/>
      <c r="F47" s="1810"/>
    </row>
    <row r="48" spans="2:22" ht="22.15" customHeight="1">
      <c r="D48" s="588" t="s">
        <v>139</v>
      </c>
    </row>
  </sheetData>
  <mergeCells count="62">
    <mergeCell ref="N23:V24"/>
    <mergeCell ref="N21:V22"/>
    <mergeCell ref="N19:V20"/>
    <mergeCell ref="N16:V18"/>
    <mergeCell ref="D47:F47"/>
    <mergeCell ref="N42:V44"/>
    <mergeCell ref="N39:V41"/>
    <mergeCell ref="N37:V38"/>
    <mergeCell ref="N34:V36"/>
    <mergeCell ref="N32:V33"/>
    <mergeCell ref="N28:V31"/>
    <mergeCell ref="N25:V27"/>
    <mergeCell ref="B35:K36"/>
    <mergeCell ref="L19:L20"/>
    <mergeCell ref="L21:L22"/>
    <mergeCell ref="L23:L24"/>
    <mergeCell ref="N14:V15"/>
    <mergeCell ref="I2:L2"/>
    <mergeCell ref="L42:L44"/>
    <mergeCell ref="B42:D42"/>
    <mergeCell ref="N4:X6"/>
    <mergeCell ref="B37:K37"/>
    <mergeCell ref="B38:K38"/>
    <mergeCell ref="B39:K39"/>
    <mergeCell ref="C43:I44"/>
    <mergeCell ref="B40:K41"/>
    <mergeCell ref="B23:K23"/>
    <mergeCell ref="B24:K24"/>
    <mergeCell ref="B25:K25"/>
    <mergeCell ref="B26:K27"/>
    <mergeCell ref="B28:K28"/>
    <mergeCell ref="B29:K31"/>
    <mergeCell ref="B43:B44"/>
    <mergeCell ref="B45:L45"/>
    <mergeCell ref="B46:L46"/>
    <mergeCell ref="B1:C1"/>
    <mergeCell ref="D1:I1"/>
    <mergeCell ref="I4:L4"/>
    <mergeCell ref="I5:L5"/>
    <mergeCell ref="B17:K18"/>
    <mergeCell ref="B19:K19"/>
    <mergeCell ref="L32:L33"/>
    <mergeCell ref="L34:L36"/>
    <mergeCell ref="L37:L38"/>
    <mergeCell ref="L39:L41"/>
    <mergeCell ref="B32:K32"/>
    <mergeCell ref="B33:K33"/>
    <mergeCell ref="B34:K34"/>
    <mergeCell ref="L28:L31"/>
    <mergeCell ref="B20:K20"/>
    <mergeCell ref="B21:K21"/>
    <mergeCell ref="B22:K22"/>
    <mergeCell ref="B14:K14"/>
    <mergeCell ref="B15:K15"/>
    <mergeCell ref="B16:K16"/>
    <mergeCell ref="I3:L3"/>
    <mergeCell ref="B7:L10"/>
    <mergeCell ref="L14:L15"/>
    <mergeCell ref="L16:L18"/>
    <mergeCell ref="L25:L27"/>
    <mergeCell ref="B11:L11"/>
    <mergeCell ref="B13:K13"/>
  </mergeCells>
  <phoneticPr fontId="5"/>
  <dataValidations count="3">
    <dataValidation type="list" allowBlank="1" showInputMessage="1" showErrorMessage="1" sqref="L14:L15 L19:L44" xr:uid="{E84D9ED4-5B39-487C-8EFC-67746D8A8CE9}">
      <formula1>$D$48:$D$49</formula1>
    </dataValidation>
    <dataValidation type="list" allowBlank="1" showInputMessage="1" showErrorMessage="1" sqref="L16:L18" xr:uid="{0469AF06-A12B-404E-BEED-62B8E6301315}">
      <formula1>$D$48</formula1>
    </dataValidation>
    <dataValidation imeMode="off" allowBlank="1" showInputMessage="1" showErrorMessage="1" sqref="I3" xr:uid="{B37E8FC5-304A-4745-A5A9-7037CFE2A974}"/>
  </dataValidations>
  <printOptions horizontalCentered="1"/>
  <pageMargins left="0.51181102362204722" right="0.51181102362204722" top="0.74803149606299213" bottom="0.74803149606299213" header="0.31496062992125984" footer="0.31496062992125984"/>
  <pageSetup paperSize="9" scale="85" orientation="portrait" blackAndWhite="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9B4A6-86C5-4337-8748-F2FEEFDD96CE}">
  <dimension ref="A1:G54"/>
  <sheetViews>
    <sheetView view="pageBreakPreview" zoomScale="69" zoomScaleNormal="69" zoomScaleSheetLayoutView="69" workbookViewId="0">
      <selection activeCell="F1" sqref="F1"/>
    </sheetView>
  </sheetViews>
  <sheetFormatPr defaultColWidth="9" defaultRowHeight="13.5"/>
  <cols>
    <col min="1" max="1" width="6.5" customWidth="1"/>
    <col min="2" max="3" width="10.625" customWidth="1"/>
    <col min="4" max="4" width="10.625" style="579" customWidth="1"/>
    <col min="5" max="5" width="31.375" customWidth="1"/>
    <col min="6" max="6" width="229.25" style="548" customWidth="1"/>
    <col min="7" max="7" width="0.75" customWidth="1"/>
  </cols>
  <sheetData>
    <row r="1" spans="1:7" ht="33.75" customHeight="1" thickBot="1">
      <c r="A1" s="546" t="s">
        <v>974</v>
      </c>
      <c r="B1" s="547"/>
      <c r="C1" s="547"/>
      <c r="D1" s="547"/>
      <c r="E1" s="547"/>
      <c r="G1" s="549"/>
    </row>
    <row r="2" spans="1:7" ht="59.25" thickBot="1">
      <c r="A2" s="550" t="s">
        <v>838</v>
      </c>
      <c r="B2" s="551" t="s">
        <v>839</v>
      </c>
      <c r="C2" s="551" t="s">
        <v>970</v>
      </c>
      <c r="D2" s="552" t="s">
        <v>840</v>
      </c>
      <c r="E2" s="553" t="s">
        <v>841</v>
      </c>
      <c r="F2" s="554" t="s">
        <v>842</v>
      </c>
    </row>
    <row r="3" spans="1:7" ht="39">
      <c r="A3" s="1811" t="s">
        <v>843</v>
      </c>
      <c r="B3" s="1813" t="s">
        <v>844</v>
      </c>
      <c r="C3" s="1816" t="s">
        <v>845</v>
      </c>
      <c r="D3" s="1819">
        <v>1</v>
      </c>
      <c r="E3" s="555" t="s">
        <v>846</v>
      </c>
      <c r="F3" s="556" t="s">
        <v>847</v>
      </c>
    </row>
    <row r="4" spans="1:7" ht="39">
      <c r="A4" s="1812"/>
      <c r="B4" s="1814"/>
      <c r="C4" s="1817"/>
      <c r="D4" s="1820"/>
      <c r="E4" s="557" t="s">
        <v>848</v>
      </c>
      <c r="F4" s="558" t="s">
        <v>849</v>
      </c>
    </row>
    <row r="5" spans="1:7" ht="39">
      <c r="A5" s="1812"/>
      <c r="B5" s="1815"/>
      <c r="C5" s="1818"/>
      <c r="D5" s="1821"/>
      <c r="E5" s="557" t="s">
        <v>850</v>
      </c>
      <c r="F5" s="558" t="s">
        <v>851</v>
      </c>
    </row>
    <row r="6" spans="1:7" ht="39">
      <c r="A6" s="1812"/>
      <c r="B6" s="1822" t="s">
        <v>844</v>
      </c>
      <c r="C6" s="1823" t="s">
        <v>852</v>
      </c>
      <c r="D6" s="1824">
        <v>2</v>
      </c>
      <c r="E6" s="559" t="s">
        <v>853</v>
      </c>
      <c r="F6" s="560" t="s">
        <v>854</v>
      </c>
    </row>
    <row r="7" spans="1:7" ht="39">
      <c r="A7" s="1812"/>
      <c r="B7" s="1815"/>
      <c r="C7" s="1818"/>
      <c r="D7" s="1821"/>
      <c r="E7" s="557" t="s">
        <v>855</v>
      </c>
      <c r="F7" s="558" t="s">
        <v>856</v>
      </c>
    </row>
    <row r="8" spans="1:7" ht="39.75" thickBot="1">
      <c r="A8" s="1812"/>
      <c r="B8" s="561" t="s">
        <v>844</v>
      </c>
      <c r="C8" s="562" t="s">
        <v>857</v>
      </c>
      <c r="D8" s="563">
        <v>3</v>
      </c>
      <c r="E8" s="559" t="s">
        <v>858</v>
      </c>
      <c r="F8" s="560" t="s">
        <v>859</v>
      </c>
    </row>
    <row r="9" spans="1:7" ht="39" customHeight="1">
      <c r="A9" s="1811" t="s">
        <v>860</v>
      </c>
      <c r="B9" s="1826" t="s">
        <v>861</v>
      </c>
      <c r="C9" s="1816" t="s">
        <v>862</v>
      </c>
      <c r="D9" s="1819">
        <v>4</v>
      </c>
      <c r="E9" s="555" t="s">
        <v>863</v>
      </c>
      <c r="F9" s="556" t="s">
        <v>864</v>
      </c>
    </row>
    <row r="10" spans="1:7" ht="19.5">
      <c r="A10" s="1812"/>
      <c r="B10" s="1827"/>
      <c r="C10" s="1817"/>
      <c r="D10" s="1821"/>
      <c r="E10" s="557" t="s">
        <v>865</v>
      </c>
      <c r="F10" s="558" t="s">
        <v>866</v>
      </c>
    </row>
    <row r="11" spans="1:7" ht="39" customHeight="1">
      <c r="A11" s="1812"/>
      <c r="B11" s="1827"/>
      <c r="C11" s="1823" t="s">
        <v>867</v>
      </c>
      <c r="D11" s="1824">
        <v>5</v>
      </c>
      <c r="E11" s="559" t="s">
        <v>868</v>
      </c>
      <c r="F11" s="560" t="s">
        <v>869</v>
      </c>
    </row>
    <row r="12" spans="1:7" ht="19.5">
      <c r="A12" s="1812"/>
      <c r="B12" s="1827"/>
      <c r="C12" s="1817"/>
      <c r="D12" s="1820"/>
      <c r="E12" s="557" t="s">
        <v>870</v>
      </c>
      <c r="F12" s="558" t="s">
        <v>871</v>
      </c>
    </row>
    <row r="13" spans="1:7" ht="19.5">
      <c r="A13" s="1812"/>
      <c r="B13" s="1827"/>
      <c r="C13" s="1817"/>
      <c r="D13" s="1821"/>
      <c r="E13" s="557" t="s">
        <v>872</v>
      </c>
      <c r="F13" s="558" t="s">
        <v>873</v>
      </c>
    </row>
    <row r="14" spans="1:7" ht="19.5" customHeight="1">
      <c r="A14" s="1812"/>
      <c r="B14" s="1827"/>
      <c r="C14" s="1823" t="s">
        <v>874</v>
      </c>
      <c r="D14" s="1824">
        <v>6</v>
      </c>
      <c r="E14" s="564" t="s">
        <v>875</v>
      </c>
      <c r="F14" s="565" t="s">
        <v>876</v>
      </c>
    </row>
    <row r="15" spans="1:7" ht="19.5" customHeight="1">
      <c r="A15" s="1812"/>
      <c r="B15" s="1827"/>
      <c r="C15" s="1817"/>
      <c r="D15" s="1820"/>
      <c r="E15" s="566" t="s">
        <v>877</v>
      </c>
      <c r="F15" s="567" t="s">
        <v>878</v>
      </c>
    </row>
    <row r="16" spans="1:7" ht="19.5" customHeight="1">
      <c r="A16" s="1812"/>
      <c r="B16" s="1827"/>
      <c r="C16" s="1817"/>
      <c r="D16" s="1820"/>
      <c r="E16" s="566" t="s">
        <v>879</v>
      </c>
      <c r="F16" s="567" t="s">
        <v>880</v>
      </c>
    </row>
    <row r="17" spans="1:6" ht="19.5" customHeight="1">
      <c r="A17" s="1812"/>
      <c r="B17" s="1827"/>
      <c r="C17" s="1817"/>
      <c r="D17" s="1821"/>
      <c r="E17" s="557" t="s">
        <v>881</v>
      </c>
      <c r="F17" s="558" t="s">
        <v>882</v>
      </c>
    </row>
    <row r="18" spans="1:6" ht="39" customHeight="1">
      <c r="A18" s="1812"/>
      <c r="B18" s="1827"/>
      <c r="C18" s="1823" t="s">
        <v>883</v>
      </c>
      <c r="D18" s="1824">
        <v>7</v>
      </c>
      <c r="E18" s="564" t="s">
        <v>884</v>
      </c>
      <c r="F18" s="565" t="s">
        <v>885</v>
      </c>
    </row>
    <row r="19" spans="1:6" ht="19.5">
      <c r="A19" s="1812"/>
      <c r="B19" s="1827"/>
      <c r="C19" s="1817"/>
      <c r="D19" s="1820"/>
      <c r="E19" s="566" t="s">
        <v>886</v>
      </c>
      <c r="F19" s="567" t="s">
        <v>887</v>
      </c>
    </row>
    <row r="20" spans="1:6" ht="19.5">
      <c r="A20" s="1812"/>
      <c r="B20" s="1828"/>
      <c r="C20" s="1817"/>
      <c r="D20" s="1821"/>
      <c r="E20" s="566" t="s">
        <v>888</v>
      </c>
      <c r="F20" s="567" t="s">
        <v>889</v>
      </c>
    </row>
    <row r="21" spans="1:6" ht="19.5" customHeight="1">
      <c r="A21" s="1812"/>
      <c r="B21" s="1829" t="s">
        <v>890</v>
      </c>
      <c r="C21" s="1823" t="s">
        <v>891</v>
      </c>
      <c r="D21" s="1824">
        <v>8</v>
      </c>
      <c r="E21" s="564" t="s">
        <v>892</v>
      </c>
      <c r="F21" s="565" t="s">
        <v>893</v>
      </c>
    </row>
    <row r="22" spans="1:6" ht="39" customHeight="1">
      <c r="A22" s="1812"/>
      <c r="B22" s="1827"/>
      <c r="C22" s="1817"/>
      <c r="D22" s="1820"/>
      <c r="E22" s="568" t="s">
        <v>894</v>
      </c>
      <c r="F22" s="569" t="s">
        <v>895</v>
      </c>
    </row>
    <row r="23" spans="1:6" ht="19.5" customHeight="1">
      <c r="A23" s="1812"/>
      <c r="B23" s="1827"/>
      <c r="C23" s="1817"/>
      <c r="D23" s="1820"/>
      <c r="E23" s="568" t="s">
        <v>896</v>
      </c>
      <c r="F23" s="569" t="s">
        <v>897</v>
      </c>
    </row>
    <row r="24" spans="1:6" ht="19.5" customHeight="1">
      <c r="A24" s="1812"/>
      <c r="B24" s="1827"/>
      <c r="C24" s="1817"/>
      <c r="D24" s="1820"/>
      <c r="E24" s="568" t="s">
        <v>898</v>
      </c>
      <c r="F24" s="569" t="s">
        <v>899</v>
      </c>
    </row>
    <row r="25" spans="1:6" ht="19.5" customHeight="1">
      <c r="A25" s="1812"/>
      <c r="B25" s="1827"/>
      <c r="C25" s="1817"/>
      <c r="D25" s="1821"/>
      <c r="E25" s="566" t="s">
        <v>900</v>
      </c>
      <c r="F25" s="567" t="s">
        <v>901</v>
      </c>
    </row>
    <row r="26" spans="1:6" ht="19.5">
      <c r="A26" s="1812"/>
      <c r="B26" s="1827"/>
      <c r="C26" s="1823" t="s">
        <v>902</v>
      </c>
      <c r="D26" s="1824">
        <v>9</v>
      </c>
      <c r="E26" s="564" t="s">
        <v>903</v>
      </c>
      <c r="F26" s="565" t="s">
        <v>904</v>
      </c>
    </row>
    <row r="27" spans="1:6" ht="19.5">
      <c r="A27" s="1812"/>
      <c r="B27" s="1827"/>
      <c r="C27" s="1817"/>
      <c r="D27" s="1820"/>
      <c r="E27" s="568" t="s">
        <v>905</v>
      </c>
      <c r="F27" s="569" t="s">
        <v>906</v>
      </c>
    </row>
    <row r="28" spans="1:6" ht="19.5">
      <c r="A28" s="1812"/>
      <c r="B28" s="1827"/>
      <c r="C28" s="1817"/>
      <c r="D28" s="1821"/>
      <c r="E28" s="568" t="s">
        <v>907</v>
      </c>
      <c r="F28" s="569" t="s">
        <v>908</v>
      </c>
    </row>
    <row r="29" spans="1:6" ht="39" customHeight="1">
      <c r="A29" s="1812"/>
      <c r="B29" s="1827"/>
      <c r="C29" s="1823" t="s">
        <v>909</v>
      </c>
      <c r="D29" s="1824">
        <v>10</v>
      </c>
      <c r="E29" s="564" t="s">
        <v>910</v>
      </c>
      <c r="F29" s="565" t="s">
        <v>911</v>
      </c>
    </row>
    <row r="30" spans="1:6" ht="19.5">
      <c r="A30" s="1812"/>
      <c r="B30" s="1827"/>
      <c r="C30" s="1817"/>
      <c r="D30" s="1820"/>
      <c r="E30" s="568" t="s">
        <v>912</v>
      </c>
      <c r="F30" s="569" t="s">
        <v>913</v>
      </c>
    </row>
    <row r="31" spans="1:6" ht="19.5">
      <c r="A31" s="1812"/>
      <c r="B31" s="1827"/>
      <c r="C31" s="1817"/>
      <c r="D31" s="1820"/>
      <c r="E31" s="568" t="s">
        <v>914</v>
      </c>
      <c r="F31" s="569" t="s">
        <v>915</v>
      </c>
    </row>
    <row r="32" spans="1:6" ht="39">
      <c r="A32" s="1812"/>
      <c r="B32" s="1827"/>
      <c r="C32" s="1817"/>
      <c r="D32" s="1821"/>
      <c r="E32" s="568" t="s">
        <v>916</v>
      </c>
      <c r="F32" s="569" t="s">
        <v>917</v>
      </c>
    </row>
    <row r="33" spans="1:6" ht="39">
      <c r="A33" s="1812"/>
      <c r="B33" s="1827"/>
      <c r="C33" s="1823" t="s">
        <v>918</v>
      </c>
      <c r="D33" s="1824">
        <v>11</v>
      </c>
      <c r="E33" s="564" t="s">
        <v>919</v>
      </c>
      <c r="F33" s="565" t="s">
        <v>920</v>
      </c>
    </row>
    <row r="34" spans="1:6" ht="19.5">
      <c r="A34" s="1812"/>
      <c r="B34" s="1827"/>
      <c r="C34" s="1817"/>
      <c r="D34" s="1820"/>
      <c r="E34" s="568" t="s">
        <v>921</v>
      </c>
      <c r="F34" s="569" t="s">
        <v>922</v>
      </c>
    </row>
    <row r="35" spans="1:6" ht="39.75" thickBot="1">
      <c r="A35" s="1825"/>
      <c r="B35" s="1830"/>
      <c r="C35" s="1831"/>
      <c r="D35" s="1832"/>
      <c r="E35" s="570" t="s">
        <v>923</v>
      </c>
      <c r="F35" s="571" t="s">
        <v>924</v>
      </c>
    </row>
    <row r="36" spans="1:6" ht="58.5">
      <c r="A36" s="1811" t="s">
        <v>925</v>
      </c>
      <c r="B36" s="1826" t="s">
        <v>926</v>
      </c>
      <c r="C36" s="1816" t="s">
        <v>927</v>
      </c>
      <c r="D36" s="1819">
        <v>12</v>
      </c>
      <c r="E36" s="555" t="s">
        <v>928</v>
      </c>
      <c r="F36" s="556" t="s">
        <v>929</v>
      </c>
    </row>
    <row r="37" spans="1:6" ht="19.5">
      <c r="A37" s="1812"/>
      <c r="B37" s="1827"/>
      <c r="C37" s="1817"/>
      <c r="D37" s="1821"/>
      <c r="E37" s="557" t="s">
        <v>930</v>
      </c>
      <c r="F37" s="558" t="s">
        <v>931</v>
      </c>
    </row>
    <row r="38" spans="1:6" ht="39">
      <c r="A38" s="1812"/>
      <c r="B38" s="1827"/>
      <c r="C38" s="1833" t="s">
        <v>932</v>
      </c>
      <c r="D38" s="1824">
        <v>13</v>
      </c>
      <c r="E38" s="564" t="s">
        <v>933</v>
      </c>
      <c r="F38" s="565" t="s">
        <v>934</v>
      </c>
    </row>
    <row r="39" spans="1:6" ht="19.5">
      <c r="A39" s="1812"/>
      <c r="B39" s="1827"/>
      <c r="C39" s="1817"/>
      <c r="D39" s="1820"/>
      <c r="E39" s="572" t="s">
        <v>935</v>
      </c>
      <c r="F39" s="573" t="s">
        <v>936</v>
      </c>
    </row>
    <row r="40" spans="1:6" ht="39">
      <c r="A40" s="1812"/>
      <c r="B40" s="1828"/>
      <c r="C40" s="1817"/>
      <c r="D40" s="1821"/>
      <c r="E40" s="574" t="s">
        <v>937</v>
      </c>
      <c r="F40" s="575" t="s">
        <v>938</v>
      </c>
    </row>
    <row r="41" spans="1:6" ht="19.5">
      <c r="A41" s="1812"/>
      <c r="B41" s="1829" t="s">
        <v>939</v>
      </c>
      <c r="C41" s="1823" t="s">
        <v>940</v>
      </c>
      <c r="D41" s="1824">
        <v>14</v>
      </c>
      <c r="E41" s="564" t="s">
        <v>941</v>
      </c>
      <c r="F41" s="565" t="s">
        <v>942</v>
      </c>
    </row>
    <row r="42" spans="1:6" ht="19.5">
      <c r="A42" s="1812"/>
      <c r="B42" s="1827"/>
      <c r="C42" s="1817"/>
      <c r="D42" s="1820"/>
      <c r="E42" s="566" t="s">
        <v>943</v>
      </c>
      <c r="F42" s="567" t="s">
        <v>944</v>
      </c>
    </row>
    <row r="43" spans="1:6" ht="39">
      <c r="A43" s="1812"/>
      <c r="B43" s="1827"/>
      <c r="C43" s="1817"/>
      <c r="D43" s="1820"/>
      <c r="E43" s="566" t="s">
        <v>945</v>
      </c>
      <c r="F43" s="567" t="s">
        <v>946</v>
      </c>
    </row>
    <row r="44" spans="1:6" ht="19.5">
      <c r="A44" s="1812"/>
      <c r="B44" s="1827"/>
      <c r="C44" s="1818"/>
      <c r="D44" s="1821"/>
      <c r="E44" s="574" t="s">
        <v>947</v>
      </c>
      <c r="F44" s="575" t="s">
        <v>948</v>
      </c>
    </row>
    <row r="45" spans="1:6" ht="39">
      <c r="A45" s="1812"/>
      <c r="B45" s="1827"/>
      <c r="C45" s="1823" t="s">
        <v>949</v>
      </c>
      <c r="D45" s="1824">
        <v>15</v>
      </c>
      <c r="E45" s="564" t="s">
        <v>950</v>
      </c>
      <c r="F45" s="565" t="s">
        <v>951</v>
      </c>
    </row>
    <row r="46" spans="1:6" ht="39">
      <c r="A46" s="1812"/>
      <c r="B46" s="1827"/>
      <c r="C46" s="1817"/>
      <c r="D46" s="1821"/>
      <c r="E46" s="566" t="s">
        <v>952</v>
      </c>
      <c r="F46" s="567" t="s">
        <v>953</v>
      </c>
    </row>
    <row r="47" spans="1:6" ht="39">
      <c r="A47" s="1812"/>
      <c r="B47" s="1827"/>
      <c r="C47" s="1823" t="s">
        <v>954</v>
      </c>
      <c r="D47" s="1824">
        <v>16</v>
      </c>
      <c r="E47" s="564" t="s">
        <v>955</v>
      </c>
      <c r="F47" s="565" t="s">
        <v>956</v>
      </c>
    </row>
    <row r="48" spans="1:6" ht="19.5">
      <c r="A48" s="1812"/>
      <c r="B48" s="1827"/>
      <c r="C48" s="1817"/>
      <c r="D48" s="1820"/>
      <c r="E48" s="566" t="s">
        <v>957</v>
      </c>
      <c r="F48" s="567" t="s">
        <v>958</v>
      </c>
    </row>
    <row r="49" spans="1:6" ht="19.5">
      <c r="A49" s="1812"/>
      <c r="B49" s="1827"/>
      <c r="C49" s="1817"/>
      <c r="D49" s="1820"/>
      <c r="E49" s="566" t="s">
        <v>959</v>
      </c>
      <c r="F49" s="567" t="s">
        <v>960</v>
      </c>
    </row>
    <row r="50" spans="1:6" ht="39.75" thickBot="1">
      <c r="A50" s="1825"/>
      <c r="B50" s="1830"/>
      <c r="C50" s="1831"/>
      <c r="D50" s="1832"/>
      <c r="E50" s="576" t="s">
        <v>961</v>
      </c>
      <c r="F50" s="577" t="s">
        <v>962</v>
      </c>
    </row>
    <row r="51" spans="1:6" ht="19.5">
      <c r="A51" s="578" t="s">
        <v>963</v>
      </c>
    </row>
    <row r="52" spans="1:6" ht="22.5">
      <c r="A52" s="580" t="s">
        <v>975</v>
      </c>
    </row>
    <row r="53" spans="1:6" ht="22.5">
      <c r="A53" s="580" t="s">
        <v>964</v>
      </c>
    </row>
    <row r="54" spans="1:6" ht="22.5">
      <c r="A54" s="580" t="s">
        <v>971</v>
      </c>
    </row>
  </sheetData>
  <mergeCells count="39">
    <mergeCell ref="A36:A50"/>
    <mergeCell ref="B36:B40"/>
    <mergeCell ref="C36:C37"/>
    <mergeCell ref="D36:D37"/>
    <mergeCell ref="C38:C40"/>
    <mergeCell ref="D38:D40"/>
    <mergeCell ref="B41:B50"/>
    <mergeCell ref="C41:C44"/>
    <mergeCell ref="D41:D44"/>
    <mergeCell ref="C45:C46"/>
    <mergeCell ref="D29:D32"/>
    <mergeCell ref="C33:C35"/>
    <mergeCell ref="D33:D35"/>
    <mergeCell ref="D45:D46"/>
    <mergeCell ref="C47:C50"/>
    <mergeCell ref="D47:D50"/>
    <mergeCell ref="A9:A35"/>
    <mergeCell ref="B9:B20"/>
    <mergeCell ref="C9:C10"/>
    <mergeCell ref="D9:D10"/>
    <mergeCell ref="C11:C13"/>
    <mergeCell ref="D11:D13"/>
    <mergeCell ref="C14:C17"/>
    <mergeCell ref="D14:D17"/>
    <mergeCell ref="C18:C20"/>
    <mergeCell ref="D18:D20"/>
    <mergeCell ref="B21:B35"/>
    <mergeCell ref="C21:C25"/>
    <mergeCell ref="D21:D25"/>
    <mergeCell ref="C26:C28"/>
    <mergeCell ref="D26:D28"/>
    <mergeCell ref="C29:C32"/>
    <mergeCell ref="A3:A8"/>
    <mergeCell ref="B3:B5"/>
    <mergeCell ref="C3:C5"/>
    <mergeCell ref="D3:D5"/>
    <mergeCell ref="B6:B7"/>
    <mergeCell ref="C6:C7"/>
    <mergeCell ref="D6:D7"/>
  </mergeCells>
  <phoneticPr fontId="5"/>
  <printOptions horizontalCentered="1"/>
  <pageMargins left="3.937007874015748E-2" right="3.937007874015748E-2" top="0.55118110236220474" bottom="0.55118110236220474" header="0" footer="0"/>
  <pageSetup paperSize="9" scale="44" orientation="landscape" r:id="rId1"/>
  <rowBreaks count="1" manualBreakCount="1">
    <brk id="35" max="6"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S39"/>
  <sheetViews>
    <sheetView view="pageBreakPreview" zoomScaleNormal="100" zoomScaleSheetLayoutView="100" workbookViewId="0">
      <selection activeCell="E3" sqref="E3"/>
    </sheetView>
  </sheetViews>
  <sheetFormatPr defaultColWidth="3.125" defaultRowHeight="24" customHeight="1"/>
  <cols>
    <col min="1" max="16384" width="3.125" style="18"/>
  </cols>
  <sheetData>
    <row r="1" spans="1:71" s="352" customFormat="1" ht="24" customHeight="1">
      <c r="A1" s="975" t="s">
        <v>90</v>
      </c>
      <c r="B1" s="975"/>
      <c r="C1" s="975"/>
      <c r="D1" s="975"/>
      <c r="E1" s="1589" t="s">
        <v>494</v>
      </c>
      <c r="F1" s="1590"/>
      <c r="G1" s="1590"/>
      <c r="H1" s="1590"/>
      <c r="I1" s="1590"/>
      <c r="J1" s="1590"/>
      <c r="K1" s="1590"/>
      <c r="L1" s="1590"/>
      <c r="M1" s="1590"/>
      <c r="N1" s="1590"/>
      <c r="O1" s="1590"/>
      <c r="P1" s="353"/>
      <c r="Q1" s="804" t="str">
        <f>IF(COUNTIF(AI6:AI29,"未入力"),"未入力の項目があります","")</f>
        <v>未入力の項目があります</v>
      </c>
      <c r="R1" s="804"/>
      <c r="S1" s="804"/>
      <c r="T1" s="804"/>
      <c r="U1" s="804"/>
      <c r="V1" s="804"/>
      <c r="W1" s="804"/>
      <c r="X1" s="804"/>
      <c r="Y1" s="804"/>
      <c r="Z1" s="804"/>
      <c r="AA1" s="804"/>
      <c r="AB1" s="804"/>
      <c r="AC1" s="804"/>
      <c r="AD1" s="804"/>
      <c r="AE1" s="353"/>
      <c r="AF1" s="353"/>
      <c r="AG1" s="353"/>
      <c r="AH1" s="353"/>
      <c r="AI1" s="536" t="s">
        <v>810</v>
      </c>
      <c r="AN1" s="356"/>
      <c r="AO1" s="356"/>
      <c r="AP1" s="356"/>
      <c r="AQ1" s="356"/>
      <c r="AR1" s="356"/>
      <c r="AS1" s="356"/>
      <c r="AT1" s="356"/>
      <c r="AU1" s="356"/>
      <c r="AV1" s="356"/>
      <c r="AW1" s="356"/>
      <c r="AX1" s="356"/>
      <c r="AY1" s="356"/>
      <c r="AZ1" s="356"/>
      <c r="BA1" s="356"/>
      <c r="BB1" s="356"/>
      <c r="BC1" s="356"/>
      <c r="BD1" s="356"/>
      <c r="BE1" s="356"/>
      <c r="BF1" s="356"/>
      <c r="BG1" s="356"/>
      <c r="BH1" s="356"/>
      <c r="BI1" s="356"/>
      <c r="BJ1" s="356"/>
      <c r="BK1" s="356"/>
      <c r="BL1" s="356"/>
      <c r="BM1" s="356"/>
      <c r="BN1" s="356"/>
      <c r="BO1" s="356"/>
      <c r="BP1" s="356"/>
      <c r="BQ1" s="356"/>
    </row>
    <row r="2" spans="1:71" s="352" customFormat="1" ht="24" customHeight="1">
      <c r="A2" s="637"/>
      <c r="B2" s="637"/>
      <c r="C2" s="637"/>
      <c r="D2" s="637"/>
      <c r="E2" s="628"/>
      <c r="F2" s="628"/>
      <c r="G2" s="628"/>
      <c r="H2" s="628"/>
      <c r="I2" s="628"/>
      <c r="J2" s="628"/>
      <c r="K2" s="628"/>
      <c r="L2" s="628"/>
      <c r="M2" s="628"/>
      <c r="N2" s="628"/>
      <c r="O2" s="628"/>
      <c r="P2" s="805" t="s">
        <v>1043</v>
      </c>
      <c r="Q2" s="805"/>
      <c r="R2" s="805"/>
      <c r="S2" s="805"/>
      <c r="T2" s="807">
        <f>'１申請書'!$V$3</f>
        <v>0</v>
      </c>
      <c r="U2" s="806"/>
      <c r="V2" s="806"/>
      <c r="W2" s="806"/>
      <c r="X2" s="806"/>
      <c r="Y2" s="806"/>
      <c r="Z2" s="806"/>
      <c r="AA2" s="806"/>
      <c r="AB2" s="806"/>
      <c r="AC2" s="806"/>
      <c r="AD2" s="806"/>
      <c r="AE2" s="353"/>
      <c r="AF2" s="353"/>
      <c r="AG2" s="353"/>
      <c r="AH2" s="353"/>
      <c r="AI2" s="622"/>
      <c r="AN2" s="629"/>
      <c r="AO2" s="629"/>
      <c r="AP2" s="629"/>
      <c r="AQ2" s="629"/>
      <c r="AR2" s="629"/>
      <c r="AS2" s="629"/>
      <c r="AT2" s="629"/>
      <c r="AU2" s="629"/>
      <c r="AV2" s="629"/>
      <c r="AW2" s="629"/>
      <c r="AX2" s="629"/>
      <c r="AY2" s="629"/>
      <c r="AZ2" s="629"/>
      <c r="BA2" s="629"/>
      <c r="BB2" s="629"/>
      <c r="BC2" s="629"/>
      <c r="BD2" s="629"/>
      <c r="BE2" s="629"/>
      <c r="BF2" s="629"/>
      <c r="BG2" s="629"/>
      <c r="BH2" s="629"/>
      <c r="BI2" s="629"/>
      <c r="BJ2" s="629"/>
      <c r="BK2" s="629"/>
      <c r="BL2" s="629"/>
      <c r="BM2" s="629"/>
      <c r="BN2" s="629"/>
      <c r="BO2" s="629"/>
      <c r="BP2" s="629"/>
      <c r="BQ2" s="629"/>
    </row>
    <row r="3" spans="1:71" s="352" customFormat="1" ht="24" customHeight="1">
      <c r="P3" s="974" t="s">
        <v>772</v>
      </c>
      <c r="Q3" s="974"/>
      <c r="R3" s="974"/>
      <c r="S3" s="974"/>
      <c r="T3" s="806">
        <f>'１申請書'!$K$14</f>
        <v>0</v>
      </c>
      <c r="U3" s="806"/>
      <c r="V3" s="806"/>
      <c r="W3" s="806"/>
      <c r="X3" s="806"/>
      <c r="Y3" s="806"/>
      <c r="Z3" s="806"/>
      <c r="AA3" s="806"/>
      <c r="AB3" s="806"/>
      <c r="AC3" s="806"/>
      <c r="AD3" s="806"/>
      <c r="AE3" s="156"/>
      <c r="AF3" s="32"/>
      <c r="AG3" s="32"/>
      <c r="AH3" s="32"/>
      <c r="AI3" s="32"/>
      <c r="AM3" s="356"/>
      <c r="AN3" s="356"/>
      <c r="AO3" s="356"/>
      <c r="AP3" s="356"/>
      <c r="AQ3" s="356"/>
      <c r="AR3" s="356"/>
      <c r="AS3" s="356"/>
      <c r="AT3" s="356"/>
      <c r="AU3" s="356"/>
      <c r="AV3" s="356"/>
      <c r="AW3" s="356"/>
      <c r="AX3" s="356"/>
      <c r="AY3" s="356"/>
      <c r="AZ3" s="356"/>
      <c r="BA3" s="356"/>
      <c r="BB3" s="356"/>
      <c r="BC3" s="356"/>
      <c r="BD3" s="356"/>
      <c r="BE3" s="356"/>
      <c r="BF3" s="356"/>
      <c r="BG3" s="356"/>
      <c r="BH3" s="356"/>
      <c r="BI3" s="356"/>
      <c r="BJ3" s="356"/>
      <c r="BK3" s="356"/>
      <c r="BL3" s="356"/>
      <c r="BM3" s="356"/>
      <c r="BN3" s="356"/>
      <c r="BO3" s="356"/>
      <c r="BP3" s="356"/>
      <c r="BQ3" s="356"/>
    </row>
    <row r="4" spans="1:71" s="352" customFormat="1" ht="24" customHeight="1">
      <c r="P4" s="975" t="s">
        <v>97</v>
      </c>
      <c r="Q4" s="975"/>
      <c r="R4" s="975"/>
      <c r="S4" s="975"/>
      <c r="T4" s="806">
        <f>'１申請書'!$K$9</f>
        <v>0</v>
      </c>
      <c r="U4" s="806"/>
      <c r="V4" s="806"/>
      <c r="W4" s="806"/>
      <c r="X4" s="806"/>
      <c r="Y4" s="806"/>
      <c r="Z4" s="806"/>
      <c r="AA4" s="806"/>
      <c r="AB4" s="806"/>
      <c r="AC4" s="806"/>
      <c r="AD4" s="806"/>
      <c r="AE4" s="156"/>
      <c r="AF4" s="32"/>
      <c r="AG4" s="32"/>
      <c r="AH4" s="32"/>
      <c r="AI4" s="32"/>
      <c r="AL4" s="80" t="s">
        <v>285</v>
      </c>
      <c r="AM4" s="356"/>
      <c r="AN4" s="356"/>
      <c r="AO4" s="356"/>
      <c r="AP4" s="356"/>
      <c r="AQ4" s="356"/>
      <c r="AR4" s="356"/>
      <c r="AS4" s="356"/>
      <c r="AT4" s="356"/>
      <c r="AU4" s="356"/>
      <c r="AV4" s="356"/>
      <c r="AW4" s="356"/>
      <c r="AX4" s="356"/>
      <c r="AY4" s="356"/>
      <c r="AZ4" s="356"/>
      <c r="BA4" s="356"/>
      <c r="BB4" s="356"/>
      <c r="BC4" s="356"/>
      <c r="BD4" s="356"/>
      <c r="BE4" s="356"/>
      <c r="BF4" s="356"/>
      <c r="BG4" s="356"/>
      <c r="BH4" s="356"/>
      <c r="BI4" s="356"/>
      <c r="BJ4" s="356"/>
      <c r="BK4" s="356"/>
      <c r="BL4" s="356"/>
      <c r="BM4" s="356"/>
      <c r="BN4" s="356"/>
      <c r="BO4" s="356"/>
      <c r="BP4" s="356"/>
      <c r="BQ4" s="356"/>
    </row>
    <row r="5" spans="1:71" ht="12" customHeight="1">
      <c r="B5" s="350"/>
      <c r="C5" s="350"/>
      <c r="D5" s="351"/>
      <c r="E5" s="350"/>
      <c r="F5" s="350"/>
      <c r="G5" s="350"/>
      <c r="H5" s="350"/>
      <c r="I5" s="350"/>
      <c r="J5" s="350"/>
      <c r="AM5" s="356"/>
      <c r="AN5" s="356"/>
      <c r="AO5" s="356"/>
      <c r="AP5" s="356"/>
      <c r="AQ5" s="356"/>
      <c r="AR5" s="356"/>
      <c r="AS5" s="356"/>
      <c r="AT5" s="356"/>
      <c r="AU5" s="356"/>
      <c r="AV5" s="356"/>
      <c r="AW5" s="356"/>
      <c r="AX5" s="356"/>
      <c r="AY5" s="356"/>
      <c r="AZ5" s="356"/>
      <c r="BA5" s="356"/>
      <c r="BB5" s="356"/>
      <c r="BC5" s="356"/>
      <c r="BD5" s="356"/>
      <c r="BE5" s="356"/>
      <c r="BF5" s="356"/>
      <c r="BG5" s="356"/>
      <c r="BH5" s="356"/>
      <c r="BI5" s="356"/>
      <c r="BJ5" s="356"/>
      <c r="BK5" s="356"/>
      <c r="BL5" s="356"/>
      <c r="BM5" s="356"/>
      <c r="BN5" s="356"/>
      <c r="BO5" s="356"/>
      <c r="BP5" s="356"/>
      <c r="BQ5" s="356"/>
    </row>
    <row r="6" spans="1:71" s="229" customFormat="1" ht="45" customHeight="1">
      <c r="B6" s="1653" t="s">
        <v>493</v>
      </c>
      <c r="C6" s="1653"/>
      <c r="D6" s="1653"/>
      <c r="E6" s="1653"/>
      <c r="F6" s="1653"/>
      <c r="G6" s="1653"/>
      <c r="H6" s="1653"/>
      <c r="I6" s="1653"/>
      <c r="J6" s="1653"/>
      <c r="K6" s="349"/>
      <c r="L6" s="1880"/>
      <c r="M6" s="1880"/>
      <c r="N6" s="1880"/>
      <c r="O6" s="124" t="s">
        <v>32</v>
      </c>
      <c r="P6" s="348"/>
      <c r="Q6" s="348"/>
      <c r="R6" s="348"/>
      <c r="S6" s="348"/>
      <c r="T6" s="348"/>
      <c r="U6" s="348"/>
      <c r="V6" s="348"/>
      <c r="W6" s="348"/>
      <c r="X6" s="348"/>
      <c r="Y6" s="348"/>
      <c r="Z6" s="348"/>
      <c r="AA6" s="348"/>
      <c r="AB6" s="348"/>
      <c r="AC6" s="348"/>
      <c r="AD6" s="347"/>
      <c r="AI6" s="1483" t="str">
        <f>IF(L6&gt;1,"OK","未入力")</f>
        <v>未入力</v>
      </c>
      <c r="AJ6" s="1484"/>
      <c r="AK6" s="1652"/>
      <c r="AL6" s="1834" t="s">
        <v>493</v>
      </c>
      <c r="AM6" s="1835"/>
      <c r="AN6" s="1835"/>
      <c r="AO6" s="1835"/>
      <c r="AP6" s="1835"/>
      <c r="AQ6" s="1835"/>
      <c r="AR6" s="1836"/>
      <c r="AS6" s="346"/>
      <c r="AT6" s="131" t="s">
        <v>503</v>
      </c>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345"/>
    </row>
    <row r="7" spans="1:71" s="229" customFormat="1" ht="9.75" customHeight="1">
      <c r="B7" s="230"/>
      <c r="C7" s="230"/>
      <c r="D7" s="231"/>
      <c r="E7" s="230"/>
      <c r="F7" s="230"/>
      <c r="G7" s="230"/>
      <c r="H7" s="230"/>
      <c r="I7" s="230"/>
      <c r="J7" s="230"/>
    </row>
    <row r="8" spans="1:71" s="229" customFormat="1" ht="24" customHeight="1">
      <c r="B8" s="230"/>
      <c r="C8" s="231" t="s">
        <v>492</v>
      </c>
      <c r="D8" s="231"/>
      <c r="E8" s="230"/>
      <c r="F8" s="230"/>
      <c r="G8" s="230"/>
      <c r="H8" s="230"/>
      <c r="I8" s="230"/>
      <c r="J8" s="230"/>
    </row>
    <row r="9" spans="1:71" s="229" customFormat="1" ht="24" customHeight="1">
      <c r="B9" s="1653" t="s">
        <v>491</v>
      </c>
      <c r="C9" s="1653"/>
      <c r="D9" s="1653"/>
      <c r="E9" s="1653"/>
      <c r="F9" s="1653"/>
      <c r="G9" s="1653"/>
      <c r="H9" s="1653"/>
      <c r="I9" s="1653"/>
      <c r="J9" s="1653"/>
      <c r="K9" s="1837"/>
      <c r="L9" s="1837"/>
      <c r="M9" s="1837"/>
      <c r="N9" s="1837"/>
      <c r="O9" s="1837"/>
      <c r="P9" s="1837"/>
      <c r="Q9" s="1837"/>
      <c r="R9" s="1837"/>
      <c r="S9" s="1837"/>
      <c r="T9" s="1837"/>
      <c r="U9" s="1837"/>
      <c r="V9" s="1837"/>
      <c r="W9" s="1837"/>
      <c r="X9" s="1837"/>
      <c r="Y9" s="1837"/>
      <c r="Z9" s="1837"/>
      <c r="AA9" s="1837"/>
      <c r="AB9" s="1837"/>
      <c r="AC9" s="1837"/>
      <c r="AD9" s="1837"/>
      <c r="AI9" s="1485" t="str">
        <f>IF(K9&lt;&gt;0,"OK","未入力")</f>
        <v>未入力</v>
      </c>
      <c r="AJ9" s="1247"/>
      <c r="AK9" s="1507"/>
    </row>
    <row r="10" spans="1:71" s="229" customFormat="1" ht="24" customHeight="1">
      <c r="B10" s="1653"/>
      <c r="C10" s="1653"/>
      <c r="D10" s="1653"/>
      <c r="E10" s="1653"/>
      <c r="F10" s="1653"/>
      <c r="G10" s="1653"/>
      <c r="H10" s="1653"/>
      <c r="I10" s="1653"/>
      <c r="J10" s="1653"/>
      <c r="K10" s="1837"/>
      <c r="L10" s="1837"/>
      <c r="M10" s="1837"/>
      <c r="N10" s="1837"/>
      <c r="O10" s="1837"/>
      <c r="P10" s="1837"/>
      <c r="Q10" s="1837"/>
      <c r="R10" s="1837"/>
      <c r="S10" s="1837"/>
      <c r="T10" s="1837"/>
      <c r="U10" s="1837"/>
      <c r="V10" s="1837"/>
      <c r="W10" s="1837"/>
      <c r="X10" s="1837"/>
      <c r="Y10" s="1837"/>
      <c r="Z10" s="1837"/>
      <c r="AA10" s="1837"/>
      <c r="AB10" s="1837"/>
      <c r="AC10" s="1837"/>
      <c r="AD10" s="1837"/>
      <c r="AI10" s="1539"/>
      <c r="AJ10" s="1248"/>
      <c r="AK10" s="1508"/>
    </row>
    <row r="11" spans="1:71" s="229" customFormat="1" ht="45.75" customHeight="1">
      <c r="B11" s="1852" t="s">
        <v>490</v>
      </c>
      <c r="C11" s="1853"/>
      <c r="D11" s="1853"/>
      <c r="E11" s="1853"/>
      <c r="F11" s="1854"/>
      <c r="G11" s="1838" t="s">
        <v>489</v>
      </c>
      <c r="H11" s="1839"/>
      <c r="I11" s="1839"/>
      <c r="J11" s="1840"/>
      <c r="K11" s="1847"/>
      <c r="L11" s="933"/>
      <c r="M11" s="933"/>
      <c r="N11" s="933"/>
      <c r="O11" s="933"/>
      <c r="P11" s="933"/>
      <c r="Q11" s="933"/>
      <c r="R11" s="933"/>
      <c r="S11" s="933"/>
      <c r="T11" s="933"/>
      <c r="U11" s="933"/>
      <c r="V11" s="933"/>
      <c r="W11" s="933"/>
      <c r="X11" s="933"/>
      <c r="Y11" s="933"/>
      <c r="Z11" s="933"/>
      <c r="AA11" s="933"/>
      <c r="AB11" s="933"/>
      <c r="AC11" s="933"/>
      <c r="AD11" s="934"/>
      <c r="AI11" s="1485" t="str">
        <f>IF(K11&lt;&gt;0,"OK","未入力")</f>
        <v>未入力</v>
      </c>
      <c r="AJ11" s="1247"/>
      <c r="AK11" s="1507"/>
    </row>
    <row r="12" spans="1:71" s="229" customFormat="1" ht="45.75" customHeight="1">
      <c r="B12" s="1855"/>
      <c r="C12" s="1856"/>
      <c r="D12" s="1856"/>
      <c r="E12" s="1856"/>
      <c r="F12" s="1857"/>
      <c r="G12" s="1838" t="s">
        <v>488</v>
      </c>
      <c r="H12" s="1839"/>
      <c r="I12" s="1839"/>
      <c r="J12" s="1840"/>
      <c r="K12" s="1847"/>
      <c r="L12" s="933"/>
      <c r="M12" s="933"/>
      <c r="N12" s="933"/>
      <c r="O12" s="933"/>
      <c r="P12" s="933"/>
      <c r="Q12" s="933"/>
      <c r="R12" s="933"/>
      <c r="S12" s="933"/>
      <c r="T12" s="933"/>
      <c r="U12" s="933"/>
      <c r="V12" s="933"/>
      <c r="W12" s="933"/>
      <c r="X12" s="933"/>
      <c r="Y12" s="933"/>
      <c r="Z12" s="933"/>
      <c r="AA12" s="933"/>
      <c r="AB12" s="933"/>
      <c r="AC12" s="933"/>
      <c r="AD12" s="934"/>
      <c r="AI12" s="1485" t="str">
        <f t="shared" ref="AI12:AI17" si="0">IF(K12&lt;&gt;0,"OK","未入力")</f>
        <v>未入力</v>
      </c>
      <c r="AJ12" s="1247"/>
      <c r="AK12" s="1507"/>
    </row>
    <row r="13" spans="1:71" s="229" customFormat="1" ht="45.75" customHeight="1">
      <c r="B13" s="1858"/>
      <c r="C13" s="1859"/>
      <c r="D13" s="1859"/>
      <c r="E13" s="1859"/>
      <c r="F13" s="1860"/>
      <c r="G13" s="1838" t="s">
        <v>485</v>
      </c>
      <c r="H13" s="1839"/>
      <c r="I13" s="1839"/>
      <c r="J13" s="1840"/>
      <c r="K13" s="1845"/>
      <c r="L13" s="1846"/>
      <c r="M13" s="1846"/>
      <c r="N13" s="1846"/>
      <c r="O13" s="1846"/>
      <c r="P13" s="1846"/>
      <c r="Q13" s="1846"/>
      <c r="R13" s="1846"/>
      <c r="S13" s="1846"/>
      <c r="T13" s="1846"/>
      <c r="U13" s="1862"/>
      <c r="V13" s="1862"/>
      <c r="W13" s="1862"/>
      <c r="X13" s="1862"/>
      <c r="Y13" s="1862"/>
      <c r="Z13" s="1862"/>
      <c r="AA13" s="1862"/>
      <c r="AB13" s="1862"/>
      <c r="AC13" s="1862"/>
      <c r="AD13" s="1863"/>
      <c r="AI13" s="1485" t="str">
        <f t="shared" si="0"/>
        <v>未入力</v>
      </c>
      <c r="AJ13" s="1247"/>
      <c r="AK13" s="1507"/>
      <c r="AL13" s="373"/>
      <c r="AM13" s="1051" t="s">
        <v>437</v>
      </c>
      <c r="AN13" s="1051"/>
      <c r="AO13" s="1051"/>
      <c r="AP13" s="1051"/>
      <c r="AQ13" s="1051"/>
      <c r="AR13" s="1051"/>
      <c r="AS13" s="1051"/>
      <c r="AT13" s="1051"/>
      <c r="AU13" s="1051"/>
      <c r="AV13" s="1051"/>
      <c r="AW13" s="1051"/>
      <c r="AX13" s="1051"/>
      <c r="AY13" s="1051"/>
      <c r="AZ13" s="1051"/>
      <c r="BA13" s="1051"/>
      <c r="BB13" s="1051"/>
      <c r="BC13" s="1051"/>
      <c r="BD13" s="1051"/>
      <c r="BE13" s="1051"/>
      <c r="BF13" s="1051"/>
      <c r="BG13" s="1051"/>
      <c r="BH13" s="1051"/>
      <c r="BI13" s="1051"/>
      <c r="BJ13" s="1051"/>
      <c r="BK13" s="1051"/>
      <c r="BL13" s="131"/>
      <c r="BM13" s="131"/>
      <c r="BN13" s="131"/>
      <c r="BO13" s="131"/>
      <c r="BP13" s="131"/>
      <c r="BQ13" s="131"/>
      <c r="BR13" s="345"/>
      <c r="BS13" s="375"/>
    </row>
    <row r="14" spans="1:71" s="229" customFormat="1" ht="45.75" customHeight="1">
      <c r="B14" s="1852" t="s">
        <v>487</v>
      </c>
      <c r="C14" s="1853"/>
      <c r="D14" s="1853"/>
      <c r="E14" s="1853"/>
      <c r="F14" s="1854"/>
      <c r="G14" s="1838" t="s">
        <v>39</v>
      </c>
      <c r="H14" s="1839"/>
      <c r="I14" s="1839"/>
      <c r="J14" s="1840"/>
      <c r="K14" s="1847"/>
      <c r="L14" s="933"/>
      <c r="M14" s="933"/>
      <c r="N14" s="933"/>
      <c r="O14" s="933"/>
      <c r="P14" s="933"/>
      <c r="Q14" s="933"/>
      <c r="R14" s="933"/>
      <c r="S14" s="933"/>
      <c r="T14" s="933"/>
      <c r="U14" s="933"/>
      <c r="V14" s="933"/>
      <c r="W14" s="933"/>
      <c r="X14" s="933"/>
      <c r="Y14" s="933"/>
      <c r="Z14" s="933"/>
      <c r="AA14" s="933"/>
      <c r="AB14" s="933"/>
      <c r="AC14" s="933"/>
      <c r="AD14" s="934"/>
      <c r="AI14" s="1485" t="str">
        <f t="shared" si="0"/>
        <v>未入力</v>
      </c>
      <c r="AJ14" s="1247"/>
      <c r="AK14" s="1507"/>
    </row>
    <row r="15" spans="1:71" s="229" customFormat="1" ht="45.75" customHeight="1">
      <c r="B15" s="1855"/>
      <c r="C15" s="1856"/>
      <c r="D15" s="1856"/>
      <c r="E15" s="1856"/>
      <c r="F15" s="1857"/>
      <c r="G15" s="1838" t="s">
        <v>486</v>
      </c>
      <c r="H15" s="1839"/>
      <c r="I15" s="1839"/>
      <c r="J15" s="1840"/>
      <c r="K15" s="1847"/>
      <c r="L15" s="933"/>
      <c r="M15" s="933"/>
      <c r="N15" s="933"/>
      <c r="O15" s="933"/>
      <c r="P15" s="933"/>
      <c r="Q15" s="933"/>
      <c r="R15" s="933"/>
      <c r="S15" s="933"/>
      <c r="T15" s="933"/>
      <c r="U15" s="933"/>
      <c r="V15" s="933"/>
      <c r="W15" s="933"/>
      <c r="X15" s="933"/>
      <c r="Y15" s="933"/>
      <c r="Z15" s="933"/>
      <c r="AA15" s="933"/>
      <c r="AB15" s="933"/>
      <c r="AC15" s="933"/>
      <c r="AD15" s="934"/>
      <c r="AI15" s="1485" t="str">
        <f t="shared" si="0"/>
        <v>未入力</v>
      </c>
      <c r="AJ15" s="1247"/>
      <c r="AK15" s="1507"/>
    </row>
    <row r="16" spans="1:71" s="229" customFormat="1" ht="45.75" customHeight="1">
      <c r="B16" s="1855"/>
      <c r="C16" s="1856"/>
      <c r="D16" s="1856"/>
      <c r="E16" s="1856"/>
      <c r="F16" s="1857"/>
      <c r="G16" s="1838" t="s">
        <v>40</v>
      </c>
      <c r="H16" s="1839"/>
      <c r="I16" s="1839"/>
      <c r="J16" s="1840"/>
      <c r="K16" s="1847"/>
      <c r="L16" s="933"/>
      <c r="M16" s="933"/>
      <c r="N16" s="933"/>
      <c r="O16" s="933"/>
      <c r="P16" s="933"/>
      <c r="Q16" s="933"/>
      <c r="R16" s="933"/>
      <c r="S16" s="933"/>
      <c r="T16" s="933"/>
      <c r="U16" s="933"/>
      <c r="V16" s="933"/>
      <c r="W16" s="933"/>
      <c r="X16" s="933"/>
      <c r="Y16" s="933"/>
      <c r="Z16" s="933"/>
      <c r="AA16" s="933"/>
      <c r="AB16" s="933"/>
      <c r="AC16" s="933"/>
      <c r="AD16" s="934"/>
      <c r="AI16" s="1485" t="str">
        <f t="shared" si="0"/>
        <v>未入力</v>
      </c>
      <c r="AJ16" s="1247"/>
      <c r="AK16" s="1507"/>
      <c r="AL16" s="80"/>
      <c r="AM16" s="80"/>
      <c r="AN16" s="80"/>
      <c r="AO16" s="80"/>
      <c r="AP16" s="80"/>
      <c r="AQ16" s="80"/>
      <c r="AR16" s="80"/>
      <c r="AS16" s="80"/>
      <c r="AT16" s="80"/>
    </row>
    <row r="17" spans="2:70" s="229" customFormat="1" ht="45.75" customHeight="1">
      <c r="B17" s="1858"/>
      <c r="C17" s="1859"/>
      <c r="D17" s="1859"/>
      <c r="E17" s="1859"/>
      <c r="F17" s="1860"/>
      <c r="G17" s="1838" t="s">
        <v>485</v>
      </c>
      <c r="H17" s="1839"/>
      <c r="I17" s="1839"/>
      <c r="J17" s="1840"/>
      <c r="K17" s="1845"/>
      <c r="L17" s="1846"/>
      <c r="M17" s="1846"/>
      <c r="N17" s="1846"/>
      <c r="O17" s="1846"/>
      <c r="P17" s="1846"/>
      <c r="Q17" s="1846"/>
      <c r="R17" s="1846"/>
      <c r="S17" s="1846"/>
      <c r="T17" s="1846"/>
      <c r="U17" s="1862"/>
      <c r="V17" s="1862"/>
      <c r="W17" s="1862"/>
      <c r="X17" s="1862"/>
      <c r="Y17" s="1862"/>
      <c r="Z17" s="1862"/>
      <c r="AA17" s="1862"/>
      <c r="AB17" s="1862"/>
      <c r="AC17" s="1862"/>
      <c r="AD17" s="1863"/>
      <c r="AI17" s="1485" t="str">
        <f t="shared" si="0"/>
        <v>未入力</v>
      </c>
      <c r="AJ17" s="1247"/>
      <c r="AK17" s="1507"/>
      <c r="AL17" s="373"/>
      <c r="AM17" s="1051" t="s">
        <v>437</v>
      </c>
      <c r="AN17" s="1051"/>
      <c r="AO17" s="1051"/>
      <c r="AP17" s="1051"/>
      <c r="AQ17" s="1051"/>
      <c r="AR17" s="1051"/>
      <c r="AS17" s="1051"/>
      <c r="AT17" s="1051"/>
      <c r="AU17" s="1051"/>
      <c r="AV17" s="1051"/>
      <c r="AW17" s="1051"/>
      <c r="AX17" s="1051"/>
      <c r="AY17" s="1051"/>
      <c r="AZ17" s="1051"/>
      <c r="BA17" s="1051"/>
      <c r="BB17" s="1051"/>
      <c r="BC17" s="1051"/>
      <c r="BD17" s="1051"/>
      <c r="BE17" s="1051"/>
      <c r="BF17" s="1051"/>
      <c r="BG17" s="1051"/>
      <c r="BH17" s="1051"/>
      <c r="BI17" s="1051"/>
      <c r="BJ17" s="1051"/>
      <c r="BK17" s="1051"/>
      <c r="BL17" s="131"/>
      <c r="BM17" s="131"/>
      <c r="BN17" s="131"/>
      <c r="BO17" s="131"/>
      <c r="BP17" s="131"/>
      <c r="BQ17" s="131"/>
      <c r="BR17" s="345"/>
    </row>
    <row r="18" spans="2:70" s="229" customFormat="1" ht="45.75" customHeight="1">
      <c r="B18" s="1653" t="s">
        <v>484</v>
      </c>
      <c r="C18" s="1653"/>
      <c r="D18" s="1653"/>
      <c r="E18" s="1653"/>
      <c r="F18" s="1653"/>
      <c r="G18" s="1653"/>
      <c r="H18" s="1653"/>
      <c r="I18" s="1653"/>
      <c r="J18" s="1653"/>
      <c r="K18" s="349" t="s">
        <v>483</v>
      </c>
      <c r="L18" s="1879"/>
      <c r="M18" s="1879"/>
      <c r="N18" s="1879"/>
      <c r="O18" s="348" t="s">
        <v>482</v>
      </c>
      <c r="P18" s="348"/>
      <c r="Q18" s="348"/>
      <c r="R18" s="348"/>
      <c r="S18" s="348"/>
      <c r="T18" s="348"/>
      <c r="U18" s="348"/>
      <c r="V18" s="348"/>
      <c r="W18" s="348"/>
      <c r="X18" s="348"/>
      <c r="Y18" s="348"/>
      <c r="Z18" s="348"/>
      <c r="AA18" s="348"/>
      <c r="AB18" s="348"/>
      <c r="AC18" s="348"/>
      <c r="AD18" s="347"/>
      <c r="AI18" s="1485" t="str">
        <f>IF(L18&lt;&gt;0,"OK","未入力")</f>
        <v>未入力</v>
      </c>
      <c r="AJ18" s="1247"/>
      <c r="AK18" s="1507"/>
      <c r="AL18" s="1834" t="s">
        <v>481</v>
      </c>
      <c r="AM18" s="1835"/>
      <c r="AN18" s="1835"/>
      <c r="AO18" s="1835"/>
      <c r="AP18" s="1835"/>
      <c r="AQ18" s="1835"/>
      <c r="AR18" s="1836"/>
      <c r="AS18" s="346"/>
      <c r="AT18" s="131" t="s">
        <v>480</v>
      </c>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345"/>
    </row>
    <row r="19" spans="2:70" s="229" customFormat="1" ht="27" customHeight="1">
      <c r="B19" s="1605" t="s">
        <v>502</v>
      </c>
      <c r="C19" s="1605"/>
      <c r="D19" s="1605"/>
      <c r="E19" s="1605"/>
      <c r="F19" s="1605"/>
      <c r="G19" s="1605"/>
      <c r="H19" s="1605"/>
      <c r="I19" s="1605"/>
      <c r="J19" s="1878"/>
      <c r="K19" s="149"/>
      <c r="L19" s="1166"/>
      <c r="M19" s="1166"/>
      <c r="N19" s="1166"/>
      <c r="O19" s="1166"/>
      <c r="P19" s="1166"/>
      <c r="Q19" s="1166"/>
      <c r="R19" s="1166"/>
      <c r="S19" s="1166"/>
      <c r="T19" s="1166"/>
      <c r="U19" s="1166"/>
      <c r="V19" s="1166"/>
      <c r="W19" s="1166"/>
      <c r="X19" s="1166"/>
      <c r="Y19" s="1166"/>
      <c r="Z19" s="1166"/>
      <c r="AA19" s="1166"/>
      <c r="AB19" s="1166"/>
      <c r="AC19" s="341"/>
      <c r="AD19" s="340"/>
      <c r="AI19" s="1483" t="str">
        <f>IF(L19&lt;&gt;0,"OK","未入力")</f>
        <v>未入力</v>
      </c>
      <c r="AJ19" s="1484"/>
      <c r="AK19" s="1652"/>
      <c r="AL19" s="1848" t="s">
        <v>478</v>
      </c>
      <c r="AM19" s="1841"/>
      <c r="AN19" s="1841"/>
      <c r="AO19" s="1841"/>
      <c r="AP19" s="1841"/>
      <c r="AQ19" s="1841"/>
      <c r="AR19" s="1477"/>
      <c r="AS19" s="139"/>
      <c r="AT19" s="1875" t="s">
        <v>815</v>
      </c>
      <c r="AU19" s="1876"/>
      <c r="AV19" s="1876"/>
      <c r="AW19" s="1876"/>
      <c r="AX19" s="1876"/>
      <c r="AY19" s="1876"/>
      <c r="AZ19" s="1876"/>
      <c r="BA19" s="1876"/>
      <c r="BB19" s="1876"/>
      <c r="BC19" s="1876"/>
      <c r="BD19" s="1876"/>
      <c r="BE19" s="1876"/>
      <c r="BF19" s="1876"/>
      <c r="BG19" s="1876"/>
      <c r="BH19" s="1876"/>
      <c r="BI19" s="1876"/>
      <c r="BJ19" s="1876"/>
      <c r="BK19" s="1876"/>
      <c r="BL19" s="1876"/>
      <c r="BM19" s="1876"/>
      <c r="BN19" s="1876"/>
      <c r="BO19" s="1876"/>
      <c r="BP19" s="1876"/>
      <c r="BQ19" s="1876"/>
      <c r="BR19" s="1877"/>
    </row>
    <row r="20" spans="2:70" s="229" customFormat="1" ht="27" customHeight="1">
      <c r="B20" s="1605"/>
      <c r="C20" s="1605"/>
      <c r="D20" s="1605"/>
      <c r="E20" s="1605"/>
      <c r="F20" s="1605"/>
      <c r="G20" s="1605"/>
      <c r="H20" s="1605"/>
      <c r="I20" s="1605"/>
      <c r="J20" s="1878"/>
      <c r="K20" s="152"/>
      <c r="L20" s="1844"/>
      <c r="M20" s="1844"/>
      <c r="N20" s="1844"/>
      <c r="O20" s="1844"/>
      <c r="P20" s="1844"/>
      <c r="Q20" s="1844"/>
      <c r="R20" s="1844"/>
      <c r="S20" s="1844"/>
      <c r="T20" s="1844"/>
      <c r="U20" s="1844"/>
      <c r="V20" s="1844"/>
      <c r="W20" s="1844"/>
      <c r="X20" s="1844"/>
      <c r="Y20" s="1844"/>
      <c r="Z20" s="1844"/>
      <c r="AA20" s="1844"/>
      <c r="AB20" s="1844"/>
      <c r="AC20" s="339"/>
      <c r="AD20" s="338"/>
      <c r="AI20" s="1483"/>
      <c r="AJ20" s="1484"/>
      <c r="AK20" s="1652"/>
      <c r="AL20" s="1850"/>
      <c r="AM20" s="1843"/>
      <c r="AN20" s="1843"/>
      <c r="AO20" s="1843"/>
      <c r="AP20" s="1843"/>
      <c r="AQ20" s="1843"/>
      <c r="AR20" s="1481"/>
      <c r="AS20" s="337"/>
      <c r="AT20" s="1876"/>
      <c r="AU20" s="1876"/>
      <c r="AV20" s="1876"/>
      <c r="AW20" s="1876"/>
      <c r="AX20" s="1876"/>
      <c r="AY20" s="1876"/>
      <c r="AZ20" s="1876"/>
      <c r="BA20" s="1876"/>
      <c r="BB20" s="1876"/>
      <c r="BC20" s="1876"/>
      <c r="BD20" s="1876"/>
      <c r="BE20" s="1876"/>
      <c r="BF20" s="1876"/>
      <c r="BG20" s="1876"/>
      <c r="BH20" s="1876"/>
      <c r="BI20" s="1876"/>
      <c r="BJ20" s="1876"/>
      <c r="BK20" s="1876"/>
      <c r="BL20" s="1876"/>
      <c r="BM20" s="1876"/>
      <c r="BN20" s="1876"/>
      <c r="BO20" s="1876"/>
      <c r="BP20" s="1876"/>
      <c r="BQ20" s="1876"/>
      <c r="BR20" s="1877"/>
    </row>
    <row r="21" spans="2:70" s="229" customFormat="1" ht="36.75" customHeight="1">
      <c r="B21" s="1653" t="s">
        <v>475</v>
      </c>
      <c r="C21" s="1653"/>
      <c r="D21" s="1653"/>
      <c r="E21" s="1653"/>
      <c r="F21" s="1653"/>
      <c r="G21" s="1653"/>
      <c r="H21" s="1653"/>
      <c r="I21" s="1653"/>
      <c r="J21" s="1838"/>
      <c r="K21" s="149"/>
      <c r="L21" s="1861"/>
      <c r="M21" s="1861"/>
      <c r="N21" s="1861"/>
      <c r="O21" s="341" t="s">
        <v>474</v>
      </c>
      <c r="P21" s="341"/>
      <c r="Q21" s="341"/>
      <c r="R21" s="341"/>
      <c r="S21" s="341"/>
      <c r="T21" s="341"/>
      <c r="U21" s="341"/>
      <c r="V21" s="341"/>
      <c r="W21" s="341"/>
      <c r="X21" s="341"/>
      <c r="Y21" s="341"/>
      <c r="Z21" s="341"/>
      <c r="AA21" s="341"/>
      <c r="AB21" s="341"/>
      <c r="AC21" s="341"/>
      <c r="AD21" s="340"/>
      <c r="AI21" s="1483" t="str">
        <f>IF(L21&lt;&gt;0,"OK","未入力")</f>
        <v>未入力</v>
      </c>
      <c r="AJ21" s="1484"/>
      <c r="AK21" s="1484"/>
      <c r="AL21" s="1848" t="s">
        <v>475</v>
      </c>
      <c r="AM21" s="1841"/>
      <c r="AN21" s="1841"/>
      <c r="AO21" s="1841"/>
      <c r="AP21" s="1841"/>
      <c r="AQ21" s="1841"/>
      <c r="AR21" s="1477"/>
      <c r="AS21" s="143"/>
      <c r="AT21" s="1841" t="s">
        <v>504</v>
      </c>
      <c r="AU21" s="1841"/>
      <c r="AV21" s="1841"/>
      <c r="AW21" s="1841"/>
      <c r="AX21" s="1841"/>
      <c r="AY21" s="1841"/>
      <c r="AZ21" s="1841"/>
      <c r="BA21" s="1841"/>
      <c r="BB21" s="1841"/>
      <c r="BC21" s="1841"/>
      <c r="BD21" s="1841"/>
      <c r="BE21" s="1841"/>
      <c r="BF21" s="1841"/>
      <c r="BG21" s="1841"/>
      <c r="BH21" s="1841"/>
      <c r="BI21" s="1841"/>
      <c r="BJ21" s="1841"/>
      <c r="BK21" s="1841"/>
      <c r="BL21" s="1841"/>
      <c r="BM21" s="1841"/>
      <c r="BN21" s="1841"/>
      <c r="BO21" s="1841"/>
      <c r="BP21" s="1841"/>
      <c r="BQ21" s="1841"/>
      <c r="BR21" s="1477"/>
    </row>
    <row r="22" spans="2:70" s="229" customFormat="1" ht="21" customHeight="1">
      <c r="B22" s="1653"/>
      <c r="C22" s="1653"/>
      <c r="D22" s="1653"/>
      <c r="E22" s="1653"/>
      <c r="F22" s="1653"/>
      <c r="G22" s="1653"/>
      <c r="H22" s="1653"/>
      <c r="I22" s="1653"/>
      <c r="J22" s="1838"/>
      <c r="K22" s="344"/>
      <c r="L22" s="343"/>
      <c r="M22" s="342"/>
      <c r="N22" s="342"/>
      <c r="O22" s="342"/>
      <c r="P22" s="342"/>
      <c r="Q22" s="1346" t="s">
        <v>473</v>
      </c>
      <c r="R22" s="1346"/>
      <c r="S22" s="1346"/>
      <c r="T22" s="1346"/>
      <c r="U22" s="1346"/>
      <c r="V22" s="1346"/>
      <c r="W22" s="1346"/>
      <c r="X22" s="1346"/>
      <c r="Y22" s="1346"/>
      <c r="Z22" s="1346"/>
      <c r="AA22" s="1346"/>
      <c r="AB22" s="1346"/>
      <c r="AC22" s="1346"/>
      <c r="AD22" s="1347"/>
      <c r="AL22" s="1849"/>
      <c r="AM22" s="1842"/>
      <c r="AN22" s="1842"/>
      <c r="AO22" s="1842"/>
      <c r="AP22" s="1842"/>
      <c r="AQ22" s="1842"/>
      <c r="AR22" s="1479"/>
      <c r="AS22" s="224"/>
      <c r="AT22" s="1842"/>
      <c r="AU22" s="1842"/>
      <c r="AV22" s="1842"/>
      <c r="AW22" s="1842"/>
      <c r="AX22" s="1842"/>
      <c r="AY22" s="1842"/>
      <c r="AZ22" s="1842"/>
      <c r="BA22" s="1842"/>
      <c r="BB22" s="1842"/>
      <c r="BC22" s="1842"/>
      <c r="BD22" s="1842"/>
      <c r="BE22" s="1842"/>
      <c r="BF22" s="1842"/>
      <c r="BG22" s="1842"/>
      <c r="BH22" s="1842"/>
      <c r="BI22" s="1842"/>
      <c r="BJ22" s="1842"/>
      <c r="BK22" s="1842"/>
      <c r="BL22" s="1842"/>
      <c r="BM22" s="1842"/>
      <c r="BN22" s="1842"/>
      <c r="BO22" s="1842"/>
      <c r="BP22" s="1842"/>
      <c r="BQ22" s="1842"/>
      <c r="BR22" s="1479"/>
    </row>
    <row r="23" spans="2:70" s="229" customFormat="1" ht="21" customHeight="1">
      <c r="B23" s="1653"/>
      <c r="C23" s="1653"/>
      <c r="D23" s="1653"/>
      <c r="E23" s="1653"/>
      <c r="F23" s="1653"/>
      <c r="G23" s="1653"/>
      <c r="H23" s="1653"/>
      <c r="I23" s="1653"/>
      <c r="J23" s="1838"/>
      <c r="K23" s="344"/>
      <c r="L23" s="343"/>
      <c r="M23" s="342"/>
      <c r="N23" s="342"/>
      <c r="O23" s="342"/>
      <c r="P23" s="342"/>
      <c r="Q23" s="1346"/>
      <c r="R23" s="1346"/>
      <c r="S23" s="1346"/>
      <c r="T23" s="1346"/>
      <c r="U23" s="1346"/>
      <c r="V23" s="1346"/>
      <c r="W23" s="1346"/>
      <c r="X23" s="1346"/>
      <c r="Y23" s="1346"/>
      <c r="Z23" s="1346"/>
      <c r="AA23" s="1346"/>
      <c r="AB23" s="1346"/>
      <c r="AC23" s="1346"/>
      <c r="AD23" s="1347"/>
      <c r="AL23" s="1849"/>
      <c r="AM23" s="1842"/>
      <c r="AN23" s="1842"/>
      <c r="AO23" s="1842"/>
      <c r="AP23" s="1842"/>
      <c r="AQ23" s="1842"/>
      <c r="AR23" s="1479"/>
      <c r="AS23" s="224"/>
      <c r="AT23" s="1842"/>
      <c r="AU23" s="1842"/>
      <c r="AV23" s="1842"/>
      <c r="AW23" s="1842"/>
      <c r="AX23" s="1842"/>
      <c r="AY23" s="1842"/>
      <c r="AZ23" s="1842"/>
      <c r="BA23" s="1842"/>
      <c r="BB23" s="1842"/>
      <c r="BC23" s="1842"/>
      <c r="BD23" s="1842"/>
      <c r="BE23" s="1842"/>
      <c r="BF23" s="1842"/>
      <c r="BG23" s="1842"/>
      <c r="BH23" s="1842"/>
      <c r="BI23" s="1842"/>
      <c r="BJ23" s="1842"/>
      <c r="BK23" s="1842"/>
      <c r="BL23" s="1842"/>
      <c r="BM23" s="1842"/>
      <c r="BN23" s="1842"/>
      <c r="BO23" s="1842"/>
      <c r="BP23" s="1842"/>
      <c r="BQ23" s="1842"/>
      <c r="BR23" s="1479"/>
    </row>
    <row r="24" spans="2:70" s="229" customFormat="1" ht="21" customHeight="1">
      <c r="B24" s="1653"/>
      <c r="C24" s="1653"/>
      <c r="D24" s="1653"/>
      <c r="E24" s="1653"/>
      <c r="F24" s="1653"/>
      <c r="G24" s="1653"/>
      <c r="H24" s="1653"/>
      <c r="I24" s="1653"/>
      <c r="J24" s="1838"/>
      <c r="K24" s="344"/>
      <c r="L24" s="343"/>
      <c r="M24" s="342"/>
      <c r="N24" s="342"/>
      <c r="O24" s="342"/>
      <c r="P24" s="342"/>
      <c r="Q24" s="1346" t="s">
        <v>472</v>
      </c>
      <c r="R24" s="1346"/>
      <c r="S24" s="1346"/>
      <c r="T24" s="1346"/>
      <c r="U24" s="1346"/>
      <c r="V24" s="1346"/>
      <c r="W24" s="1346"/>
      <c r="X24" s="1346"/>
      <c r="Y24" s="1346"/>
      <c r="Z24" s="1346"/>
      <c r="AA24" s="1346"/>
      <c r="AB24" s="1346"/>
      <c r="AC24" s="1346"/>
      <c r="AD24" s="1347"/>
      <c r="AL24" s="1849"/>
      <c r="AM24" s="1842"/>
      <c r="AN24" s="1842"/>
      <c r="AO24" s="1842"/>
      <c r="AP24" s="1842"/>
      <c r="AQ24" s="1842"/>
      <c r="AR24" s="1479"/>
      <c r="AS24" s="224"/>
      <c r="AT24" s="1842"/>
      <c r="AU24" s="1842"/>
      <c r="AV24" s="1842"/>
      <c r="AW24" s="1842"/>
      <c r="AX24" s="1842"/>
      <c r="AY24" s="1842"/>
      <c r="AZ24" s="1842"/>
      <c r="BA24" s="1842"/>
      <c r="BB24" s="1842"/>
      <c r="BC24" s="1842"/>
      <c r="BD24" s="1842"/>
      <c r="BE24" s="1842"/>
      <c r="BF24" s="1842"/>
      <c r="BG24" s="1842"/>
      <c r="BH24" s="1842"/>
      <c r="BI24" s="1842"/>
      <c r="BJ24" s="1842"/>
      <c r="BK24" s="1842"/>
      <c r="BL24" s="1842"/>
      <c r="BM24" s="1842"/>
      <c r="BN24" s="1842"/>
      <c r="BO24" s="1842"/>
      <c r="BP24" s="1842"/>
      <c r="BQ24" s="1842"/>
      <c r="BR24" s="1479"/>
    </row>
    <row r="25" spans="2:70" s="229" customFormat="1" ht="21" customHeight="1">
      <c r="B25" s="1653"/>
      <c r="C25" s="1653"/>
      <c r="D25" s="1653"/>
      <c r="E25" s="1653"/>
      <c r="F25" s="1653"/>
      <c r="G25" s="1653"/>
      <c r="H25" s="1653"/>
      <c r="I25" s="1653"/>
      <c r="J25" s="1838"/>
      <c r="K25" s="152"/>
      <c r="L25" s="335"/>
      <c r="M25" s="339"/>
      <c r="N25" s="339"/>
      <c r="O25" s="339"/>
      <c r="P25" s="339"/>
      <c r="Q25" s="1346"/>
      <c r="R25" s="1346"/>
      <c r="S25" s="1346"/>
      <c r="T25" s="1346"/>
      <c r="U25" s="1346"/>
      <c r="V25" s="1346"/>
      <c r="W25" s="1346"/>
      <c r="X25" s="1346"/>
      <c r="Y25" s="1346"/>
      <c r="Z25" s="1346"/>
      <c r="AA25" s="1346"/>
      <c r="AB25" s="1346"/>
      <c r="AC25" s="1346"/>
      <c r="AD25" s="1347"/>
      <c r="AL25" s="1850"/>
      <c r="AM25" s="1843"/>
      <c r="AN25" s="1843"/>
      <c r="AO25" s="1843"/>
      <c r="AP25" s="1843"/>
      <c r="AQ25" s="1843"/>
      <c r="AR25" s="1481"/>
      <c r="AS25" s="146"/>
      <c r="AT25" s="1843"/>
      <c r="AU25" s="1843"/>
      <c r="AV25" s="1843"/>
      <c r="AW25" s="1843"/>
      <c r="AX25" s="1843"/>
      <c r="AY25" s="1843"/>
      <c r="AZ25" s="1843"/>
      <c r="BA25" s="1843"/>
      <c r="BB25" s="1843"/>
      <c r="BC25" s="1843"/>
      <c r="BD25" s="1843"/>
      <c r="BE25" s="1843"/>
      <c r="BF25" s="1843"/>
      <c r="BG25" s="1843"/>
      <c r="BH25" s="1843"/>
      <c r="BI25" s="1843"/>
      <c r="BJ25" s="1843"/>
      <c r="BK25" s="1843"/>
      <c r="BL25" s="1843"/>
      <c r="BM25" s="1843"/>
      <c r="BN25" s="1843"/>
      <c r="BO25" s="1843"/>
      <c r="BP25" s="1843"/>
      <c r="BQ25" s="1843"/>
      <c r="BR25" s="1481"/>
    </row>
    <row r="26" spans="2:70" s="229" customFormat="1" ht="24" customHeight="1">
      <c r="B26" s="1653" t="s">
        <v>470</v>
      </c>
      <c r="C26" s="1653"/>
      <c r="D26" s="1653"/>
      <c r="E26" s="1653"/>
      <c r="F26" s="1653"/>
      <c r="G26" s="1653"/>
      <c r="H26" s="1653"/>
      <c r="I26" s="1653"/>
      <c r="J26" s="1838"/>
      <c r="K26" s="149"/>
      <c r="L26" s="1871"/>
      <c r="M26" s="1871"/>
      <c r="N26" s="1871"/>
      <c r="O26" s="341"/>
      <c r="P26" s="341"/>
      <c r="Q26" s="837" t="s">
        <v>471</v>
      </c>
      <c r="R26" s="837"/>
      <c r="S26" s="837"/>
      <c r="T26" s="837"/>
      <c r="U26" s="837"/>
      <c r="V26" s="837"/>
      <c r="W26" s="837"/>
      <c r="X26" s="837"/>
      <c r="Y26" s="837"/>
      <c r="Z26" s="837"/>
      <c r="AA26" s="837"/>
      <c r="AB26" s="837"/>
      <c r="AC26" s="837"/>
      <c r="AD26" s="872"/>
      <c r="AI26" s="1485" t="str">
        <f>IF(L26&lt;&gt;0,"OK","未入力")</f>
        <v>未入力</v>
      </c>
      <c r="AJ26" s="1247"/>
      <c r="AK26" s="1507"/>
      <c r="AL26" s="1864" t="s">
        <v>470</v>
      </c>
      <c r="AM26" s="1865"/>
      <c r="AN26" s="1865"/>
      <c r="AO26" s="1865"/>
      <c r="AP26" s="1865"/>
      <c r="AQ26" s="1865"/>
      <c r="AR26" s="1866"/>
      <c r="AS26" s="139"/>
      <c r="AT26" s="1865" t="s">
        <v>501</v>
      </c>
      <c r="AU26" s="1051"/>
      <c r="AV26" s="1051"/>
      <c r="AW26" s="1051"/>
      <c r="AX26" s="1051"/>
      <c r="AY26" s="1051"/>
      <c r="AZ26" s="1051"/>
      <c r="BA26" s="1051"/>
      <c r="BB26" s="1051"/>
      <c r="BC26" s="1051"/>
      <c r="BD26" s="1051"/>
      <c r="BE26" s="1051"/>
      <c r="BF26" s="1051"/>
      <c r="BG26" s="1051"/>
      <c r="BH26" s="1051"/>
      <c r="BI26" s="1051"/>
      <c r="BJ26" s="1051"/>
      <c r="BK26" s="1051"/>
      <c r="BL26" s="1051"/>
      <c r="BM26" s="1051"/>
      <c r="BN26" s="1051"/>
      <c r="BO26" s="1051"/>
      <c r="BP26" s="1051"/>
      <c r="BQ26" s="1051"/>
      <c r="BR26" s="1052"/>
    </row>
    <row r="27" spans="2:70" s="229" customFormat="1" ht="24" customHeight="1">
      <c r="B27" s="1653"/>
      <c r="C27" s="1653"/>
      <c r="D27" s="1653"/>
      <c r="E27" s="1653"/>
      <c r="F27" s="1653"/>
      <c r="G27" s="1653"/>
      <c r="H27" s="1653"/>
      <c r="I27" s="1653"/>
      <c r="J27" s="1838"/>
      <c r="K27" s="152"/>
      <c r="L27" s="1872"/>
      <c r="M27" s="1872"/>
      <c r="N27" s="1872"/>
      <c r="O27" s="339"/>
      <c r="P27" s="339"/>
      <c r="Q27" s="1869"/>
      <c r="R27" s="1869"/>
      <c r="S27" s="1869"/>
      <c r="T27" s="1869"/>
      <c r="U27" s="1869"/>
      <c r="V27" s="1869"/>
      <c r="W27" s="1869"/>
      <c r="X27" s="1869"/>
      <c r="Y27" s="1869"/>
      <c r="Z27" s="1869"/>
      <c r="AA27" s="1869"/>
      <c r="AB27" s="1869"/>
      <c r="AC27" s="1869"/>
      <c r="AD27" s="1870"/>
      <c r="AI27" s="1539"/>
      <c r="AJ27" s="1248"/>
      <c r="AK27" s="1508"/>
      <c r="AL27" s="1864"/>
      <c r="AM27" s="1865"/>
      <c r="AN27" s="1865"/>
      <c r="AO27" s="1865"/>
      <c r="AP27" s="1865"/>
      <c r="AQ27" s="1865"/>
      <c r="AR27" s="1866"/>
      <c r="AS27" s="337"/>
      <c r="AT27" s="1051"/>
      <c r="AU27" s="1051"/>
      <c r="AV27" s="1051"/>
      <c r="AW27" s="1051"/>
      <c r="AX27" s="1051"/>
      <c r="AY27" s="1051"/>
      <c r="AZ27" s="1051"/>
      <c r="BA27" s="1051"/>
      <c r="BB27" s="1051"/>
      <c r="BC27" s="1051"/>
      <c r="BD27" s="1051"/>
      <c r="BE27" s="1051"/>
      <c r="BF27" s="1051"/>
      <c r="BG27" s="1051"/>
      <c r="BH27" s="1051"/>
      <c r="BI27" s="1051"/>
      <c r="BJ27" s="1051"/>
      <c r="BK27" s="1051"/>
      <c r="BL27" s="1051"/>
      <c r="BM27" s="1051"/>
      <c r="BN27" s="1051"/>
      <c r="BO27" s="1051"/>
      <c r="BP27" s="1051"/>
      <c r="BQ27" s="1051"/>
      <c r="BR27" s="1052"/>
    </row>
    <row r="28" spans="2:70" s="229" customFormat="1" ht="24" customHeight="1">
      <c r="B28" s="1868" t="s">
        <v>469</v>
      </c>
      <c r="C28" s="1653"/>
      <c r="D28" s="1653"/>
      <c r="E28" s="1653"/>
      <c r="F28" s="1653"/>
      <c r="G28" s="1653"/>
      <c r="H28" s="1653"/>
      <c r="I28" s="1653"/>
      <c r="J28" s="1838"/>
      <c r="K28" s="149"/>
      <c r="L28" s="1871"/>
      <c r="M28" s="1871"/>
      <c r="N28" s="1871"/>
      <c r="O28" s="1873" t="s">
        <v>497</v>
      </c>
      <c r="P28" s="1873"/>
      <c r="Q28" s="1873"/>
      <c r="R28" s="1873"/>
      <c r="S28" s="1873"/>
      <c r="T28" s="354"/>
      <c r="U28" s="354"/>
      <c r="V28" s="354"/>
      <c r="W28" s="341"/>
      <c r="X28" s="341"/>
      <c r="Y28" s="341"/>
      <c r="Z28" s="341"/>
      <c r="AA28" s="341"/>
      <c r="AB28" s="341"/>
      <c r="AC28" s="341"/>
      <c r="AD28" s="340"/>
      <c r="AI28" s="1485" t="str">
        <f>IF(L28&lt;&gt;0,"OK","未入力")</f>
        <v>未入力</v>
      </c>
      <c r="AJ28" s="1247"/>
      <c r="AK28" s="1507"/>
      <c r="AL28" s="1864" t="s">
        <v>468</v>
      </c>
      <c r="AM28" s="1051"/>
      <c r="AN28" s="1051"/>
      <c r="AO28" s="1051"/>
      <c r="AP28" s="1051"/>
      <c r="AQ28" s="1051"/>
      <c r="AR28" s="1052"/>
      <c r="AS28" s="133"/>
      <c r="AT28" s="1865" t="s">
        <v>498</v>
      </c>
      <c r="AU28" s="1051"/>
      <c r="AV28" s="1051"/>
      <c r="AW28" s="1051"/>
      <c r="AX28" s="1051"/>
      <c r="AY28" s="1051"/>
      <c r="AZ28" s="1051"/>
      <c r="BA28" s="1051"/>
      <c r="BB28" s="1051"/>
      <c r="BC28" s="1051"/>
      <c r="BD28" s="1051"/>
      <c r="BE28" s="1051"/>
      <c r="BF28" s="1051"/>
      <c r="BG28" s="1051"/>
      <c r="BH28" s="1051"/>
      <c r="BI28" s="1051"/>
      <c r="BJ28" s="1051"/>
      <c r="BK28" s="1051"/>
      <c r="BL28" s="1051"/>
      <c r="BM28" s="1051"/>
      <c r="BN28" s="1051"/>
      <c r="BO28" s="1051"/>
      <c r="BP28" s="1051"/>
      <c r="BQ28" s="1051"/>
      <c r="BR28" s="1052"/>
    </row>
    <row r="29" spans="2:70" s="229" customFormat="1" ht="24" customHeight="1">
      <c r="B29" s="1653"/>
      <c r="C29" s="1653"/>
      <c r="D29" s="1653"/>
      <c r="E29" s="1653"/>
      <c r="F29" s="1653"/>
      <c r="G29" s="1653"/>
      <c r="H29" s="1653"/>
      <c r="I29" s="1653"/>
      <c r="J29" s="1838"/>
      <c r="K29" s="152"/>
      <c r="L29" s="1872"/>
      <c r="M29" s="1872"/>
      <c r="N29" s="1872"/>
      <c r="O29" s="1874"/>
      <c r="P29" s="1874"/>
      <c r="Q29" s="1874"/>
      <c r="R29" s="1874"/>
      <c r="S29" s="1874"/>
      <c r="T29" s="355"/>
      <c r="U29" s="355"/>
      <c r="V29" s="355"/>
      <c r="W29" s="339"/>
      <c r="X29" s="339"/>
      <c r="Y29" s="339"/>
      <c r="Z29" s="339"/>
      <c r="AA29" s="339"/>
      <c r="AB29" s="339"/>
      <c r="AC29" s="339"/>
      <c r="AD29" s="338"/>
      <c r="AI29" s="1539"/>
      <c r="AJ29" s="1248"/>
      <c r="AK29" s="1508"/>
      <c r="AL29" s="1867"/>
      <c r="AM29" s="1051"/>
      <c r="AN29" s="1051"/>
      <c r="AO29" s="1051"/>
      <c r="AP29" s="1051"/>
      <c r="AQ29" s="1051"/>
      <c r="AR29" s="1052"/>
      <c r="AS29" s="337"/>
      <c r="AT29" s="1051"/>
      <c r="AU29" s="1051"/>
      <c r="AV29" s="1051"/>
      <c r="AW29" s="1051"/>
      <c r="AX29" s="1051"/>
      <c r="AY29" s="1051"/>
      <c r="AZ29" s="1051"/>
      <c r="BA29" s="1051"/>
      <c r="BB29" s="1051"/>
      <c r="BC29" s="1051"/>
      <c r="BD29" s="1051"/>
      <c r="BE29" s="1051"/>
      <c r="BF29" s="1051"/>
      <c r="BG29" s="1051"/>
      <c r="BH29" s="1051"/>
      <c r="BI29" s="1051"/>
      <c r="BJ29" s="1051"/>
      <c r="BK29" s="1051"/>
      <c r="BL29" s="1051"/>
      <c r="BM29" s="1051"/>
      <c r="BN29" s="1051"/>
      <c r="BO29" s="1051"/>
      <c r="BP29" s="1051"/>
      <c r="BQ29" s="1051"/>
      <c r="BR29" s="1052"/>
    </row>
    <row r="30" spans="2:70" s="229" customFormat="1" ht="24" customHeight="1">
      <c r="B30" s="230"/>
      <c r="C30" s="231"/>
      <c r="D30" s="230"/>
      <c r="E30" s="230"/>
      <c r="F30" s="230"/>
      <c r="G30" s="230"/>
      <c r="H30" s="230"/>
      <c r="I30" s="230"/>
      <c r="J30" s="230"/>
    </row>
    <row r="31" spans="2:70" s="229" customFormat="1" ht="21" customHeight="1">
      <c r="B31" s="1851" t="s">
        <v>467</v>
      </c>
      <c r="C31" s="1851"/>
      <c r="D31" s="1851"/>
      <c r="E31" s="1851"/>
      <c r="F31" s="1851"/>
      <c r="G31" s="1851"/>
      <c r="H31" s="1851"/>
      <c r="I31" s="1851"/>
      <c r="J31" s="1851"/>
      <c r="K31" s="1851"/>
      <c r="L31" s="1851"/>
      <c r="M31" s="1851"/>
      <c r="N31" s="1851"/>
      <c r="O31" s="1851"/>
      <c r="P31" s="1851"/>
      <c r="Q31" s="1851"/>
      <c r="R31" s="1851"/>
      <c r="S31" s="1851"/>
      <c r="T31" s="1851"/>
      <c r="U31" s="1851"/>
      <c r="V31" s="1851"/>
      <c r="W31" s="1851"/>
      <c r="X31" s="1851"/>
      <c r="Y31" s="1851"/>
      <c r="Z31" s="1851"/>
      <c r="AA31" s="1851"/>
      <c r="AB31" s="1851"/>
      <c r="AC31" s="1851"/>
      <c r="AD31" s="1851"/>
      <c r="AE31" s="336"/>
      <c r="AF31" s="336"/>
      <c r="AG31" s="336"/>
      <c r="AH31" s="336"/>
      <c r="AI31" s="336"/>
    </row>
    <row r="33" spans="6:29" ht="24" customHeight="1">
      <c r="F33" s="357"/>
      <c r="G33" s="357"/>
      <c r="H33" s="357"/>
      <c r="I33" s="357"/>
      <c r="J33" s="357"/>
      <c r="K33" s="357"/>
      <c r="L33" s="358" t="s">
        <v>185</v>
      </c>
      <c r="M33" s="357"/>
      <c r="N33" s="357"/>
      <c r="O33" s="357"/>
      <c r="P33" s="357"/>
      <c r="Q33" s="357"/>
      <c r="R33" s="357"/>
      <c r="S33" s="357"/>
      <c r="T33" s="357"/>
      <c r="U33" s="357"/>
      <c r="V33" s="357"/>
      <c r="W33" s="357"/>
      <c r="X33" s="357"/>
      <c r="Y33" s="357"/>
      <c r="Z33" s="357"/>
      <c r="AA33" s="357"/>
      <c r="AB33" s="357"/>
      <c r="AC33" s="357"/>
    </row>
    <row r="34" spans="6:29" ht="24" customHeight="1">
      <c r="F34" s="361"/>
      <c r="G34" s="362" t="s">
        <v>495</v>
      </c>
      <c r="H34" s="362"/>
      <c r="I34" s="362"/>
      <c r="J34" s="362"/>
      <c r="K34" s="363"/>
      <c r="L34" s="359" t="s">
        <v>479</v>
      </c>
      <c r="M34" s="364"/>
      <c r="N34" s="365"/>
      <c r="O34" s="365"/>
      <c r="P34" s="365"/>
      <c r="Q34" s="365"/>
      <c r="R34" s="365"/>
      <c r="S34" s="365"/>
      <c r="T34" s="365"/>
      <c r="U34" s="365"/>
      <c r="V34" s="365"/>
      <c r="W34" s="365"/>
      <c r="X34" s="365"/>
      <c r="Y34" s="365"/>
      <c r="Z34" s="365"/>
      <c r="AA34" s="365"/>
      <c r="AB34" s="365"/>
      <c r="AC34" s="366"/>
    </row>
    <row r="35" spans="6:29" ht="24" customHeight="1">
      <c r="F35" s="367"/>
      <c r="G35" s="368"/>
      <c r="H35" s="368"/>
      <c r="I35" s="368"/>
      <c r="J35" s="368"/>
      <c r="K35" s="369"/>
      <c r="L35" s="539" t="s">
        <v>814</v>
      </c>
      <c r="M35" s="364"/>
      <c r="N35" s="365"/>
      <c r="O35" s="365"/>
      <c r="P35" s="365"/>
      <c r="Q35" s="365"/>
      <c r="R35" s="365"/>
      <c r="S35" s="365"/>
      <c r="T35" s="365"/>
      <c r="U35" s="365"/>
      <c r="V35" s="365"/>
      <c r="W35" s="365"/>
      <c r="X35" s="365"/>
      <c r="Y35" s="365"/>
      <c r="Z35" s="365"/>
      <c r="AA35" s="365"/>
      <c r="AB35" s="365"/>
      <c r="AC35" s="366"/>
    </row>
    <row r="36" spans="6:29" ht="24" customHeight="1">
      <c r="F36" s="367"/>
      <c r="G36" s="368"/>
      <c r="H36" s="368"/>
      <c r="I36" s="368"/>
      <c r="J36" s="368"/>
      <c r="K36" s="369"/>
      <c r="L36" s="359" t="s">
        <v>477</v>
      </c>
      <c r="M36" s="364"/>
      <c r="N36" s="365"/>
      <c r="O36" s="365"/>
      <c r="P36" s="365"/>
      <c r="Q36" s="365"/>
      <c r="R36" s="365"/>
      <c r="S36" s="365"/>
      <c r="T36" s="365"/>
      <c r="U36" s="365"/>
      <c r="V36" s="365"/>
      <c r="W36" s="365"/>
      <c r="X36" s="365"/>
      <c r="Y36" s="365"/>
      <c r="Z36" s="365"/>
      <c r="AA36" s="365"/>
      <c r="AB36" s="365"/>
      <c r="AC36" s="366"/>
    </row>
    <row r="37" spans="6:29" ht="24" customHeight="1">
      <c r="F37" s="370"/>
      <c r="G37" s="358"/>
      <c r="H37" s="358"/>
      <c r="I37" s="358"/>
      <c r="J37" s="358"/>
      <c r="K37" s="371"/>
      <c r="L37" s="359" t="s">
        <v>476</v>
      </c>
      <c r="M37" s="364"/>
      <c r="N37" s="365"/>
      <c r="O37" s="365"/>
      <c r="P37" s="365"/>
      <c r="Q37" s="365"/>
      <c r="R37" s="365"/>
      <c r="S37" s="365"/>
      <c r="T37" s="365"/>
      <c r="U37" s="365"/>
      <c r="V37" s="365"/>
      <c r="W37" s="365"/>
      <c r="X37" s="365"/>
      <c r="Y37" s="365"/>
      <c r="Z37" s="365"/>
      <c r="AA37" s="365"/>
      <c r="AB37" s="365"/>
      <c r="AC37" s="366"/>
    </row>
    <row r="38" spans="6:29" ht="24" customHeight="1">
      <c r="F38" s="361"/>
      <c r="G38" s="362" t="s">
        <v>496</v>
      </c>
      <c r="H38" s="362"/>
      <c r="I38" s="362"/>
      <c r="J38" s="362"/>
      <c r="K38" s="363"/>
      <c r="L38" s="360" t="s">
        <v>499</v>
      </c>
      <c r="M38" s="365"/>
      <c r="N38" s="365"/>
      <c r="O38" s="365"/>
      <c r="P38" s="365"/>
      <c r="Q38" s="365"/>
      <c r="R38" s="365"/>
      <c r="S38" s="365"/>
      <c r="T38" s="365"/>
      <c r="U38" s="365"/>
      <c r="V38" s="365"/>
      <c r="W38" s="365"/>
      <c r="X38" s="365"/>
      <c r="Y38" s="365"/>
      <c r="Z38" s="365"/>
      <c r="AA38" s="365"/>
      <c r="AB38" s="365"/>
      <c r="AC38" s="366"/>
    </row>
    <row r="39" spans="6:29" ht="24" customHeight="1">
      <c r="F39" s="370"/>
      <c r="G39" s="358"/>
      <c r="H39" s="358"/>
      <c r="I39" s="358"/>
      <c r="J39" s="358"/>
      <c r="K39" s="371"/>
      <c r="L39" s="360" t="s">
        <v>500</v>
      </c>
      <c r="M39" s="365"/>
      <c r="N39" s="365"/>
      <c r="O39" s="365"/>
      <c r="P39" s="365"/>
      <c r="Q39" s="365"/>
      <c r="R39" s="365"/>
      <c r="S39" s="365"/>
      <c r="T39" s="365"/>
      <c r="U39" s="365"/>
      <c r="V39" s="365"/>
      <c r="W39" s="365"/>
      <c r="X39" s="365"/>
      <c r="Y39" s="365"/>
      <c r="Z39" s="365"/>
      <c r="AA39" s="365"/>
      <c r="AB39" s="365"/>
      <c r="AC39" s="366"/>
    </row>
  </sheetData>
  <mergeCells count="74">
    <mergeCell ref="A1:D1"/>
    <mergeCell ref="AL19:AR20"/>
    <mergeCell ref="AT19:BR20"/>
    <mergeCell ref="AL18:AR18"/>
    <mergeCell ref="B6:J6"/>
    <mergeCell ref="B19:J20"/>
    <mergeCell ref="B18:J18"/>
    <mergeCell ref="L18:N18"/>
    <mergeCell ref="T3:AD3"/>
    <mergeCell ref="T4:AD4"/>
    <mergeCell ref="P3:S3"/>
    <mergeCell ref="P4:S4"/>
    <mergeCell ref="E1:O1"/>
    <mergeCell ref="L6:N6"/>
    <mergeCell ref="B9:J10"/>
    <mergeCell ref="G15:J15"/>
    <mergeCell ref="AL26:AR27"/>
    <mergeCell ref="AL28:AR29"/>
    <mergeCell ref="AT26:BR27"/>
    <mergeCell ref="AT28:BR29"/>
    <mergeCell ref="B28:J29"/>
    <mergeCell ref="B26:J27"/>
    <mergeCell ref="Q26:AD27"/>
    <mergeCell ref="AI26:AK27"/>
    <mergeCell ref="AI28:AK29"/>
    <mergeCell ref="L28:N29"/>
    <mergeCell ref="O28:S29"/>
    <mergeCell ref="L26:N27"/>
    <mergeCell ref="B31:AD31"/>
    <mergeCell ref="B11:F13"/>
    <mergeCell ref="B14:F17"/>
    <mergeCell ref="B21:J25"/>
    <mergeCell ref="L21:N21"/>
    <mergeCell ref="Q24:AD25"/>
    <mergeCell ref="Q22:AD23"/>
    <mergeCell ref="K17:T17"/>
    <mergeCell ref="U17:Y17"/>
    <mergeCell ref="Z17:AD17"/>
    <mergeCell ref="G16:J16"/>
    <mergeCell ref="G17:J17"/>
    <mergeCell ref="K11:AD11"/>
    <mergeCell ref="K12:AD12"/>
    <mergeCell ref="U13:Y13"/>
    <mergeCell ref="Z13:AD13"/>
    <mergeCell ref="G11:J11"/>
    <mergeCell ref="G12:J12"/>
    <mergeCell ref="G13:J13"/>
    <mergeCell ref="G14:J14"/>
    <mergeCell ref="AT21:BR25"/>
    <mergeCell ref="L19:AB20"/>
    <mergeCell ref="AM17:BK17"/>
    <mergeCell ref="AM13:BK13"/>
    <mergeCell ref="K13:T13"/>
    <mergeCell ref="K14:AD14"/>
    <mergeCell ref="K15:AD15"/>
    <mergeCell ref="K16:AD16"/>
    <mergeCell ref="AI21:AK21"/>
    <mergeCell ref="AL21:AR25"/>
    <mergeCell ref="AI17:AK17"/>
    <mergeCell ref="AI11:AK11"/>
    <mergeCell ref="P2:S2"/>
    <mergeCell ref="T2:AD2"/>
    <mergeCell ref="Q1:AD1"/>
    <mergeCell ref="AL6:AR6"/>
    <mergeCell ref="AI19:AK20"/>
    <mergeCell ref="AI6:AK6"/>
    <mergeCell ref="AI9:AK10"/>
    <mergeCell ref="K9:AD10"/>
    <mergeCell ref="AI12:AK12"/>
    <mergeCell ref="AI13:AK13"/>
    <mergeCell ref="AI14:AK14"/>
    <mergeCell ref="AI15:AK15"/>
    <mergeCell ref="AI18:AK18"/>
    <mergeCell ref="AI16:AK16"/>
  </mergeCells>
  <phoneticPr fontId="5"/>
  <dataValidations count="3">
    <dataValidation imeMode="off" allowBlank="1" showInputMessage="1" showErrorMessage="1" sqref="O18:AD18 L18 L21 L6 P6:AD6 T2:AD4 K13:T13 K17:T17" xr:uid="{00000000-0002-0000-1400-000000000000}"/>
    <dataValidation type="list" allowBlank="1" showInputMessage="1" showErrorMessage="1" sqref="L26:N27" xr:uid="{00000000-0002-0000-1400-000001000000}">
      <formula1>$L$38:$L$39</formula1>
    </dataValidation>
    <dataValidation type="list" allowBlank="1" showInputMessage="1" showErrorMessage="1" sqref="L19:AB20" xr:uid="{00000000-0002-0000-1400-000002000000}">
      <formula1>$L$34:$L$37</formula1>
    </dataValidation>
  </dataValidations>
  <pageMargins left="0.9055118110236221" right="0.70866141732283472" top="0.39370078740157483" bottom="0.35433070866141736" header="0.19685039370078741" footer="0.19685039370078741"/>
  <pageSetup paperSize="9" scale="89" orientation="portrait" blackAndWhite="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Q53"/>
  <sheetViews>
    <sheetView view="pageBreakPreview" zoomScaleNormal="100" zoomScaleSheetLayoutView="100" workbookViewId="0">
      <selection activeCell="AJ3" sqref="AJ3:BQ5"/>
    </sheetView>
  </sheetViews>
  <sheetFormatPr defaultColWidth="3.125" defaultRowHeight="19.5" customHeight="1"/>
  <cols>
    <col min="1" max="16384" width="3.125" style="2"/>
  </cols>
  <sheetData>
    <row r="1" spans="1:69" s="285" customFormat="1" ht="19.5" customHeight="1">
      <c r="A1" s="646" t="s">
        <v>94</v>
      </c>
      <c r="B1" s="646"/>
      <c r="C1" s="646"/>
      <c r="D1" s="646"/>
      <c r="E1" s="1076" t="s">
        <v>519</v>
      </c>
      <c r="F1" s="1077"/>
      <c r="G1" s="1077"/>
      <c r="H1" s="1077"/>
      <c r="I1" s="1077"/>
      <c r="J1" s="1077"/>
      <c r="K1" s="1077"/>
      <c r="L1" s="1077"/>
      <c r="M1" s="1077"/>
      <c r="N1" s="1077"/>
      <c r="O1" s="1077"/>
      <c r="P1" s="1077"/>
      <c r="Q1" s="1077"/>
      <c r="R1" s="1077"/>
      <c r="S1" s="1077"/>
      <c r="T1" s="1077"/>
      <c r="U1" s="1077"/>
      <c r="V1" s="804" t="str">
        <f>IF(COUNTIF(AJ7:AL47,"未入力"),"未入力の項目があります","")</f>
        <v>未入力の項目があります</v>
      </c>
      <c r="W1" s="804"/>
      <c r="X1" s="804"/>
      <c r="Y1" s="804"/>
      <c r="Z1" s="804"/>
      <c r="AA1" s="804"/>
      <c r="AB1" s="804"/>
      <c r="AC1" s="804"/>
      <c r="AD1" s="804"/>
      <c r="AE1" s="804"/>
      <c r="AF1" s="804"/>
      <c r="AI1" s="285" t="s">
        <v>457</v>
      </c>
      <c r="AN1" s="356"/>
      <c r="AO1" s="356"/>
      <c r="AP1" s="356"/>
      <c r="AQ1" s="356"/>
      <c r="AR1" s="356"/>
      <c r="AS1" s="356"/>
      <c r="AT1" s="356"/>
      <c r="AU1" s="356"/>
      <c r="AV1" s="356"/>
      <c r="AW1" s="356"/>
      <c r="AX1" s="356"/>
      <c r="AY1" s="356"/>
      <c r="AZ1" s="356"/>
      <c r="BA1" s="356"/>
      <c r="BB1" s="356"/>
      <c r="BC1" s="356"/>
      <c r="BD1" s="356"/>
      <c r="BE1" s="356"/>
      <c r="BF1" s="356"/>
      <c r="BG1" s="356"/>
      <c r="BH1" s="356"/>
      <c r="BI1" s="356"/>
      <c r="BJ1" s="356"/>
      <c r="BK1" s="356"/>
      <c r="BL1" s="356"/>
      <c r="BM1" s="356"/>
      <c r="BN1" s="356"/>
      <c r="BO1" s="356"/>
      <c r="BP1" s="356"/>
      <c r="BQ1" s="356"/>
    </row>
    <row r="2" spans="1:69" s="631" customFormat="1" ht="19.5" customHeight="1">
      <c r="A2" s="621"/>
      <c r="B2" s="621"/>
      <c r="C2" s="621"/>
      <c r="D2" s="621"/>
      <c r="E2" s="624"/>
      <c r="F2" s="624"/>
      <c r="G2" s="624"/>
      <c r="H2" s="624"/>
      <c r="I2" s="624"/>
      <c r="J2" s="624"/>
      <c r="K2" s="624"/>
      <c r="L2" s="624"/>
      <c r="M2" s="624"/>
      <c r="N2" s="624"/>
      <c r="O2" s="624"/>
      <c r="P2" s="624"/>
      <c r="Q2" s="624"/>
      <c r="R2" s="805" t="s">
        <v>1043</v>
      </c>
      <c r="S2" s="805"/>
      <c r="T2" s="805"/>
      <c r="U2" s="805"/>
      <c r="V2" s="807">
        <f>'１申請書'!$V$3</f>
        <v>0</v>
      </c>
      <c r="W2" s="806"/>
      <c r="X2" s="806"/>
      <c r="Y2" s="806"/>
      <c r="Z2" s="806"/>
      <c r="AA2" s="806"/>
      <c r="AB2" s="806"/>
      <c r="AC2" s="806"/>
      <c r="AD2" s="806"/>
      <c r="AE2" s="806"/>
      <c r="AF2" s="806"/>
      <c r="AN2" s="629"/>
      <c r="AO2" s="629"/>
      <c r="AP2" s="629"/>
      <c r="AQ2" s="629"/>
      <c r="AR2" s="629"/>
      <c r="AS2" s="629"/>
      <c r="AT2" s="629"/>
      <c r="AU2" s="629"/>
      <c r="AV2" s="629"/>
      <c r="AW2" s="629"/>
      <c r="AX2" s="629"/>
      <c r="AY2" s="629"/>
      <c r="AZ2" s="629"/>
      <c r="BA2" s="629"/>
      <c r="BB2" s="629"/>
      <c r="BC2" s="629"/>
      <c r="BD2" s="629"/>
      <c r="BE2" s="629"/>
      <c r="BF2" s="629"/>
      <c r="BG2" s="629"/>
      <c r="BH2" s="629"/>
      <c r="BI2" s="629"/>
      <c r="BJ2" s="629"/>
      <c r="BK2" s="629"/>
      <c r="BL2" s="629"/>
      <c r="BM2" s="629"/>
      <c r="BN2" s="629"/>
      <c r="BO2" s="629"/>
      <c r="BP2" s="629"/>
      <c r="BQ2" s="629"/>
    </row>
    <row r="3" spans="1:69" s="285" customFormat="1" ht="19.5" customHeight="1">
      <c r="R3" s="974" t="s">
        <v>772</v>
      </c>
      <c r="S3" s="974"/>
      <c r="T3" s="974"/>
      <c r="U3" s="974"/>
      <c r="V3" s="806">
        <f>'１申請書'!$K$14</f>
        <v>0</v>
      </c>
      <c r="W3" s="806"/>
      <c r="X3" s="806"/>
      <c r="Y3" s="806"/>
      <c r="Z3" s="806"/>
      <c r="AA3" s="806"/>
      <c r="AB3" s="806"/>
      <c r="AC3" s="806"/>
      <c r="AD3" s="806"/>
      <c r="AE3" s="806"/>
      <c r="AF3" s="806"/>
      <c r="AJ3" s="1592" t="s">
        <v>812</v>
      </c>
      <c r="AK3" s="1592"/>
      <c r="AL3" s="1592"/>
      <c r="AM3" s="1592"/>
      <c r="AN3" s="1592"/>
      <c r="AO3" s="1592"/>
      <c r="AP3" s="1592"/>
      <c r="AQ3" s="1592"/>
      <c r="AR3" s="1592"/>
      <c r="AS3" s="1592"/>
      <c r="AT3" s="1592"/>
      <c r="AU3" s="1592"/>
      <c r="AV3" s="1592"/>
      <c r="AW3" s="1592"/>
      <c r="AX3" s="1592"/>
      <c r="AY3" s="1592"/>
      <c r="AZ3" s="1592"/>
      <c r="BA3" s="1592"/>
      <c r="BB3" s="1592"/>
      <c r="BC3" s="1592"/>
      <c r="BD3" s="1592"/>
      <c r="BE3" s="1592"/>
      <c r="BF3" s="1592"/>
      <c r="BG3" s="1592"/>
      <c r="BH3" s="1592"/>
      <c r="BI3" s="1592"/>
      <c r="BJ3" s="1592"/>
      <c r="BK3" s="1592"/>
      <c r="BL3" s="1592"/>
      <c r="BM3" s="1592"/>
      <c r="BN3" s="1592"/>
      <c r="BO3" s="1592"/>
      <c r="BP3" s="1592"/>
      <c r="BQ3" s="1592"/>
    </row>
    <row r="4" spans="1:69" s="285" customFormat="1" ht="19.5" customHeight="1">
      <c r="R4" s="975" t="s">
        <v>97</v>
      </c>
      <c r="S4" s="975"/>
      <c r="T4" s="975"/>
      <c r="U4" s="975"/>
      <c r="V4" s="806">
        <f>'１申請書'!$K$9</f>
        <v>0</v>
      </c>
      <c r="W4" s="806"/>
      <c r="X4" s="806"/>
      <c r="Y4" s="806"/>
      <c r="Z4" s="806"/>
      <c r="AA4" s="806"/>
      <c r="AB4" s="806"/>
      <c r="AC4" s="806"/>
      <c r="AD4" s="806"/>
      <c r="AE4" s="806"/>
      <c r="AF4" s="806"/>
      <c r="AJ4" s="1592"/>
      <c r="AK4" s="1592"/>
      <c r="AL4" s="1592"/>
      <c r="AM4" s="1592"/>
      <c r="AN4" s="1592"/>
      <c r="AO4" s="1592"/>
      <c r="AP4" s="1592"/>
      <c r="AQ4" s="1592"/>
      <c r="AR4" s="1592"/>
      <c r="AS4" s="1592"/>
      <c r="AT4" s="1592"/>
      <c r="AU4" s="1592"/>
      <c r="AV4" s="1592"/>
      <c r="AW4" s="1592"/>
      <c r="AX4" s="1592"/>
      <c r="AY4" s="1592"/>
      <c r="AZ4" s="1592"/>
      <c r="BA4" s="1592"/>
      <c r="BB4" s="1592"/>
      <c r="BC4" s="1592"/>
      <c r="BD4" s="1592"/>
      <c r="BE4" s="1592"/>
      <c r="BF4" s="1592"/>
      <c r="BG4" s="1592"/>
      <c r="BH4" s="1592"/>
      <c r="BI4" s="1592"/>
      <c r="BJ4" s="1592"/>
      <c r="BK4" s="1592"/>
      <c r="BL4" s="1592"/>
      <c r="BM4" s="1592"/>
      <c r="BN4" s="1592"/>
      <c r="BO4" s="1592"/>
      <c r="BP4" s="1592"/>
      <c r="BQ4" s="1592"/>
    </row>
    <row r="5" spans="1:69" s="503" customFormat="1" ht="19.5" customHeight="1">
      <c r="B5" s="379"/>
      <c r="D5" s="537" t="s">
        <v>811</v>
      </c>
      <c r="AJ5" s="1592"/>
      <c r="AK5" s="1592"/>
      <c r="AL5" s="1592"/>
      <c r="AM5" s="1592"/>
      <c r="AN5" s="1592"/>
      <c r="AO5" s="1592"/>
      <c r="AP5" s="1592"/>
      <c r="AQ5" s="1592"/>
      <c r="AR5" s="1592"/>
      <c r="AS5" s="1592"/>
      <c r="AT5" s="1592"/>
      <c r="AU5" s="1592"/>
      <c r="AV5" s="1592"/>
      <c r="AW5" s="1592"/>
      <c r="AX5" s="1592"/>
      <c r="AY5" s="1592"/>
      <c r="AZ5" s="1592"/>
      <c r="BA5" s="1592"/>
      <c r="BB5" s="1592"/>
      <c r="BC5" s="1592"/>
      <c r="BD5" s="1592"/>
      <c r="BE5" s="1592"/>
      <c r="BF5" s="1592"/>
      <c r="BG5" s="1592"/>
      <c r="BH5" s="1592"/>
      <c r="BI5" s="1592"/>
      <c r="BJ5" s="1592"/>
      <c r="BK5" s="1592"/>
      <c r="BL5" s="1592"/>
      <c r="BM5" s="1592"/>
      <c r="BN5" s="1592"/>
      <c r="BO5" s="1592"/>
      <c r="BP5" s="1592"/>
      <c r="BQ5" s="1592"/>
    </row>
    <row r="6" spans="1:69" ht="19.5" customHeight="1">
      <c r="B6" s="646" t="s">
        <v>89</v>
      </c>
      <c r="C6" s="646"/>
      <c r="D6" s="1106" t="s">
        <v>520</v>
      </c>
      <c r="E6" s="1106"/>
      <c r="F6" s="1106"/>
      <c r="G6" s="1106"/>
      <c r="H6" s="646"/>
      <c r="I6" s="646"/>
      <c r="J6" s="646"/>
      <c r="K6" s="646" t="s">
        <v>17</v>
      </c>
      <c r="L6" s="646"/>
      <c r="M6" s="646"/>
      <c r="N6" s="646"/>
      <c r="O6" s="646"/>
      <c r="P6" s="646"/>
      <c r="Q6" s="646"/>
      <c r="R6" s="646" t="s">
        <v>521</v>
      </c>
      <c r="S6" s="646"/>
      <c r="T6" s="646"/>
      <c r="U6" s="1106" t="s">
        <v>522</v>
      </c>
      <c r="V6" s="646"/>
      <c r="W6" s="646"/>
      <c r="X6" s="646" t="s">
        <v>523</v>
      </c>
      <c r="Y6" s="646"/>
      <c r="Z6" s="646"/>
      <c r="AA6" s="646"/>
      <c r="AB6" s="646" t="s">
        <v>524</v>
      </c>
      <c r="AC6" s="646"/>
      <c r="AD6" s="646"/>
      <c r="AE6" s="646"/>
      <c r="AJ6" s="285"/>
      <c r="AK6" s="285"/>
      <c r="AL6" s="498"/>
      <c r="AM6" s="812" t="s">
        <v>285</v>
      </c>
      <c r="AN6" s="812"/>
      <c r="AO6" s="812"/>
      <c r="AP6" s="812"/>
      <c r="AQ6" s="812"/>
      <c r="AR6" s="812"/>
      <c r="AS6" s="812"/>
      <c r="AT6" s="812"/>
      <c r="AU6" s="285"/>
      <c r="AV6" s="285"/>
      <c r="AW6" s="285"/>
      <c r="AX6" s="285"/>
      <c r="AY6" s="285"/>
      <c r="AZ6" s="285"/>
      <c r="BA6" s="285"/>
      <c r="BB6" s="285"/>
      <c r="BC6" s="285"/>
      <c r="BD6" s="285"/>
      <c r="BE6" s="285"/>
      <c r="BF6" s="285"/>
      <c r="BG6" s="285"/>
      <c r="BH6" s="285"/>
      <c r="BI6" s="285"/>
      <c r="BJ6" s="285"/>
      <c r="BK6" s="285"/>
      <c r="BL6" s="285"/>
      <c r="BM6" s="285"/>
      <c r="BN6" s="285"/>
      <c r="BO6" s="285"/>
      <c r="BP6" s="285"/>
      <c r="BQ6" s="285"/>
    </row>
    <row r="7" spans="1:69" ht="19.5" customHeight="1">
      <c r="B7" s="646"/>
      <c r="C7" s="646"/>
      <c r="D7" s="646"/>
      <c r="E7" s="646"/>
      <c r="F7" s="646"/>
      <c r="G7" s="646"/>
      <c r="H7" s="646"/>
      <c r="I7" s="646"/>
      <c r="J7" s="646"/>
      <c r="K7" s="646"/>
      <c r="L7" s="646"/>
      <c r="M7" s="646"/>
      <c r="N7" s="646"/>
      <c r="O7" s="646"/>
      <c r="P7" s="646"/>
      <c r="Q7" s="646"/>
      <c r="R7" s="646"/>
      <c r="S7" s="646"/>
      <c r="T7" s="646"/>
      <c r="U7" s="646"/>
      <c r="V7" s="646"/>
      <c r="W7" s="646"/>
      <c r="X7" s="646"/>
      <c r="Y7" s="646"/>
      <c r="Z7" s="646"/>
      <c r="AA7" s="646"/>
      <c r="AB7" s="997"/>
      <c r="AC7" s="997"/>
      <c r="AD7" s="997"/>
      <c r="AE7" s="997"/>
      <c r="AJ7" s="1483" t="str">
        <f>IF(COUNTIF(AJ8:AJ47,"")=40,"未入力","")</f>
        <v>未入力</v>
      </c>
      <c r="AK7" s="1484"/>
      <c r="AL7" s="1652"/>
      <c r="AM7" s="813"/>
      <c r="AN7" s="813"/>
      <c r="AO7" s="813"/>
      <c r="AP7" s="813"/>
      <c r="AQ7" s="813"/>
      <c r="AR7" s="813"/>
      <c r="AS7" s="813"/>
      <c r="AT7" s="813"/>
    </row>
    <row r="8" spans="1:69" ht="19.5" customHeight="1">
      <c r="B8" s="646">
        <v>1</v>
      </c>
      <c r="C8" s="646"/>
      <c r="D8" s="1129"/>
      <c r="E8" s="1129"/>
      <c r="F8" s="1129"/>
      <c r="G8" s="1129"/>
      <c r="H8" s="1129"/>
      <c r="I8" s="1129"/>
      <c r="J8" s="1129"/>
      <c r="K8" s="1129"/>
      <c r="L8" s="1129"/>
      <c r="M8" s="1129"/>
      <c r="N8" s="1129"/>
      <c r="O8" s="1129"/>
      <c r="P8" s="1129"/>
      <c r="Q8" s="1129"/>
      <c r="R8" s="1882"/>
      <c r="S8" s="1882"/>
      <c r="T8" s="1882"/>
      <c r="U8" s="1882"/>
      <c r="V8" s="1882"/>
      <c r="W8" s="1882"/>
      <c r="X8" s="1128"/>
      <c r="Y8" s="1128"/>
      <c r="Z8" s="1128"/>
      <c r="AA8" s="1409"/>
      <c r="AB8" s="662" t="s">
        <v>525</v>
      </c>
      <c r="AC8" s="663"/>
      <c r="AD8" s="1134"/>
      <c r="AE8" s="1135"/>
      <c r="AJ8" s="1485" t="str">
        <f>IF(AND(D8&lt;&gt;"",AD8&lt;&gt;""),"OK",IF(AND(D8="",AD8=""),"","未入力"))</f>
        <v/>
      </c>
      <c r="AK8" s="1247"/>
      <c r="AL8" s="1507"/>
      <c r="AM8" s="1288" t="s">
        <v>524</v>
      </c>
      <c r="AN8" s="1289"/>
      <c r="AO8" s="1289"/>
      <c r="AP8" s="1289"/>
      <c r="AQ8" s="1290"/>
      <c r="AR8" s="1881" t="s">
        <v>525</v>
      </c>
      <c r="AS8" s="1881"/>
      <c r="AT8" s="1881"/>
      <c r="AU8" s="208"/>
      <c r="AV8" s="676" t="s">
        <v>526</v>
      </c>
      <c r="AW8" s="676"/>
      <c r="AX8" s="676"/>
      <c r="AY8" s="676"/>
      <c r="AZ8" s="676"/>
      <c r="BA8" s="676"/>
      <c r="BB8" s="676"/>
      <c r="BC8" s="676"/>
      <c r="BD8" s="676"/>
      <c r="BE8" s="676"/>
      <c r="BF8" s="676"/>
      <c r="BG8" s="676"/>
      <c r="BH8" s="676"/>
      <c r="BI8" s="676"/>
      <c r="BJ8" s="676"/>
      <c r="BK8" s="676"/>
      <c r="BL8" s="676"/>
      <c r="BM8" s="676"/>
      <c r="BN8" s="676"/>
      <c r="BO8" s="676"/>
      <c r="BP8" s="676"/>
      <c r="BQ8" s="1233"/>
    </row>
    <row r="9" spans="1:69" ht="19.5" customHeight="1">
      <c r="B9" s="646"/>
      <c r="C9" s="646"/>
      <c r="D9" s="1129"/>
      <c r="E9" s="1129"/>
      <c r="F9" s="1129"/>
      <c r="G9" s="1129"/>
      <c r="H9" s="1129"/>
      <c r="I9" s="1129"/>
      <c r="J9" s="1129"/>
      <c r="K9" s="1129"/>
      <c r="L9" s="1129"/>
      <c r="M9" s="1129"/>
      <c r="N9" s="1129"/>
      <c r="O9" s="1129"/>
      <c r="P9" s="1129"/>
      <c r="Q9" s="1129"/>
      <c r="R9" s="1882"/>
      <c r="S9" s="1882"/>
      <c r="T9" s="1882"/>
      <c r="U9" s="1882"/>
      <c r="V9" s="1882"/>
      <c r="W9" s="1882"/>
      <c r="X9" s="1128"/>
      <c r="Y9" s="1128"/>
      <c r="Z9" s="1128"/>
      <c r="AA9" s="1409"/>
      <c r="AB9" s="668" t="s">
        <v>527</v>
      </c>
      <c r="AC9" s="669"/>
      <c r="AD9" s="1137"/>
      <c r="AE9" s="1138"/>
      <c r="AJ9" s="1485" t="str">
        <f>IF(AND(D8&lt;&gt;"",AD9&lt;&gt;""),"OK",IF(AND(D8="",AD9=""),"","未入力"))</f>
        <v/>
      </c>
      <c r="AK9" s="1247"/>
      <c r="AL9" s="1507"/>
      <c r="AM9" s="1291"/>
      <c r="AN9" s="1292"/>
      <c r="AO9" s="1292"/>
      <c r="AP9" s="1292"/>
      <c r="AQ9" s="1293"/>
      <c r="AR9" s="1881" t="s">
        <v>527</v>
      </c>
      <c r="AS9" s="1881"/>
      <c r="AT9" s="1881"/>
      <c r="AU9" s="85"/>
      <c r="AV9" s="740"/>
      <c r="AW9" s="740"/>
      <c r="AX9" s="740"/>
      <c r="AY9" s="740"/>
      <c r="AZ9" s="740"/>
      <c r="BA9" s="740"/>
      <c r="BB9" s="740"/>
      <c r="BC9" s="740"/>
      <c r="BD9" s="740"/>
      <c r="BE9" s="740"/>
      <c r="BF9" s="740"/>
      <c r="BG9" s="740"/>
      <c r="BH9" s="740"/>
      <c r="BI9" s="740"/>
      <c r="BJ9" s="740"/>
      <c r="BK9" s="740"/>
      <c r="BL9" s="740"/>
      <c r="BM9" s="740"/>
      <c r="BN9" s="740"/>
      <c r="BO9" s="740"/>
      <c r="BP9" s="740"/>
      <c r="BQ9" s="1303"/>
    </row>
    <row r="10" spans="1:69" ht="19.5" customHeight="1">
      <c r="B10" s="646">
        <v>2</v>
      </c>
      <c r="C10" s="646"/>
      <c r="D10" s="1129"/>
      <c r="E10" s="1129"/>
      <c r="F10" s="1129"/>
      <c r="G10" s="1129"/>
      <c r="H10" s="1129"/>
      <c r="I10" s="1129"/>
      <c r="J10" s="1129"/>
      <c r="K10" s="1129"/>
      <c r="L10" s="1129"/>
      <c r="M10" s="1129"/>
      <c r="N10" s="1129"/>
      <c r="O10" s="1129"/>
      <c r="P10" s="1129"/>
      <c r="Q10" s="1129"/>
      <c r="R10" s="1882"/>
      <c r="S10" s="1882"/>
      <c r="T10" s="1882"/>
      <c r="U10" s="1882"/>
      <c r="V10" s="1882"/>
      <c r="W10" s="1882"/>
      <c r="X10" s="1128"/>
      <c r="Y10" s="1128"/>
      <c r="Z10" s="1128"/>
      <c r="AA10" s="1128"/>
      <c r="AB10" s="662" t="s">
        <v>525</v>
      </c>
      <c r="AC10" s="663"/>
      <c r="AD10" s="1134"/>
      <c r="AE10" s="1135"/>
      <c r="AJ10" s="1485" t="str">
        <f t="shared" ref="AJ10" si="0">IF(AND(D10&lt;&gt;"",AD10&lt;&gt;""),"OK",IF(AND(D10="",AD10=""),"","未入力"))</f>
        <v/>
      </c>
      <c r="AK10" s="1247"/>
      <c r="AL10" s="1507"/>
      <c r="AM10" s="1288" t="s">
        <v>524</v>
      </c>
      <c r="AN10" s="1289"/>
      <c r="AO10" s="1289"/>
      <c r="AP10" s="1289"/>
      <c r="AQ10" s="1290"/>
      <c r="AR10" s="1881" t="s">
        <v>525</v>
      </c>
      <c r="AS10" s="1881"/>
      <c r="AT10" s="1881"/>
      <c r="AU10" s="85"/>
      <c r="AV10" s="86"/>
      <c r="AW10" s="86"/>
      <c r="AX10" s="86"/>
      <c r="AY10" s="86"/>
      <c r="AZ10" s="86"/>
      <c r="BA10" s="86"/>
      <c r="BB10" s="86"/>
      <c r="BC10" s="86"/>
      <c r="BD10" s="86"/>
      <c r="BE10" s="86"/>
      <c r="BF10" s="86"/>
      <c r="BG10" s="86"/>
      <c r="BH10" s="86"/>
      <c r="BI10" s="86"/>
      <c r="BJ10" s="86"/>
      <c r="BK10" s="86"/>
      <c r="BL10" s="86"/>
      <c r="BM10" s="86"/>
      <c r="BN10" s="86"/>
      <c r="BO10" s="86"/>
      <c r="BP10" s="86"/>
      <c r="BQ10" s="87"/>
    </row>
    <row r="11" spans="1:69" ht="19.5" customHeight="1">
      <c r="B11" s="646"/>
      <c r="C11" s="646"/>
      <c r="D11" s="1129"/>
      <c r="E11" s="1129"/>
      <c r="F11" s="1129"/>
      <c r="G11" s="1129"/>
      <c r="H11" s="1129"/>
      <c r="I11" s="1129"/>
      <c r="J11" s="1129"/>
      <c r="K11" s="1129"/>
      <c r="L11" s="1129"/>
      <c r="M11" s="1129"/>
      <c r="N11" s="1129"/>
      <c r="O11" s="1129"/>
      <c r="P11" s="1129"/>
      <c r="Q11" s="1129"/>
      <c r="R11" s="1882"/>
      <c r="S11" s="1882"/>
      <c r="T11" s="1882"/>
      <c r="U11" s="1882"/>
      <c r="V11" s="1882"/>
      <c r="W11" s="1882"/>
      <c r="X11" s="1128"/>
      <c r="Y11" s="1128"/>
      <c r="Z11" s="1128"/>
      <c r="AA11" s="1128"/>
      <c r="AB11" s="668" t="s">
        <v>527</v>
      </c>
      <c r="AC11" s="669"/>
      <c r="AD11" s="1137"/>
      <c r="AE11" s="1138"/>
      <c r="AJ11" s="1485" t="str">
        <f t="shared" ref="AJ11" si="1">IF(AND(D10&lt;&gt;"",AD11&lt;&gt;""),"OK",IF(AND(D10="",AD11=""),"","未入力"))</f>
        <v/>
      </c>
      <c r="AK11" s="1247"/>
      <c r="AL11" s="1507"/>
      <c r="AM11" s="1291"/>
      <c r="AN11" s="1292"/>
      <c r="AO11" s="1292"/>
      <c r="AP11" s="1292"/>
      <c r="AQ11" s="1293"/>
      <c r="AR11" s="1881" t="s">
        <v>527</v>
      </c>
      <c r="AS11" s="1881"/>
      <c r="AT11" s="1881"/>
      <c r="AU11" s="85"/>
      <c r="AV11" s="86"/>
      <c r="AW11" s="86"/>
      <c r="AX11" s="86"/>
      <c r="AY11" s="86"/>
      <c r="AZ11" s="86"/>
      <c r="BA11" s="86"/>
      <c r="BB11" s="86"/>
      <c r="BC11" s="86"/>
      <c r="BD11" s="86"/>
      <c r="BE11" s="86"/>
      <c r="BF11" s="86"/>
      <c r="BG11" s="86"/>
      <c r="BH11" s="86"/>
      <c r="BI11" s="86"/>
      <c r="BJ11" s="86"/>
      <c r="BK11" s="86"/>
      <c r="BL11" s="86"/>
      <c r="BM11" s="86"/>
      <c r="BN11" s="86"/>
      <c r="BO11" s="86"/>
      <c r="BP11" s="86"/>
      <c r="BQ11" s="87"/>
    </row>
    <row r="12" spans="1:69" ht="19.5" customHeight="1">
      <c r="B12" s="646">
        <v>3</v>
      </c>
      <c r="C12" s="646"/>
      <c r="D12" s="1129"/>
      <c r="E12" s="1129"/>
      <c r="F12" s="1129"/>
      <c r="G12" s="1129"/>
      <c r="H12" s="1129"/>
      <c r="I12" s="1129"/>
      <c r="J12" s="1129"/>
      <c r="K12" s="1129"/>
      <c r="L12" s="1129"/>
      <c r="M12" s="1129"/>
      <c r="N12" s="1129"/>
      <c r="O12" s="1129"/>
      <c r="P12" s="1129"/>
      <c r="Q12" s="1129"/>
      <c r="R12" s="1882"/>
      <c r="S12" s="1882"/>
      <c r="T12" s="1882"/>
      <c r="U12" s="1882"/>
      <c r="V12" s="1882"/>
      <c r="W12" s="1882"/>
      <c r="X12" s="1128"/>
      <c r="Y12" s="1128"/>
      <c r="Z12" s="1128"/>
      <c r="AA12" s="1128"/>
      <c r="AB12" s="662" t="s">
        <v>525</v>
      </c>
      <c r="AC12" s="663"/>
      <c r="AD12" s="1134"/>
      <c r="AE12" s="1135"/>
      <c r="AJ12" s="1485" t="str">
        <f t="shared" ref="AJ12" si="2">IF(AND(D12&lt;&gt;"",AD12&lt;&gt;""),"OK",IF(AND(D12="",AD12=""),"","未入力"))</f>
        <v/>
      </c>
      <c r="AK12" s="1247"/>
      <c r="AL12" s="1507"/>
      <c r="AM12" s="1288" t="s">
        <v>524</v>
      </c>
      <c r="AN12" s="1289"/>
      <c r="AO12" s="1289"/>
      <c r="AP12" s="1289"/>
      <c r="AQ12" s="1290"/>
      <c r="AR12" s="1881" t="s">
        <v>525</v>
      </c>
      <c r="AS12" s="1881"/>
      <c r="AT12" s="1881"/>
      <c r="AU12" s="85"/>
      <c r="AV12" s="86"/>
      <c r="AW12" s="86"/>
      <c r="AX12" s="86"/>
      <c r="AY12" s="86"/>
      <c r="AZ12" s="86"/>
      <c r="BA12" s="86"/>
      <c r="BB12" s="86"/>
      <c r="BC12" s="86"/>
      <c r="BD12" s="86"/>
      <c r="BE12" s="86"/>
      <c r="BF12" s="86"/>
      <c r="BG12" s="86"/>
      <c r="BH12" s="86"/>
      <c r="BI12" s="86"/>
      <c r="BJ12" s="86"/>
      <c r="BK12" s="86"/>
      <c r="BL12" s="86"/>
      <c r="BM12" s="86"/>
      <c r="BN12" s="86"/>
      <c r="BO12" s="86"/>
      <c r="BP12" s="86"/>
      <c r="BQ12" s="87"/>
    </row>
    <row r="13" spans="1:69" ht="19.5" customHeight="1">
      <c r="B13" s="646"/>
      <c r="C13" s="646"/>
      <c r="D13" s="1129"/>
      <c r="E13" s="1129"/>
      <c r="F13" s="1129"/>
      <c r="G13" s="1129"/>
      <c r="H13" s="1129"/>
      <c r="I13" s="1129"/>
      <c r="J13" s="1129"/>
      <c r="K13" s="1129"/>
      <c r="L13" s="1129"/>
      <c r="M13" s="1129"/>
      <c r="N13" s="1129"/>
      <c r="O13" s="1129"/>
      <c r="P13" s="1129"/>
      <c r="Q13" s="1129"/>
      <c r="R13" s="1882"/>
      <c r="S13" s="1882"/>
      <c r="T13" s="1882"/>
      <c r="U13" s="1882"/>
      <c r="V13" s="1882"/>
      <c r="W13" s="1882"/>
      <c r="X13" s="1128"/>
      <c r="Y13" s="1128"/>
      <c r="Z13" s="1128"/>
      <c r="AA13" s="1128"/>
      <c r="AB13" s="668" t="s">
        <v>527</v>
      </c>
      <c r="AC13" s="669"/>
      <c r="AD13" s="1137"/>
      <c r="AE13" s="1138"/>
      <c r="AJ13" s="1485" t="str">
        <f t="shared" ref="AJ13" si="3">IF(AND(D12&lt;&gt;"",AD13&lt;&gt;""),"OK",IF(AND(D12="",AD13=""),"","未入力"))</f>
        <v/>
      </c>
      <c r="AK13" s="1247"/>
      <c r="AL13" s="1507"/>
      <c r="AM13" s="1291"/>
      <c r="AN13" s="1292"/>
      <c r="AO13" s="1292"/>
      <c r="AP13" s="1292"/>
      <c r="AQ13" s="1293"/>
      <c r="AR13" s="1881" t="s">
        <v>527</v>
      </c>
      <c r="AS13" s="1881"/>
      <c r="AT13" s="1881"/>
      <c r="AU13" s="85"/>
      <c r="AV13" s="86"/>
      <c r="AW13" s="86"/>
      <c r="AX13" s="86"/>
      <c r="AY13" s="86"/>
      <c r="AZ13" s="86"/>
      <c r="BA13" s="86"/>
      <c r="BB13" s="86"/>
      <c r="BC13" s="86"/>
      <c r="BD13" s="86"/>
      <c r="BE13" s="86"/>
      <c r="BF13" s="86"/>
      <c r="BG13" s="86"/>
      <c r="BH13" s="86"/>
      <c r="BI13" s="86"/>
      <c r="BJ13" s="86"/>
      <c r="BK13" s="86"/>
      <c r="BL13" s="86"/>
      <c r="BM13" s="86"/>
      <c r="BN13" s="86"/>
      <c r="BO13" s="86"/>
      <c r="BP13" s="86"/>
      <c r="BQ13" s="87"/>
    </row>
    <row r="14" spans="1:69" ht="19.5" customHeight="1">
      <c r="B14" s="646">
        <v>4</v>
      </c>
      <c r="C14" s="646"/>
      <c r="D14" s="1129"/>
      <c r="E14" s="1129"/>
      <c r="F14" s="1129"/>
      <c r="G14" s="1129"/>
      <c r="H14" s="1129"/>
      <c r="I14" s="1129"/>
      <c r="J14" s="1129"/>
      <c r="K14" s="1129"/>
      <c r="L14" s="1129"/>
      <c r="M14" s="1129"/>
      <c r="N14" s="1129"/>
      <c r="O14" s="1129"/>
      <c r="P14" s="1129"/>
      <c r="Q14" s="1129"/>
      <c r="R14" s="1882"/>
      <c r="S14" s="1882"/>
      <c r="T14" s="1882"/>
      <c r="U14" s="1882"/>
      <c r="V14" s="1882"/>
      <c r="W14" s="1882"/>
      <c r="X14" s="1128"/>
      <c r="Y14" s="1128"/>
      <c r="Z14" s="1128"/>
      <c r="AA14" s="1128"/>
      <c r="AB14" s="662" t="s">
        <v>525</v>
      </c>
      <c r="AC14" s="663"/>
      <c r="AD14" s="1134"/>
      <c r="AE14" s="1135"/>
      <c r="AJ14" s="1485" t="str">
        <f t="shared" ref="AJ14" si="4">IF(AND(D14&lt;&gt;"",AD14&lt;&gt;""),"OK",IF(AND(D14="",AD14=""),"","未入力"))</f>
        <v/>
      </c>
      <c r="AK14" s="1247"/>
      <c r="AL14" s="1507"/>
      <c r="AM14" s="1288" t="s">
        <v>524</v>
      </c>
      <c r="AN14" s="1289"/>
      <c r="AO14" s="1289"/>
      <c r="AP14" s="1289"/>
      <c r="AQ14" s="1290"/>
      <c r="AR14" s="1881" t="s">
        <v>525</v>
      </c>
      <c r="AS14" s="1881"/>
      <c r="AT14" s="1881"/>
      <c r="AU14" s="85"/>
      <c r="AV14" s="86"/>
      <c r="AW14" s="86"/>
      <c r="AX14" s="86"/>
      <c r="AY14" s="86"/>
      <c r="AZ14" s="86"/>
      <c r="BA14" s="86"/>
      <c r="BB14" s="86"/>
      <c r="BC14" s="86"/>
      <c r="BD14" s="86"/>
      <c r="BE14" s="86"/>
      <c r="BF14" s="86"/>
      <c r="BG14" s="86"/>
      <c r="BH14" s="86"/>
      <c r="BI14" s="86"/>
      <c r="BJ14" s="86"/>
      <c r="BK14" s="86"/>
      <c r="BL14" s="86"/>
      <c r="BM14" s="86"/>
      <c r="BN14" s="86"/>
      <c r="BO14" s="86"/>
      <c r="BP14" s="86"/>
      <c r="BQ14" s="87"/>
    </row>
    <row r="15" spans="1:69" ht="19.5" customHeight="1">
      <c r="B15" s="646"/>
      <c r="C15" s="646"/>
      <c r="D15" s="1129"/>
      <c r="E15" s="1129"/>
      <c r="F15" s="1129"/>
      <c r="G15" s="1129"/>
      <c r="H15" s="1129"/>
      <c r="I15" s="1129"/>
      <c r="J15" s="1129"/>
      <c r="K15" s="1129"/>
      <c r="L15" s="1129"/>
      <c r="M15" s="1129"/>
      <c r="N15" s="1129"/>
      <c r="O15" s="1129"/>
      <c r="P15" s="1129"/>
      <c r="Q15" s="1129"/>
      <c r="R15" s="1882"/>
      <c r="S15" s="1882"/>
      <c r="T15" s="1882"/>
      <c r="U15" s="1882"/>
      <c r="V15" s="1882"/>
      <c r="W15" s="1882"/>
      <c r="X15" s="1128"/>
      <c r="Y15" s="1128"/>
      <c r="Z15" s="1128"/>
      <c r="AA15" s="1128"/>
      <c r="AB15" s="668" t="s">
        <v>527</v>
      </c>
      <c r="AC15" s="669"/>
      <c r="AD15" s="1137"/>
      <c r="AE15" s="1138"/>
      <c r="AJ15" s="1485" t="str">
        <f t="shared" ref="AJ15" si="5">IF(AND(D14&lt;&gt;"",AD15&lt;&gt;""),"OK",IF(AND(D14="",AD15=""),"","未入力"))</f>
        <v/>
      </c>
      <c r="AK15" s="1247"/>
      <c r="AL15" s="1507"/>
      <c r="AM15" s="1291"/>
      <c r="AN15" s="1292"/>
      <c r="AO15" s="1292"/>
      <c r="AP15" s="1292"/>
      <c r="AQ15" s="1293"/>
      <c r="AR15" s="1881" t="s">
        <v>527</v>
      </c>
      <c r="AS15" s="1881"/>
      <c r="AT15" s="1881"/>
      <c r="AU15" s="85"/>
      <c r="AV15" s="86"/>
      <c r="AW15" s="86"/>
      <c r="AX15" s="86"/>
      <c r="AY15" s="86"/>
      <c r="AZ15" s="86"/>
      <c r="BA15" s="86"/>
      <c r="BB15" s="86"/>
      <c r="BC15" s="86"/>
      <c r="BD15" s="86"/>
      <c r="BE15" s="86"/>
      <c r="BF15" s="86"/>
      <c r="BG15" s="86"/>
      <c r="BH15" s="86"/>
      <c r="BI15" s="86"/>
      <c r="BJ15" s="86"/>
      <c r="BK15" s="86"/>
      <c r="BL15" s="86"/>
      <c r="BM15" s="86"/>
      <c r="BN15" s="86"/>
      <c r="BO15" s="86"/>
      <c r="BP15" s="86"/>
      <c r="BQ15" s="87"/>
    </row>
    <row r="16" spans="1:69" ht="19.5" customHeight="1">
      <c r="B16" s="646">
        <v>5</v>
      </c>
      <c r="C16" s="646"/>
      <c r="D16" s="1129"/>
      <c r="E16" s="1129"/>
      <c r="F16" s="1129"/>
      <c r="G16" s="1129"/>
      <c r="H16" s="1129"/>
      <c r="I16" s="1129"/>
      <c r="J16" s="1129"/>
      <c r="K16" s="1129"/>
      <c r="L16" s="1129"/>
      <c r="M16" s="1129"/>
      <c r="N16" s="1129"/>
      <c r="O16" s="1129"/>
      <c r="P16" s="1129"/>
      <c r="Q16" s="1129"/>
      <c r="R16" s="1882"/>
      <c r="S16" s="1882"/>
      <c r="T16" s="1882"/>
      <c r="U16" s="1882"/>
      <c r="V16" s="1882"/>
      <c r="W16" s="1882"/>
      <c r="X16" s="1128"/>
      <c r="Y16" s="1128"/>
      <c r="Z16" s="1128"/>
      <c r="AA16" s="1128"/>
      <c r="AB16" s="662" t="s">
        <v>525</v>
      </c>
      <c r="AC16" s="663"/>
      <c r="AD16" s="1134"/>
      <c r="AE16" s="1135"/>
      <c r="AJ16" s="1485" t="str">
        <f t="shared" ref="AJ16" si="6">IF(AND(D16&lt;&gt;"",AD16&lt;&gt;""),"OK",IF(AND(D16="",AD16=""),"","未入力"))</f>
        <v/>
      </c>
      <c r="AK16" s="1247"/>
      <c r="AL16" s="1507"/>
      <c r="AM16" s="1288" t="s">
        <v>524</v>
      </c>
      <c r="AN16" s="1289"/>
      <c r="AO16" s="1289"/>
      <c r="AP16" s="1289"/>
      <c r="AQ16" s="1290"/>
      <c r="AR16" s="1881" t="s">
        <v>525</v>
      </c>
      <c r="AS16" s="1881"/>
      <c r="AT16" s="1881"/>
      <c r="AU16" s="85"/>
      <c r="AV16" s="86"/>
      <c r="AW16" s="86"/>
      <c r="AX16" s="86"/>
      <c r="AY16" s="86"/>
      <c r="AZ16" s="86"/>
      <c r="BA16" s="86"/>
      <c r="BB16" s="86"/>
      <c r="BC16" s="86"/>
      <c r="BD16" s="86"/>
      <c r="BE16" s="86"/>
      <c r="BF16" s="86"/>
      <c r="BG16" s="86"/>
      <c r="BH16" s="86"/>
      <c r="BI16" s="86"/>
      <c r="BJ16" s="86"/>
      <c r="BK16" s="86"/>
      <c r="BL16" s="86"/>
      <c r="BM16" s="86"/>
      <c r="BN16" s="86"/>
      <c r="BO16" s="86"/>
      <c r="BP16" s="86"/>
      <c r="BQ16" s="87"/>
    </row>
    <row r="17" spans="2:69" ht="19.5" customHeight="1">
      <c r="B17" s="646"/>
      <c r="C17" s="646"/>
      <c r="D17" s="1129"/>
      <c r="E17" s="1129"/>
      <c r="F17" s="1129"/>
      <c r="G17" s="1129"/>
      <c r="H17" s="1129"/>
      <c r="I17" s="1129"/>
      <c r="J17" s="1129"/>
      <c r="K17" s="1129"/>
      <c r="L17" s="1129"/>
      <c r="M17" s="1129"/>
      <c r="N17" s="1129"/>
      <c r="O17" s="1129"/>
      <c r="P17" s="1129"/>
      <c r="Q17" s="1129"/>
      <c r="R17" s="1882"/>
      <c r="S17" s="1882"/>
      <c r="T17" s="1882"/>
      <c r="U17" s="1882"/>
      <c r="V17" s="1882"/>
      <c r="W17" s="1882"/>
      <c r="X17" s="1128"/>
      <c r="Y17" s="1128"/>
      <c r="Z17" s="1128"/>
      <c r="AA17" s="1128"/>
      <c r="AB17" s="668" t="s">
        <v>527</v>
      </c>
      <c r="AC17" s="669"/>
      <c r="AD17" s="1137"/>
      <c r="AE17" s="1138"/>
      <c r="AJ17" s="1485" t="str">
        <f t="shared" ref="AJ17" si="7">IF(AND(D16&lt;&gt;"",AD17&lt;&gt;""),"OK",IF(AND(D16="",AD17=""),"","未入力"))</f>
        <v/>
      </c>
      <c r="AK17" s="1247"/>
      <c r="AL17" s="1507"/>
      <c r="AM17" s="1291"/>
      <c r="AN17" s="1292"/>
      <c r="AO17" s="1292"/>
      <c r="AP17" s="1292"/>
      <c r="AQ17" s="1293"/>
      <c r="AR17" s="1881" t="s">
        <v>527</v>
      </c>
      <c r="AS17" s="1881"/>
      <c r="AT17" s="1881"/>
      <c r="AU17" s="85"/>
      <c r="AV17" s="86"/>
      <c r="AW17" s="86"/>
      <c r="AX17" s="86"/>
      <c r="AY17" s="86"/>
      <c r="AZ17" s="86"/>
      <c r="BA17" s="86"/>
      <c r="BB17" s="86"/>
      <c r="BC17" s="86"/>
      <c r="BD17" s="86"/>
      <c r="BE17" s="86"/>
      <c r="BF17" s="86"/>
      <c r="BG17" s="86"/>
      <c r="BH17" s="86"/>
      <c r="BI17" s="86"/>
      <c r="BJ17" s="86"/>
      <c r="BK17" s="86"/>
      <c r="BL17" s="86"/>
      <c r="BM17" s="86"/>
      <c r="BN17" s="86"/>
      <c r="BO17" s="86"/>
      <c r="BP17" s="86"/>
      <c r="BQ17" s="87"/>
    </row>
    <row r="18" spans="2:69" ht="19.5" customHeight="1">
      <c r="B18" s="646">
        <v>6</v>
      </c>
      <c r="C18" s="646"/>
      <c r="D18" s="1129"/>
      <c r="E18" s="1129"/>
      <c r="F18" s="1129"/>
      <c r="G18" s="1129"/>
      <c r="H18" s="1129"/>
      <c r="I18" s="1129"/>
      <c r="J18" s="1129"/>
      <c r="K18" s="1129"/>
      <c r="L18" s="1129"/>
      <c r="M18" s="1129"/>
      <c r="N18" s="1129"/>
      <c r="O18" s="1129"/>
      <c r="P18" s="1129"/>
      <c r="Q18" s="1129"/>
      <c r="R18" s="1882"/>
      <c r="S18" s="1882"/>
      <c r="T18" s="1882"/>
      <c r="U18" s="1882"/>
      <c r="V18" s="1882"/>
      <c r="W18" s="1882"/>
      <c r="X18" s="1128"/>
      <c r="Y18" s="1128"/>
      <c r="Z18" s="1128"/>
      <c r="AA18" s="1409"/>
      <c r="AB18" s="662" t="s">
        <v>525</v>
      </c>
      <c r="AC18" s="663"/>
      <c r="AD18" s="1134"/>
      <c r="AE18" s="1135"/>
      <c r="AJ18" s="1485" t="str">
        <f t="shared" ref="AJ18" si="8">IF(AND(D18&lt;&gt;"",AD18&lt;&gt;""),"OK",IF(AND(D18="",AD18=""),"","未入力"))</f>
        <v/>
      </c>
      <c r="AK18" s="1247"/>
      <c r="AL18" s="1507"/>
      <c r="AM18" s="1288" t="s">
        <v>524</v>
      </c>
      <c r="AN18" s="1289"/>
      <c r="AO18" s="1289"/>
      <c r="AP18" s="1289"/>
      <c r="AQ18" s="1290"/>
      <c r="AR18" s="1881" t="s">
        <v>525</v>
      </c>
      <c r="AS18" s="1881"/>
      <c r="AT18" s="1881"/>
      <c r="AU18" s="85"/>
      <c r="AV18" s="86"/>
      <c r="AW18" s="86"/>
      <c r="AX18" s="86"/>
      <c r="AY18" s="86"/>
      <c r="AZ18" s="86"/>
      <c r="BA18" s="86"/>
      <c r="BB18" s="86"/>
      <c r="BC18" s="86"/>
      <c r="BD18" s="86"/>
      <c r="BE18" s="86"/>
      <c r="BF18" s="86"/>
      <c r="BG18" s="86"/>
      <c r="BH18" s="86"/>
      <c r="BI18" s="86"/>
      <c r="BJ18" s="86"/>
      <c r="BK18" s="86"/>
      <c r="BL18" s="86"/>
      <c r="BM18" s="86"/>
      <c r="BN18" s="86"/>
      <c r="BO18" s="86"/>
      <c r="BP18" s="86"/>
      <c r="BQ18" s="87"/>
    </row>
    <row r="19" spans="2:69" ht="19.5" customHeight="1">
      <c r="B19" s="646"/>
      <c r="C19" s="646"/>
      <c r="D19" s="1129"/>
      <c r="E19" s="1129"/>
      <c r="F19" s="1129"/>
      <c r="G19" s="1129"/>
      <c r="H19" s="1129"/>
      <c r="I19" s="1129"/>
      <c r="J19" s="1129"/>
      <c r="K19" s="1129"/>
      <c r="L19" s="1129"/>
      <c r="M19" s="1129"/>
      <c r="N19" s="1129"/>
      <c r="O19" s="1129"/>
      <c r="P19" s="1129"/>
      <c r="Q19" s="1129"/>
      <c r="R19" s="1882"/>
      <c r="S19" s="1882"/>
      <c r="T19" s="1882"/>
      <c r="U19" s="1882"/>
      <c r="V19" s="1882"/>
      <c r="W19" s="1882"/>
      <c r="X19" s="1128"/>
      <c r="Y19" s="1128"/>
      <c r="Z19" s="1128"/>
      <c r="AA19" s="1409"/>
      <c r="AB19" s="668" t="s">
        <v>527</v>
      </c>
      <c r="AC19" s="669"/>
      <c r="AD19" s="1137"/>
      <c r="AE19" s="1138"/>
      <c r="AJ19" s="1485" t="str">
        <f t="shared" ref="AJ19" si="9">IF(AND(D18&lt;&gt;"",AD19&lt;&gt;""),"OK",IF(AND(D18="",AD19=""),"","未入力"))</f>
        <v/>
      </c>
      <c r="AK19" s="1247"/>
      <c r="AL19" s="1507"/>
      <c r="AM19" s="1291"/>
      <c r="AN19" s="1292"/>
      <c r="AO19" s="1292"/>
      <c r="AP19" s="1292"/>
      <c r="AQ19" s="1293"/>
      <c r="AR19" s="1881" t="s">
        <v>527</v>
      </c>
      <c r="AS19" s="1881"/>
      <c r="AT19" s="1881"/>
      <c r="AU19" s="85"/>
      <c r="AV19" s="86"/>
      <c r="AW19" s="86"/>
      <c r="AX19" s="86"/>
      <c r="AY19" s="86"/>
      <c r="AZ19" s="86"/>
      <c r="BA19" s="86"/>
      <c r="BB19" s="86"/>
      <c r="BC19" s="86"/>
      <c r="BD19" s="86"/>
      <c r="BE19" s="86"/>
      <c r="BF19" s="86"/>
      <c r="BG19" s="86"/>
      <c r="BH19" s="86"/>
      <c r="BI19" s="86"/>
      <c r="BJ19" s="86"/>
      <c r="BK19" s="86"/>
      <c r="BL19" s="86"/>
      <c r="BM19" s="86"/>
      <c r="BN19" s="86"/>
      <c r="BO19" s="86"/>
      <c r="BP19" s="86"/>
      <c r="BQ19" s="87"/>
    </row>
    <row r="20" spans="2:69" ht="19.5" customHeight="1">
      <c r="B20" s="646">
        <v>7</v>
      </c>
      <c r="C20" s="646"/>
      <c r="D20" s="1129"/>
      <c r="E20" s="1129"/>
      <c r="F20" s="1129"/>
      <c r="G20" s="1129"/>
      <c r="H20" s="1129"/>
      <c r="I20" s="1129"/>
      <c r="J20" s="1129"/>
      <c r="K20" s="1129"/>
      <c r="L20" s="1129"/>
      <c r="M20" s="1129"/>
      <c r="N20" s="1129"/>
      <c r="O20" s="1129"/>
      <c r="P20" s="1129"/>
      <c r="Q20" s="1129"/>
      <c r="R20" s="1882"/>
      <c r="S20" s="1882"/>
      <c r="T20" s="1882"/>
      <c r="U20" s="1882"/>
      <c r="V20" s="1882"/>
      <c r="W20" s="1882"/>
      <c r="X20" s="1128"/>
      <c r="Y20" s="1128"/>
      <c r="Z20" s="1128"/>
      <c r="AA20" s="1128"/>
      <c r="AB20" s="662" t="s">
        <v>525</v>
      </c>
      <c r="AC20" s="663"/>
      <c r="AD20" s="1134"/>
      <c r="AE20" s="1135"/>
      <c r="AJ20" s="1485" t="str">
        <f t="shared" ref="AJ20" si="10">IF(AND(D20&lt;&gt;"",AD20&lt;&gt;""),"OK",IF(AND(D20="",AD20=""),"","未入力"))</f>
        <v/>
      </c>
      <c r="AK20" s="1247"/>
      <c r="AL20" s="1507"/>
      <c r="AM20" s="1288" t="s">
        <v>524</v>
      </c>
      <c r="AN20" s="1289"/>
      <c r="AO20" s="1289"/>
      <c r="AP20" s="1289"/>
      <c r="AQ20" s="1290"/>
      <c r="AR20" s="1881" t="s">
        <v>525</v>
      </c>
      <c r="AS20" s="1881"/>
      <c r="AT20" s="1881"/>
      <c r="AU20" s="85"/>
      <c r="AV20" s="86"/>
      <c r="AW20" s="86"/>
      <c r="AX20" s="86"/>
      <c r="AY20" s="86"/>
      <c r="AZ20" s="86"/>
      <c r="BA20" s="86"/>
      <c r="BB20" s="86"/>
      <c r="BC20" s="86"/>
      <c r="BD20" s="86"/>
      <c r="BE20" s="86"/>
      <c r="BF20" s="86"/>
      <c r="BG20" s="86"/>
      <c r="BH20" s="86"/>
      <c r="BI20" s="86"/>
      <c r="BJ20" s="86"/>
      <c r="BK20" s="86"/>
      <c r="BL20" s="86"/>
      <c r="BM20" s="86"/>
      <c r="BN20" s="86"/>
      <c r="BO20" s="86"/>
      <c r="BP20" s="86"/>
      <c r="BQ20" s="87"/>
    </row>
    <row r="21" spans="2:69" ht="19.5" customHeight="1">
      <c r="B21" s="646"/>
      <c r="C21" s="646"/>
      <c r="D21" s="1129"/>
      <c r="E21" s="1129"/>
      <c r="F21" s="1129"/>
      <c r="G21" s="1129"/>
      <c r="H21" s="1129"/>
      <c r="I21" s="1129"/>
      <c r="J21" s="1129"/>
      <c r="K21" s="1129"/>
      <c r="L21" s="1129"/>
      <c r="M21" s="1129"/>
      <c r="N21" s="1129"/>
      <c r="O21" s="1129"/>
      <c r="P21" s="1129"/>
      <c r="Q21" s="1129"/>
      <c r="R21" s="1882"/>
      <c r="S21" s="1882"/>
      <c r="T21" s="1882"/>
      <c r="U21" s="1882"/>
      <c r="V21" s="1882"/>
      <c r="W21" s="1882"/>
      <c r="X21" s="1128"/>
      <c r="Y21" s="1128"/>
      <c r="Z21" s="1128"/>
      <c r="AA21" s="1128"/>
      <c r="AB21" s="668" t="s">
        <v>527</v>
      </c>
      <c r="AC21" s="669"/>
      <c r="AD21" s="1137"/>
      <c r="AE21" s="1138"/>
      <c r="AJ21" s="1485" t="str">
        <f t="shared" ref="AJ21" si="11">IF(AND(D20&lt;&gt;"",AD21&lt;&gt;""),"OK",IF(AND(D20="",AD21=""),"","未入力"))</f>
        <v/>
      </c>
      <c r="AK21" s="1247"/>
      <c r="AL21" s="1507"/>
      <c r="AM21" s="1291"/>
      <c r="AN21" s="1292"/>
      <c r="AO21" s="1292"/>
      <c r="AP21" s="1292"/>
      <c r="AQ21" s="1293"/>
      <c r="AR21" s="1881" t="s">
        <v>527</v>
      </c>
      <c r="AS21" s="1881"/>
      <c r="AT21" s="1881"/>
      <c r="AU21" s="85"/>
      <c r="AV21" s="86"/>
      <c r="AW21" s="86"/>
      <c r="AX21" s="86"/>
      <c r="AY21" s="86"/>
      <c r="AZ21" s="86"/>
      <c r="BA21" s="86"/>
      <c r="BB21" s="86"/>
      <c r="BC21" s="86"/>
      <c r="BD21" s="86"/>
      <c r="BE21" s="86"/>
      <c r="BF21" s="86"/>
      <c r="BG21" s="86"/>
      <c r="BH21" s="86"/>
      <c r="BI21" s="86"/>
      <c r="BJ21" s="86"/>
      <c r="BK21" s="86"/>
      <c r="BL21" s="86"/>
      <c r="BM21" s="86"/>
      <c r="BN21" s="86"/>
      <c r="BO21" s="86"/>
      <c r="BP21" s="86"/>
      <c r="BQ21" s="87"/>
    </row>
    <row r="22" spans="2:69" ht="19.5" customHeight="1">
      <c r="B22" s="646">
        <v>8</v>
      </c>
      <c r="C22" s="646"/>
      <c r="D22" s="1129"/>
      <c r="E22" s="1129"/>
      <c r="F22" s="1129"/>
      <c r="G22" s="1129"/>
      <c r="H22" s="1129"/>
      <c r="I22" s="1129"/>
      <c r="J22" s="1129"/>
      <c r="K22" s="1129"/>
      <c r="L22" s="1129"/>
      <c r="M22" s="1129"/>
      <c r="N22" s="1129"/>
      <c r="O22" s="1129"/>
      <c r="P22" s="1129"/>
      <c r="Q22" s="1129"/>
      <c r="R22" s="1882"/>
      <c r="S22" s="1882"/>
      <c r="T22" s="1882"/>
      <c r="U22" s="1882"/>
      <c r="V22" s="1882"/>
      <c r="W22" s="1882"/>
      <c r="X22" s="1128"/>
      <c r="Y22" s="1128"/>
      <c r="Z22" s="1128"/>
      <c r="AA22" s="1128"/>
      <c r="AB22" s="662" t="s">
        <v>525</v>
      </c>
      <c r="AC22" s="663"/>
      <c r="AD22" s="1134"/>
      <c r="AE22" s="1135"/>
      <c r="AJ22" s="1485" t="str">
        <f t="shared" ref="AJ22" si="12">IF(AND(D22&lt;&gt;"",AD22&lt;&gt;""),"OK",IF(AND(D22="",AD22=""),"","未入力"))</f>
        <v/>
      </c>
      <c r="AK22" s="1247"/>
      <c r="AL22" s="1507"/>
      <c r="AM22" s="1288" t="s">
        <v>524</v>
      </c>
      <c r="AN22" s="1289"/>
      <c r="AO22" s="1289"/>
      <c r="AP22" s="1289"/>
      <c r="AQ22" s="1290"/>
      <c r="AR22" s="1881" t="s">
        <v>525</v>
      </c>
      <c r="AS22" s="1881"/>
      <c r="AT22" s="1881"/>
      <c r="AU22" s="85"/>
      <c r="AV22" s="86"/>
      <c r="AW22" s="86"/>
      <c r="AX22" s="86"/>
      <c r="AY22" s="86"/>
      <c r="AZ22" s="86"/>
      <c r="BA22" s="86"/>
      <c r="BB22" s="86"/>
      <c r="BC22" s="86"/>
      <c r="BD22" s="86"/>
      <c r="BE22" s="86"/>
      <c r="BF22" s="86"/>
      <c r="BG22" s="86"/>
      <c r="BH22" s="86"/>
      <c r="BI22" s="86"/>
      <c r="BJ22" s="86"/>
      <c r="BK22" s="86"/>
      <c r="BL22" s="86"/>
      <c r="BM22" s="86"/>
      <c r="BN22" s="86"/>
      <c r="BO22" s="86"/>
      <c r="BP22" s="86"/>
      <c r="BQ22" s="87"/>
    </row>
    <row r="23" spans="2:69" ht="19.5" customHeight="1">
      <c r="B23" s="646"/>
      <c r="C23" s="646"/>
      <c r="D23" s="1129"/>
      <c r="E23" s="1129"/>
      <c r="F23" s="1129"/>
      <c r="G23" s="1129"/>
      <c r="H23" s="1129"/>
      <c r="I23" s="1129"/>
      <c r="J23" s="1129"/>
      <c r="K23" s="1129"/>
      <c r="L23" s="1129"/>
      <c r="M23" s="1129"/>
      <c r="N23" s="1129"/>
      <c r="O23" s="1129"/>
      <c r="P23" s="1129"/>
      <c r="Q23" s="1129"/>
      <c r="R23" s="1882"/>
      <c r="S23" s="1882"/>
      <c r="T23" s="1882"/>
      <c r="U23" s="1882"/>
      <c r="V23" s="1882"/>
      <c r="W23" s="1882"/>
      <c r="X23" s="1128"/>
      <c r="Y23" s="1128"/>
      <c r="Z23" s="1128"/>
      <c r="AA23" s="1128"/>
      <c r="AB23" s="668" t="s">
        <v>527</v>
      </c>
      <c r="AC23" s="669"/>
      <c r="AD23" s="1137"/>
      <c r="AE23" s="1138"/>
      <c r="AJ23" s="1485" t="str">
        <f t="shared" ref="AJ23" si="13">IF(AND(D22&lt;&gt;"",AD23&lt;&gt;""),"OK",IF(AND(D22="",AD23=""),"","未入力"))</f>
        <v/>
      </c>
      <c r="AK23" s="1247"/>
      <c r="AL23" s="1507"/>
      <c r="AM23" s="1291"/>
      <c r="AN23" s="1292"/>
      <c r="AO23" s="1292"/>
      <c r="AP23" s="1292"/>
      <c r="AQ23" s="1293"/>
      <c r="AR23" s="1881" t="s">
        <v>527</v>
      </c>
      <c r="AS23" s="1881"/>
      <c r="AT23" s="1881"/>
      <c r="AU23" s="85"/>
      <c r="AV23" s="86"/>
      <c r="AW23" s="86"/>
      <c r="AX23" s="86"/>
      <c r="AY23" s="86"/>
      <c r="AZ23" s="86"/>
      <c r="BA23" s="86"/>
      <c r="BB23" s="86"/>
      <c r="BC23" s="86"/>
      <c r="BD23" s="86"/>
      <c r="BE23" s="86"/>
      <c r="BF23" s="86"/>
      <c r="BG23" s="86"/>
      <c r="BH23" s="86"/>
      <c r="BI23" s="86"/>
      <c r="BJ23" s="86"/>
      <c r="BK23" s="86"/>
      <c r="BL23" s="86"/>
      <c r="BM23" s="86"/>
      <c r="BN23" s="86"/>
      <c r="BO23" s="86"/>
      <c r="BP23" s="86"/>
      <c r="BQ23" s="87"/>
    </row>
    <row r="24" spans="2:69" ht="19.5" customHeight="1">
      <c r="B24" s="646">
        <v>9</v>
      </c>
      <c r="C24" s="646"/>
      <c r="D24" s="1129"/>
      <c r="E24" s="1129"/>
      <c r="F24" s="1129"/>
      <c r="G24" s="1129"/>
      <c r="H24" s="1129"/>
      <c r="I24" s="1129"/>
      <c r="J24" s="1129"/>
      <c r="K24" s="1129"/>
      <c r="L24" s="1129"/>
      <c r="M24" s="1129"/>
      <c r="N24" s="1129"/>
      <c r="O24" s="1129"/>
      <c r="P24" s="1129"/>
      <c r="Q24" s="1129"/>
      <c r="R24" s="1882"/>
      <c r="S24" s="1882"/>
      <c r="T24" s="1882"/>
      <c r="U24" s="1882"/>
      <c r="V24" s="1882"/>
      <c r="W24" s="1882"/>
      <c r="X24" s="1128"/>
      <c r="Y24" s="1128"/>
      <c r="Z24" s="1128"/>
      <c r="AA24" s="1128"/>
      <c r="AB24" s="662" t="s">
        <v>525</v>
      </c>
      <c r="AC24" s="663"/>
      <c r="AD24" s="1134"/>
      <c r="AE24" s="1135"/>
      <c r="AJ24" s="1485" t="str">
        <f t="shared" ref="AJ24" si="14">IF(AND(D24&lt;&gt;"",AD24&lt;&gt;""),"OK",IF(AND(D24="",AD24=""),"","未入力"))</f>
        <v/>
      </c>
      <c r="AK24" s="1247"/>
      <c r="AL24" s="1507"/>
      <c r="AM24" s="1288" t="s">
        <v>524</v>
      </c>
      <c r="AN24" s="1289"/>
      <c r="AO24" s="1289"/>
      <c r="AP24" s="1289"/>
      <c r="AQ24" s="1290"/>
      <c r="AR24" s="1881" t="s">
        <v>525</v>
      </c>
      <c r="AS24" s="1881"/>
      <c r="AT24" s="1881"/>
      <c r="AU24" s="85"/>
      <c r="AV24" s="86"/>
      <c r="AW24" s="86"/>
      <c r="AX24" s="86"/>
      <c r="AY24" s="86"/>
      <c r="AZ24" s="86"/>
      <c r="BA24" s="86"/>
      <c r="BB24" s="86"/>
      <c r="BC24" s="86"/>
      <c r="BD24" s="86"/>
      <c r="BE24" s="86"/>
      <c r="BF24" s="86"/>
      <c r="BG24" s="86"/>
      <c r="BH24" s="86"/>
      <c r="BI24" s="86"/>
      <c r="BJ24" s="86"/>
      <c r="BK24" s="86"/>
      <c r="BL24" s="86"/>
      <c r="BM24" s="86"/>
      <c r="BN24" s="86"/>
      <c r="BO24" s="86"/>
      <c r="BP24" s="86"/>
      <c r="BQ24" s="87"/>
    </row>
    <row r="25" spans="2:69" ht="19.5" customHeight="1">
      <c r="B25" s="646"/>
      <c r="C25" s="646"/>
      <c r="D25" s="1129"/>
      <c r="E25" s="1129"/>
      <c r="F25" s="1129"/>
      <c r="G25" s="1129"/>
      <c r="H25" s="1129"/>
      <c r="I25" s="1129"/>
      <c r="J25" s="1129"/>
      <c r="K25" s="1129"/>
      <c r="L25" s="1129"/>
      <c r="M25" s="1129"/>
      <c r="N25" s="1129"/>
      <c r="O25" s="1129"/>
      <c r="P25" s="1129"/>
      <c r="Q25" s="1129"/>
      <c r="R25" s="1882"/>
      <c r="S25" s="1882"/>
      <c r="T25" s="1882"/>
      <c r="U25" s="1882"/>
      <c r="V25" s="1882"/>
      <c r="W25" s="1882"/>
      <c r="X25" s="1128"/>
      <c r="Y25" s="1128"/>
      <c r="Z25" s="1128"/>
      <c r="AA25" s="1128"/>
      <c r="AB25" s="668" t="s">
        <v>527</v>
      </c>
      <c r="AC25" s="669"/>
      <c r="AD25" s="1137"/>
      <c r="AE25" s="1138"/>
      <c r="AJ25" s="1485" t="str">
        <f t="shared" ref="AJ25" si="15">IF(AND(D24&lt;&gt;"",AD25&lt;&gt;""),"OK",IF(AND(D24="",AD25=""),"","未入力"))</f>
        <v/>
      </c>
      <c r="AK25" s="1247"/>
      <c r="AL25" s="1507"/>
      <c r="AM25" s="1291"/>
      <c r="AN25" s="1292"/>
      <c r="AO25" s="1292"/>
      <c r="AP25" s="1292"/>
      <c r="AQ25" s="1293"/>
      <c r="AR25" s="1881" t="s">
        <v>527</v>
      </c>
      <c r="AS25" s="1881"/>
      <c r="AT25" s="1881"/>
      <c r="AU25" s="85"/>
      <c r="AV25" s="86"/>
      <c r="AW25" s="86"/>
      <c r="AX25" s="86"/>
      <c r="AY25" s="86"/>
      <c r="AZ25" s="86"/>
      <c r="BA25" s="86"/>
      <c r="BB25" s="86"/>
      <c r="BC25" s="86"/>
      <c r="BD25" s="86"/>
      <c r="BE25" s="86"/>
      <c r="BF25" s="86"/>
      <c r="BG25" s="86"/>
      <c r="BH25" s="86"/>
      <c r="BI25" s="86"/>
      <c r="BJ25" s="86"/>
      <c r="BK25" s="86"/>
      <c r="BL25" s="86"/>
      <c r="BM25" s="86"/>
      <c r="BN25" s="86"/>
      <c r="BO25" s="86"/>
      <c r="BP25" s="86"/>
      <c r="BQ25" s="87"/>
    </row>
    <row r="26" spans="2:69" ht="19.5" customHeight="1">
      <c r="B26" s="646">
        <v>10</v>
      </c>
      <c r="C26" s="646"/>
      <c r="D26" s="1129"/>
      <c r="E26" s="1129"/>
      <c r="F26" s="1129"/>
      <c r="G26" s="1129"/>
      <c r="H26" s="1129"/>
      <c r="I26" s="1129"/>
      <c r="J26" s="1129"/>
      <c r="K26" s="1129"/>
      <c r="L26" s="1129"/>
      <c r="M26" s="1129"/>
      <c r="N26" s="1129"/>
      <c r="O26" s="1129"/>
      <c r="P26" s="1129"/>
      <c r="Q26" s="1129"/>
      <c r="R26" s="1882"/>
      <c r="S26" s="1882"/>
      <c r="T26" s="1882"/>
      <c r="U26" s="1882"/>
      <c r="V26" s="1882"/>
      <c r="W26" s="1882"/>
      <c r="X26" s="1128"/>
      <c r="Y26" s="1128"/>
      <c r="Z26" s="1128"/>
      <c r="AA26" s="1128"/>
      <c r="AB26" s="662" t="s">
        <v>525</v>
      </c>
      <c r="AC26" s="663"/>
      <c r="AD26" s="1134"/>
      <c r="AE26" s="1135"/>
      <c r="AJ26" s="1485" t="str">
        <f t="shared" ref="AJ26" si="16">IF(AND(D26&lt;&gt;"",AD26&lt;&gt;""),"OK",IF(AND(D26="",AD26=""),"","未入力"))</f>
        <v/>
      </c>
      <c r="AK26" s="1247"/>
      <c r="AL26" s="1507"/>
      <c r="AM26" s="1288" t="s">
        <v>524</v>
      </c>
      <c r="AN26" s="1289"/>
      <c r="AO26" s="1289"/>
      <c r="AP26" s="1289"/>
      <c r="AQ26" s="1290"/>
      <c r="AR26" s="1881" t="s">
        <v>525</v>
      </c>
      <c r="AS26" s="1881"/>
      <c r="AT26" s="1881"/>
      <c r="AU26" s="85"/>
      <c r="AV26" s="86"/>
      <c r="AW26" s="86"/>
      <c r="AX26" s="86"/>
      <c r="AY26" s="86"/>
      <c r="AZ26" s="86"/>
      <c r="BA26" s="86"/>
      <c r="BB26" s="86"/>
      <c r="BC26" s="86"/>
      <c r="BD26" s="86"/>
      <c r="BE26" s="86"/>
      <c r="BF26" s="86"/>
      <c r="BG26" s="86"/>
      <c r="BH26" s="86"/>
      <c r="BI26" s="86"/>
      <c r="BJ26" s="86"/>
      <c r="BK26" s="86"/>
      <c r="BL26" s="86"/>
      <c r="BM26" s="86"/>
      <c r="BN26" s="86"/>
      <c r="BO26" s="86"/>
      <c r="BP26" s="86"/>
      <c r="BQ26" s="87"/>
    </row>
    <row r="27" spans="2:69" ht="19.5" customHeight="1">
      <c r="B27" s="646"/>
      <c r="C27" s="646"/>
      <c r="D27" s="1129"/>
      <c r="E27" s="1129"/>
      <c r="F27" s="1129"/>
      <c r="G27" s="1129"/>
      <c r="H27" s="1129"/>
      <c r="I27" s="1129"/>
      <c r="J27" s="1129"/>
      <c r="K27" s="1129"/>
      <c r="L27" s="1129"/>
      <c r="M27" s="1129"/>
      <c r="N27" s="1129"/>
      <c r="O27" s="1129"/>
      <c r="P27" s="1129"/>
      <c r="Q27" s="1129"/>
      <c r="R27" s="1882"/>
      <c r="S27" s="1882"/>
      <c r="T27" s="1882"/>
      <c r="U27" s="1882"/>
      <c r="V27" s="1882"/>
      <c r="W27" s="1882"/>
      <c r="X27" s="1128"/>
      <c r="Y27" s="1128"/>
      <c r="Z27" s="1128"/>
      <c r="AA27" s="1128"/>
      <c r="AB27" s="668" t="s">
        <v>527</v>
      </c>
      <c r="AC27" s="669"/>
      <c r="AD27" s="1137"/>
      <c r="AE27" s="1138"/>
      <c r="AJ27" s="1485" t="str">
        <f t="shared" ref="AJ27" si="17">IF(AND(D26&lt;&gt;"",AD27&lt;&gt;""),"OK",IF(AND(D26="",AD27=""),"","未入力"))</f>
        <v/>
      </c>
      <c r="AK27" s="1247"/>
      <c r="AL27" s="1507"/>
      <c r="AM27" s="1291"/>
      <c r="AN27" s="1292"/>
      <c r="AO27" s="1292"/>
      <c r="AP27" s="1292"/>
      <c r="AQ27" s="1293"/>
      <c r="AR27" s="1881" t="s">
        <v>527</v>
      </c>
      <c r="AS27" s="1881"/>
      <c r="AT27" s="1881"/>
      <c r="AU27" s="85"/>
      <c r="AV27" s="86"/>
      <c r="AW27" s="86"/>
      <c r="AX27" s="86"/>
      <c r="AY27" s="86"/>
      <c r="AZ27" s="86"/>
      <c r="BA27" s="86"/>
      <c r="BB27" s="86"/>
      <c r="BC27" s="86"/>
      <c r="BD27" s="86"/>
      <c r="BE27" s="86"/>
      <c r="BF27" s="86"/>
      <c r="BG27" s="86"/>
      <c r="BH27" s="86"/>
      <c r="BI27" s="86"/>
      <c r="BJ27" s="86"/>
      <c r="BK27" s="86"/>
      <c r="BL27" s="86"/>
      <c r="BM27" s="86"/>
      <c r="BN27" s="86"/>
      <c r="BO27" s="86"/>
      <c r="BP27" s="86"/>
      <c r="BQ27" s="87"/>
    </row>
    <row r="28" spans="2:69" ht="19.5" customHeight="1">
      <c r="B28" s="646">
        <v>11</v>
      </c>
      <c r="C28" s="646"/>
      <c r="D28" s="1129"/>
      <c r="E28" s="1129"/>
      <c r="F28" s="1129"/>
      <c r="G28" s="1129"/>
      <c r="H28" s="1129"/>
      <c r="I28" s="1129"/>
      <c r="J28" s="1129"/>
      <c r="K28" s="1129"/>
      <c r="L28" s="1129"/>
      <c r="M28" s="1129"/>
      <c r="N28" s="1129"/>
      <c r="O28" s="1129"/>
      <c r="P28" s="1129"/>
      <c r="Q28" s="1129"/>
      <c r="R28" s="1882"/>
      <c r="S28" s="1882"/>
      <c r="T28" s="1882"/>
      <c r="U28" s="1882"/>
      <c r="V28" s="1882"/>
      <c r="W28" s="1882"/>
      <c r="X28" s="1128"/>
      <c r="Y28" s="1128"/>
      <c r="Z28" s="1128"/>
      <c r="AA28" s="1409"/>
      <c r="AB28" s="662" t="s">
        <v>525</v>
      </c>
      <c r="AC28" s="663"/>
      <c r="AD28" s="1134"/>
      <c r="AE28" s="1135"/>
      <c r="AJ28" s="1485" t="str">
        <f t="shared" ref="AJ28" si="18">IF(AND(D28&lt;&gt;"",AD28&lt;&gt;""),"OK",IF(AND(D28="",AD28=""),"","未入力"))</f>
        <v/>
      </c>
      <c r="AK28" s="1247"/>
      <c r="AL28" s="1507"/>
      <c r="AM28" s="1288" t="s">
        <v>524</v>
      </c>
      <c r="AN28" s="1289"/>
      <c r="AO28" s="1289"/>
      <c r="AP28" s="1289"/>
      <c r="AQ28" s="1290"/>
      <c r="AR28" s="1881" t="s">
        <v>525</v>
      </c>
      <c r="AS28" s="1881"/>
      <c r="AT28" s="1881"/>
      <c r="AU28" s="85"/>
      <c r="AV28" s="86"/>
      <c r="AW28" s="86"/>
      <c r="AX28" s="86"/>
      <c r="AY28" s="86"/>
      <c r="AZ28" s="86"/>
      <c r="BA28" s="86"/>
      <c r="BB28" s="86"/>
      <c r="BC28" s="86"/>
      <c r="BD28" s="86"/>
      <c r="BE28" s="86"/>
      <c r="BF28" s="86"/>
      <c r="BG28" s="86"/>
      <c r="BH28" s="86"/>
      <c r="BI28" s="86"/>
      <c r="BJ28" s="86"/>
      <c r="BK28" s="86"/>
      <c r="BL28" s="86"/>
      <c r="BM28" s="86"/>
      <c r="BN28" s="86"/>
      <c r="BO28" s="86"/>
      <c r="BP28" s="86"/>
      <c r="BQ28" s="87"/>
    </row>
    <row r="29" spans="2:69" ht="19.5" customHeight="1">
      <c r="B29" s="646"/>
      <c r="C29" s="646"/>
      <c r="D29" s="1129"/>
      <c r="E29" s="1129"/>
      <c r="F29" s="1129"/>
      <c r="G29" s="1129"/>
      <c r="H29" s="1129"/>
      <c r="I29" s="1129"/>
      <c r="J29" s="1129"/>
      <c r="K29" s="1129"/>
      <c r="L29" s="1129"/>
      <c r="M29" s="1129"/>
      <c r="N29" s="1129"/>
      <c r="O29" s="1129"/>
      <c r="P29" s="1129"/>
      <c r="Q29" s="1129"/>
      <c r="R29" s="1882"/>
      <c r="S29" s="1882"/>
      <c r="T29" s="1882"/>
      <c r="U29" s="1882"/>
      <c r="V29" s="1882"/>
      <c r="W29" s="1882"/>
      <c r="X29" s="1128"/>
      <c r="Y29" s="1128"/>
      <c r="Z29" s="1128"/>
      <c r="AA29" s="1409"/>
      <c r="AB29" s="668" t="s">
        <v>527</v>
      </c>
      <c r="AC29" s="669"/>
      <c r="AD29" s="1137"/>
      <c r="AE29" s="1138"/>
      <c r="AJ29" s="1485" t="str">
        <f t="shared" ref="AJ29" si="19">IF(AND(D28&lt;&gt;"",AD29&lt;&gt;""),"OK",IF(AND(D28="",AD29=""),"","未入力"))</f>
        <v/>
      </c>
      <c r="AK29" s="1247"/>
      <c r="AL29" s="1507"/>
      <c r="AM29" s="1291"/>
      <c r="AN29" s="1292"/>
      <c r="AO29" s="1292"/>
      <c r="AP29" s="1292"/>
      <c r="AQ29" s="1293"/>
      <c r="AR29" s="1881" t="s">
        <v>527</v>
      </c>
      <c r="AS29" s="1881"/>
      <c r="AT29" s="1881"/>
      <c r="AU29" s="85"/>
      <c r="AV29" s="86"/>
      <c r="AW29" s="86"/>
      <c r="AX29" s="86"/>
      <c r="AY29" s="86"/>
      <c r="AZ29" s="86"/>
      <c r="BA29" s="86"/>
      <c r="BB29" s="86"/>
      <c r="BC29" s="86"/>
      <c r="BD29" s="86"/>
      <c r="BE29" s="86"/>
      <c r="BF29" s="86"/>
      <c r="BG29" s="86"/>
      <c r="BH29" s="86"/>
      <c r="BI29" s="86"/>
      <c r="BJ29" s="86"/>
      <c r="BK29" s="86"/>
      <c r="BL29" s="86"/>
      <c r="BM29" s="86"/>
      <c r="BN29" s="86"/>
      <c r="BO29" s="86"/>
      <c r="BP29" s="86"/>
      <c r="BQ29" s="87"/>
    </row>
    <row r="30" spans="2:69" ht="19.5" customHeight="1">
      <c r="B30" s="646">
        <v>12</v>
      </c>
      <c r="C30" s="646"/>
      <c r="D30" s="1129"/>
      <c r="E30" s="1129"/>
      <c r="F30" s="1129"/>
      <c r="G30" s="1129"/>
      <c r="H30" s="1129"/>
      <c r="I30" s="1129"/>
      <c r="J30" s="1129"/>
      <c r="K30" s="1129"/>
      <c r="L30" s="1129"/>
      <c r="M30" s="1129"/>
      <c r="N30" s="1129"/>
      <c r="O30" s="1129"/>
      <c r="P30" s="1129"/>
      <c r="Q30" s="1129"/>
      <c r="R30" s="1882"/>
      <c r="S30" s="1882"/>
      <c r="T30" s="1882"/>
      <c r="U30" s="1882"/>
      <c r="V30" s="1882"/>
      <c r="W30" s="1882"/>
      <c r="X30" s="1128"/>
      <c r="Y30" s="1128"/>
      <c r="Z30" s="1128"/>
      <c r="AA30" s="1128"/>
      <c r="AB30" s="662" t="s">
        <v>525</v>
      </c>
      <c r="AC30" s="663"/>
      <c r="AD30" s="1134"/>
      <c r="AE30" s="1135"/>
      <c r="AJ30" s="1485" t="str">
        <f t="shared" ref="AJ30" si="20">IF(AND(D30&lt;&gt;"",AD30&lt;&gt;""),"OK",IF(AND(D30="",AD30=""),"","未入力"))</f>
        <v/>
      </c>
      <c r="AK30" s="1247"/>
      <c r="AL30" s="1507"/>
      <c r="AM30" s="1288" t="s">
        <v>524</v>
      </c>
      <c r="AN30" s="1289"/>
      <c r="AO30" s="1289"/>
      <c r="AP30" s="1289"/>
      <c r="AQ30" s="1290"/>
      <c r="AR30" s="1881" t="s">
        <v>525</v>
      </c>
      <c r="AS30" s="1881"/>
      <c r="AT30" s="1881"/>
      <c r="AU30" s="85"/>
      <c r="AV30" s="86"/>
      <c r="AW30" s="86"/>
      <c r="AX30" s="86"/>
      <c r="AY30" s="86"/>
      <c r="AZ30" s="86"/>
      <c r="BA30" s="86"/>
      <c r="BB30" s="86"/>
      <c r="BC30" s="86"/>
      <c r="BD30" s="86"/>
      <c r="BE30" s="86"/>
      <c r="BF30" s="86"/>
      <c r="BG30" s="86"/>
      <c r="BH30" s="86"/>
      <c r="BI30" s="86"/>
      <c r="BJ30" s="86"/>
      <c r="BK30" s="86"/>
      <c r="BL30" s="86"/>
      <c r="BM30" s="86"/>
      <c r="BN30" s="86"/>
      <c r="BO30" s="86"/>
      <c r="BP30" s="86"/>
      <c r="BQ30" s="87"/>
    </row>
    <row r="31" spans="2:69" ht="19.5" customHeight="1">
      <c r="B31" s="646"/>
      <c r="C31" s="646"/>
      <c r="D31" s="1129"/>
      <c r="E31" s="1129"/>
      <c r="F31" s="1129"/>
      <c r="G31" s="1129"/>
      <c r="H31" s="1129"/>
      <c r="I31" s="1129"/>
      <c r="J31" s="1129"/>
      <c r="K31" s="1129"/>
      <c r="L31" s="1129"/>
      <c r="M31" s="1129"/>
      <c r="N31" s="1129"/>
      <c r="O31" s="1129"/>
      <c r="P31" s="1129"/>
      <c r="Q31" s="1129"/>
      <c r="R31" s="1882"/>
      <c r="S31" s="1882"/>
      <c r="T31" s="1882"/>
      <c r="U31" s="1882"/>
      <c r="V31" s="1882"/>
      <c r="W31" s="1882"/>
      <c r="X31" s="1128"/>
      <c r="Y31" s="1128"/>
      <c r="Z31" s="1128"/>
      <c r="AA31" s="1128"/>
      <c r="AB31" s="668" t="s">
        <v>527</v>
      </c>
      <c r="AC31" s="669"/>
      <c r="AD31" s="1137"/>
      <c r="AE31" s="1138"/>
      <c r="AJ31" s="1485" t="str">
        <f t="shared" ref="AJ31" si="21">IF(AND(D30&lt;&gt;"",AD31&lt;&gt;""),"OK",IF(AND(D30="",AD31=""),"","未入力"))</f>
        <v/>
      </c>
      <c r="AK31" s="1247"/>
      <c r="AL31" s="1507"/>
      <c r="AM31" s="1291"/>
      <c r="AN31" s="1292"/>
      <c r="AO31" s="1292"/>
      <c r="AP31" s="1292"/>
      <c r="AQ31" s="1293"/>
      <c r="AR31" s="1881" t="s">
        <v>527</v>
      </c>
      <c r="AS31" s="1881"/>
      <c r="AT31" s="1881"/>
      <c r="AU31" s="85"/>
      <c r="AV31" s="86"/>
      <c r="AW31" s="86"/>
      <c r="AX31" s="86"/>
      <c r="AY31" s="86"/>
      <c r="AZ31" s="86"/>
      <c r="BA31" s="86"/>
      <c r="BB31" s="86"/>
      <c r="BC31" s="86"/>
      <c r="BD31" s="86"/>
      <c r="BE31" s="86"/>
      <c r="BF31" s="86"/>
      <c r="BG31" s="86"/>
      <c r="BH31" s="86"/>
      <c r="BI31" s="86"/>
      <c r="BJ31" s="86"/>
      <c r="BK31" s="86"/>
      <c r="BL31" s="86"/>
      <c r="BM31" s="86"/>
      <c r="BN31" s="86"/>
      <c r="BO31" s="86"/>
      <c r="BP31" s="86"/>
      <c r="BQ31" s="87"/>
    </row>
    <row r="32" spans="2:69" ht="19.5" customHeight="1">
      <c r="B32" s="646">
        <v>13</v>
      </c>
      <c r="C32" s="646"/>
      <c r="D32" s="1129"/>
      <c r="E32" s="1129"/>
      <c r="F32" s="1129"/>
      <c r="G32" s="1129"/>
      <c r="H32" s="1129"/>
      <c r="I32" s="1129"/>
      <c r="J32" s="1129"/>
      <c r="K32" s="1129"/>
      <c r="L32" s="1129"/>
      <c r="M32" s="1129"/>
      <c r="N32" s="1129"/>
      <c r="O32" s="1129"/>
      <c r="P32" s="1129"/>
      <c r="Q32" s="1129"/>
      <c r="R32" s="1882"/>
      <c r="S32" s="1882"/>
      <c r="T32" s="1882"/>
      <c r="U32" s="1882"/>
      <c r="V32" s="1882"/>
      <c r="W32" s="1882"/>
      <c r="X32" s="1128"/>
      <c r="Y32" s="1128"/>
      <c r="Z32" s="1128"/>
      <c r="AA32" s="1128"/>
      <c r="AB32" s="662" t="s">
        <v>525</v>
      </c>
      <c r="AC32" s="663"/>
      <c r="AD32" s="1134"/>
      <c r="AE32" s="1135"/>
      <c r="AJ32" s="1485" t="str">
        <f t="shared" ref="AJ32" si="22">IF(AND(D32&lt;&gt;"",AD32&lt;&gt;""),"OK",IF(AND(D32="",AD32=""),"","未入力"))</f>
        <v/>
      </c>
      <c r="AK32" s="1247"/>
      <c r="AL32" s="1507"/>
      <c r="AM32" s="1288" t="s">
        <v>524</v>
      </c>
      <c r="AN32" s="1289"/>
      <c r="AO32" s="1289"/>
      <c r="AP32" s="1289"/>
      <c r="AQ32" s="1290"/>
      <c r="AR32" s="1881" t="s">
        <v>525</v>
      </c>
      <c r="AS32" s="1881"/>
      <c r="AT32" s="1881"/>
      <c r="AU32" s="85"/>
      <c r="AV32" s="86"/>
      <c r="AW32" s="86"/>
      <c r="AX32" s="86"/>
      <c r="AY32" s="86"/>
      <c r="AZ32" s="86"/>
      <c r="BA32" s="86"/>
      <c r="BB32" s="86"/>
      <c r="BC32" s="86"/>
      <c r="BD32" s="86"/>
      <c r="BE32" s="86"/>
      <c r="BF32" s="86"/>
      <c r="BG32" s="86"/>
      <c r="BH32" s="86"/>
      <c r="BI32" s="86"/>
      <c r="BJ32" s="86"/>
      <c r="BK32" s="86"/>
      <c r="BL32" s="86"/>
      <c r="BM32" s="86"/>
      <c r="BN32" s="86"/>
      <c r="BO32" s="86"/>
      <c r="BP32" s="86"/>
      <c r="BQ32" s="87"/>
    </row>
    <row r="33" spans="1:69" ht="19.5" customHeight="1">
      <c r="B33" s="646"/>
      <c r="C33" s="646"/>
      <c r="D33" s="1129"/>
      <c r="E33" s="1129"/>
      <c r="F33" s="1129"/>
      <c r="G33" s="1129"/>
      <c r="H33" s="1129"/>
      <c r="I33" s="1129"/>
      <c r="J33" s="1129"/>
      <c r="K33" s="1129"/>
      <c r="L33" s="1129"/>
      <c r="M33" s="1129"/>
      <c r="N33" s="1129"/>
      <c r="O33" s="1129"/>
      <c r="P33" s="1129"/>
      <c r="Q33" s="1129"/>
      <c r="R33" s="1882"/>
      <c r="S33" s="1882"/>
      <c r="T33" s="1882"/>
      <c r="U33" s="1882"/>
      <c r="V33" s="1882"/>
      <c r="W33" s="1882"/>
      <c r="X33" s="1128"/>
      <c r="Y33" s="1128"/>
      <c r="Z33" s="1128"/>
      <c r="AA33" s="1128"/>
      <c r="AB33" s="668" t="s">
        <v>527</v>
      </c>
      <c r="AC33" s="669"/>
      <c r="AD33" s="1137"/>
      <c r="AE33" s="1138"/>
      <c r="AJ33" s="1485" t="str">
        <f t="shared" ref="AJ33" si="23">IF(AND(D32&lt;&gt;"",AD33&lt;&gt;""),"OK",IF(AND(D32="",AD33=""),"","未入力"))</f>
        <v/>
      </c>
      <c r="AK33" s="1247"/>
      <c r="AL33" s="1507"/>
      <c r="AM33" s="1291"/>
      <c r="AN33" s="1292"/>
      <c r="AO33" s="1292"/>
      <c r="AP33" s="1292"/>
      <c r="AQ33" s="1293"/>
      <c r="AR33" s="1881" t="s">
        <v>527</v>
      </c>
      <c r="AS33" s="1881"/>
      <c r="AT33" s="1881"/>
      <c r="AU33" s="85"/>
      <c r="AV33" s="86"/>
      <c r="AW33" s="86"/>
      <c r="AX33" s="86"/>
      <c r="AY33" s="86"/>
      <c r="AZ33" s="86"/>
      <c r="BA33" s="86"/>
      <c r="BB33" s="86"/>
      <c r="BC33" s="86"/>
      <c r="BD33" s="86"/>
      <c r="BE33" s="86"/>
      <c r="BF33" s="86"/>
      <c r="BG33" s="86"/>
      <c r="BH33" s="86"/>
      <c r="BI33" s="86"/>
      <c r="BJ33" s="86"/>
      <c r="BK33" s="86"/>
      <c r="BL33" s="86"/>
      <c r="BM33" s="86"/>
      <c r="BN33" s="86"/>
      <c r="BO33" s="86"/>
      <c r="BP33" s="86"/>
      <c r="BQ33" s="87"/>
    </row>
    <row r="34" spans="1:69" ht="19.5" customHeight="1">
      <c r="B34" s="646">
        <v>14</v>
      </c>
      <c r="C34" s="646"/>
      <c r="D34" s="1129"/>
      <c r="E34" s="1129"/>
      <c r="F34" s="1129"/>
      <c r="G34" s="1129"/>
      <c r="H34" s="1129"/>
      <c r="I34" s="1129"/>
      <c r="J34" s="1129"/>
      <c r="K34" s="1129"/>
      <c r="L34" s="1129"/>
      <c r="M34" s="1129"/>
      <c r="N34" s="1129"/>
      <c r="O34" s="1129"/>
      <c r="P34" s="1129"/>
      <c r="Q34" s="1129"/>
      <c r="R34" s="1882"/>
      <c r="S34" s="1882"/>
      <c r="T34" s="1882"/>
      <c r="U34" s="1882"/>
      <c r="V34" s="1882"/>
      <c r="W34" s="1882"/>
      <c r="X34" s="1128"/>
      <c r="Y34" s="1128"/>
      <c r="Z34" s="1128"/>
      <c r="AA34" s="1128"/>
      <c r="AB34" s="662" t="s">
        <v>525</v>
      </c>
      <c r="AC34" s="663"/>
      <c r="AD34" s="1134"/>
      <c r="AE34" s="1135"/>
      <c r="AJ34" s="1485" t="str">
        <f t="shared" ref="AJ34" si="24">IF(AND(D34&lt;&gt;"",AD34&lt;&gt;""),"OK",IF(AND(D34="",AD34=""),"","未入力"))</f>
        <v/>
      </c>
      <c r="AK34" s="1247"/>
      <c r="AL34" s="1507"/>
      <c r="AM34" s="1288" t="s">
        <v>524</v>
      </c>
      <c r="AN34" s="1289"/>
      <c r="AO34" s="1289"/>
      <c r="AP34" s="1289"/>
      <c r="AQ34" s="1290"/>
      <c r="AR34" s="1881" t="s">
        <v>525</v>
      </c>
      <c r="AS34" s="1881"/>
      <c r="AT34" s="1881"/>
      <c r="AU34" s="85"/>
      <c r="AV34" s="86"/>
      <c r="AW34" s="86"/>
      <c r="AX34" s="86"/>
      <c r="AY34" s="86"/>
      <c r="AZ34" s="86"/>
      <c r="BA34" s="86"/>
      <c r="BB34" s="86"/>
      <c r="BC34" s="86"/>
      <c r="BD34" s="86"/>
      <c r="BE34" s="86"/>
      <c r="BF34" s="86"/>
      <c r="BG34" s="86"/>
      <c r="BH34" s="86"/>
      <c r="BI34" s="86"/>
      <c r="BJ34" s="86"/>
      <c r="BK34" s="86"/>
      <c r="BL34" s="86"/>
      <c r="BM34" s="86"/>
      <c r="BN34" s="86"/>
      <c r="BO34" s="86"/>
      <c r="BP34" s="86"/>
      <c r="BQ34" s="87"/>
    </row>
    <row r="35" spans="1:69" ht="19.5" customHeight="1">
      <c r="B35" s="646"/>
      <c r="C35" s="646"/>
      <c r="D35" s="1129"/>
      <c r="E35" s="1129"/>
      <c r="F35" s="1129"/>
      <c r="G35" s="1129"/>
      <c r="H35" s="1129"/>
      <c r="I35" s="1129"/>
      <c r="J35" s="1129"/>
      <c r="K35" s="1129"/>
      <c r="L35" s="1129"/>
      <c r="M35" s="1129"/>
      <c r="N35" s="1129"/>
      <c r="O35" s="1129"/>
      <c r="P35" s="1129"/>
      <c r="Q35" s="1129"/>
      <c r="R35" s="1882"/>
      <c r="S35" s="1882"/>
      <c r="T35" s="1882"/>
      <c r="U35" s="1882"/>
      <c r="V35" s="1882"/>
      <c r="W35" s="1882"/>
      <c r="X35" s="1128"/>
      <c r="Y35" s="1128"/>
      <c r="Z35" s="1128"/>
      <c r="AA35" s="1128"/>
      <c r="AB35" s="668" t="s">
        <v>527</v>
      </c>
      <c r="AC35" s="669"/>
      <c r="AD35" s="1137"/>
      <c r="AE35" s="1138"/>
      <c r="AJ35" s="1485" t="str">
        <f t="shared" ref="AJ35" si="25">IF(AND(D34&lt;&gt;"",AD35&lt;&gt;""),"OK",IF(AND(D34="",AD35=""),"","未入力"))</f>
        <v/>
      </c>
      <c r="AK35" s="1247"/>
      <c r="AL35" s="1507"/>
      <c r="AM35" s="1291"/>
      <c r="AN35" s="1292"/>
      <c r="AO35" s="1292"/>
      <c r="AP35" s="1292"/>
      <c r="AQ35" s="1293"/>
      <c r="AR35" s="1881" t="s">
        <v>527</v>
      </c>
      <c r="AS35" s="1881"/>
      <c r="AT35" s="1881"/>
      <c r="AU35" s="85"/>
      <c r="AV35" s="86"/>
      <c r="AW35" s="86"/>
      <c r="AX35" s="86"/>
      <c r="AY35" s="86"/>
      <c r="AZ35" s="86"/>
      <c r="BA35" s="86"/>
      <c r="BB35" s="86"/>
      <c r="BC35" s="86"/>
      <c r="BD35" s="86"/>
      <c r="BE35" s="86"/>
      <c r="BF35" s="86"/>
      <c r="BG35" s="86"/>
      <c r="BH35" s="86"/>
      <c r="BI35" s="86"/>
      <c r="BJ35" s="86"/>
      <c r="BK35" s="86"/>
      <c r="BL35" s="86"/>
      <c r="BM35" s="86"/>
      <c r="BN35" s="86"/>
      <c r="BO35" s="86"/>
      <c r="BP35" s="86"/>
      <c r="BQ35" s="87"/>
    </row>
    <row r="36" spans="1:69" ht="19.5" customHeight="1">
      <c r="B36" s="646">
        <v>15</v>
      </c>
      <c r="C36" s="646"/>
      <c r="D36" s="1129"/>
      <c r="E36" s="1129"/>
      <c r="F36" s="1129"/>
      <c r="G36" s="1129"/>
      <c r="H36" s="1129"/>
      <c r="I36" s="1129"/>
      <c r="J36" s="1129"/>
      <c r="K36" s="1129"/>
      <c r="L36" s="1129"/>
      <c r="M36" s="1129"/>
      <c r="N36" s="1129"/>
      <c r="O36" s="1129"/>
      <c r="P36" s="1129"/>
      <c r="Q36" s="1129"/>
      <c r="R36" s="1882"/>
      <c r="S36" s="1882"/>
      <c r="T36" s="1882"/>
      <c r="U36" s="1882"/>
      <c r="V36" s="1882"/>
      <c r="W36" s="1882"/>
      <c r="X36" s="1128"/>
      <c r="Y36" s="1128"/>
      <c r="Z36" s="1128"/>
      <c r="AA36" s="1128"/>
      <c r="AB36" s="662" t="s">
        <v>525</v>
      </c>
      <c r="AC36" s="663"/>
      <c r="AD36" s="1134"/>
      <c r="AE36" s="1135"/>
      <c r="AJ36" s="1485" t="str">
        <f t="shared" ref="AJ36" si="26">IF(AND(D36&lt;&gt;"",AD36&lt;&gt;""),"OK",IF(AND(D36="",AD36=""),"","未入力"))</f>
        <v/>
      </c>
      <c r="AK36" s="1247"/>
      <c r="AL36" s="1507"/>
      <c r="AM36" s="1288" t="s">
        <v>524</v>
      </c>
      <c r="AN36" s="1289"/>
      <c r="AO36" s="1289"/>
      <c r="AP36" s="1289"/>
      <c r="AQ36" s="1290"/>
      <c r="AR36" s="1881" t="s">
        <v>525</v>
      </c>
      <c r="AS36" s="1881"/>
      <c r="AT36" s="1881"/>
      <c r="AU36" s="85"/>
      <c r="AV36" s="86"/>
      <c r="AW36" s="86"/>
      <c r="AX36" s="86"/>
      <c r="AY36" s="86"/>
      <c r="AZ36" s="86"/>
      <c r="BA36" s="86"/>
      <c r="BB36" s="86"/>
      <c r="BC36" s="86"/>
      <c r="BD36" s="86"/>
      <c r="BE36" s="86"/>
      <c r="BF36" s="86"/>
      <c r="BG36" s="86"/>
      <c r="BH36" s="86"/>
      <c r="BI36" s="86"/>
      <c r="BJ36" s="86"/>
      <c r="BK36" s="86"/>
      <c r="BL36" s="86"/>
      <c r="BM36" s="86"/>
      <c r="BN36" s="86"/>
      <c r="BO36" s="86"/>
      <c r="BP36" s="86"/>
      <c r="BQ36" s="87"/>
    </row>
    <row r="37" spans="1:69" ht="19.5" customHeight="1">
      <c r="B37" s="646"/>
      <c r="C37" s="646"/>
      <c r="D37" s="1129"/>
      <c r="E37" s="1129"/>
      <c r="F37" s="1129"/>
      <c r="G37" s="1129"/>
      <c r="H37" s="1129"/>
      <c r="I37" s="1129"/>
      <c r="J37" s="1129"/>
      <c r="K37" s="1129"/>
      <c r="L37" s="1129"/>
      <c r="M37" s="1129"/>
      <c r="N37" s="1129"/>
      <c r="O37" s="1129"/>
      <c r="P37" s="1129"/>
      <c r="Q37" s="1129"/>
      <c r="R37" s="1882"/>
      <c r="S37" s="1882"/>
      <c r="T37" s="1882"/>
      <c r="U37" s="1882"/>
      <c r="V37" s="1882"/>
      <c r="W37" s="1882"/>
      <c r="X37" s="1128"/>
      <c r="Y37" s="1128"/>
      <c r="Z37" s="1128"/>
      <c r="AA37" s="1128"/>
      <c r="AB37" s="668" t="s">
        <v>527</v>
      </c>
      <c r="AC37" s="669"/>
      <c r="AD37" s="1137"/>
      <c r="AE37" s="1138"/>
      <c r="AJ37" s="1485" t="str">
        <f t="shared" ref="AJ37" si="27">IF(AND(D36&lt;&gt;"",AD37&lt;&gt;""),"OK",IF(AND(D36="",AD37=""),"","未入力"))</f>
        <v/>
      </c>
      <c r="AK37" s="1247"/>
      <c r="AL37" s="1507"/>
      <c r="AM37" s="1291"/>
      <c r="AN37" s="1292"/>
      <c r="AO37" s="1292"/>
      <c r="AP37" s="1292"/>
      <c r="AQ37" s="1293"/>
      <c r="AR37" s="1881" t="s">
        <v>527</v>
      </c>
      <c r="AS37" s="1881"/>
      <c r="AT37" s="1881"/>
      <c r="AU37" s="85"/>
      <c r="AV37" s="86"/>
      <c r="AW37" s="86"/>
      <c r="AX37" s="86"/>
      <c r="AY37" s="86"/>
      <c r="AZ37" s="86"/>
      <c r="BA37" s="86"/>
      <c r="BB37" s="86"/>
      <c r="BC37" s="86"/>
      <c r="BD37" s="86"/>
      <c r="BE37" s="86"/>
      <c r="BF37" s="86"/>
      <c r="BG37" s="86"/>
      <c r="BH37" s="86"/>
      <c r="BI37" s="86"/>
      <c r="BJ37" s="86"/>
      <c r="BK37" s="86"/>
      <c r="BL37" s="86"/>
      <c r="BM37" s="86"/>
      <c r="BN37" s="86"/>
      <c r="BO37" s="86"/>
      <c r="BP37" s="86"/>
      <c r="BQ37" s="87"/>
    </row>
    <row r="38" spans="1:69" ht="19.5" customHeight="1">
      <c r="B38" s="646">
        <v>16</v>
      </c>
      <c r="C38" s="646"/>
      <c r="D38" s="1129"/>
      <c r="E38" s="1129"/>
      <c r="F38" s="1129"/>
      <c r="G38" s="1129"/>
      <c r="H38" s="1129"/>
      <c r="I38" s="1129"/>
      <c r="J38" s="1129"/>
      <c r="K38" s="1129"/>
      <c r="L38" s="1129"/>
      <c r="M38" s="1129"/>
      <c r="N38" s="1129"/>
      <c r="O38" s="1129"/>
      <c r="P38" s="1129"/>
      <c r="Q38" s="1129"/>
      <c r="R38" s="1882"/>
      <c r="S38" s="1882"/>
      <c r="T38" s="1882"/>
      <c r="U38" s="1882"/>
      <c r="V38" s="1882"/>
      <c r="W38" s="1882"/>
      <c r="X38" s="1128"/>
      <c r="Y38" s="1128"/>
      <c r="Z38" s="1128"/>
      <c r="AA38" s="1409"/>
      <c r="AB38" s="662" t="s">
        <v>525</v>
      </c>
      <c r="AC38" s="663"/>
      <c r="AD38" s="1134"/>
      <c r="AE38" s="1135"/>
      <c r="AJ38" s="1485" t="str">
        <f t="shared" ref="AJ38" si="28">IF(AND(D38&lt;&gt;"",AD38&lt;&gt;""),"OK",IF(AND(D38="",AD38=""),"","未入力"))</f>
        <v/>
      </c>
      <c r="AK38" s="1247"/>
      <c r="AL38" s="1507"/>
      <c r="AM38" s="1288" t="s">
        <v>524</v>
      </c>
      <c r="AN38" s="1289"/>
      <c r="AO38" s="1289"/>
      <c r="AP38" s="1289"/>
      <c r="AQ38" s="1290"/>
      <c r="AR38" s="1881" t="s">
        <v>525</v>
      </c>
      <c r="AS38" s="1881"/>
      <c r="AT38" s="1881"/>
      <c r="AU38" s="85"/>
      <c r="AV38" s="86"/>
      <c r="AW38" s="86"/>
      <c r="AX38" s="86"/>
      <c r="AY38" s="86"/>
      <c r="AZ38" s="86"/>
      <c r="BA38" s="86"/>
      <c r="BB38" s="86"/>
      <c r="BC38" s="86"/>
      <c r="BD38" s="86"/>
      <c r="BE38" s="86"/>
      <c r="BF38" s="86"/>
      <c r="BG38" s="86"/>
      <c r="BH38" s="86"/>
      <c r="BI38" s="86"/>
      <c r="BJ38" s="86"/>
      <c r="BK38" s="86"/>
      <c r="BL38" s="86"/>
      <c r="BM38" s="86"/>
      <c r="BN38" s="86"/>
      <c r="BO38" s="86"/>
      <c r="BP38" s="86"/>
      <c r="BQ38" s="87"/>
    </row>
    <row r="39" spans="1:69" ht="19.5" customHeight="1">
      <c r="B39" s="646"/>
      <c r="C39" s="646"/>
      <c r="D39" s="1129"/>
      <c r="E39" s="1129"/>
      <c r="F39" s="1129"/>
      <c r="G39" s="1129"/>
      <c r="H39" s="1129"/>
      <c r="I39" s="1129"/>
      <c r="J39" s="1129"/>
      <c r="K39" s="1129"/>
      <c r="L39" s="1129"/>
      <c r="M39" s="1129"/>
      <c r="N39" s="1129"/>
      <c r="O39" s="1129"/>
      <c r="P39" s="1129"/>
      <c r="Q39" s="1129"/>
      <c r="R39" s="1882"/>
      <c r="S39" s="1882"/>
      <c r="T39" s="1882"/>
      <c r="U39" s="1882"/>
      <c r="V39" s="1882"/>
      <c r="W39" s="1882"/>
      <c r="X39" s="1128"/>
      <c r="Y39" s="1128"/>
      <c r="Z39" s="1128"/>
      <c r="AA39" s="1409"/>
      <c r="AB39" s="668" t="s">
        <v>527</v>
      </c>
      <c r="AC39" s="669"/>
      <c r="AD39" s="1137"/>
      <c r="AE39" s="1138"/>
      <c r="AJ39" s="1485" t="str">
        <f t="shared" ref="AJ39" si="29">IF(AND(D38&lt;&gt;"",AD39&lt;&gt;""),"OK",IF(AND(D38="",AD39=""),"","未入力"))</f>
        <v/>
      </c>
      <c r="AK39" s="1247"/>
      <c r="AL39" s="1507"/>
      <c r="AM39" s="1291"/>
      <c r="AN39" s="1292"/>
      <c r="AO39" s="1292"/>
      <c r="AP39" s="1292"/>
      <c r="AQ39" s="1293"/>
      <c r="AR39" s="1881" t="s">
        <v>527</v>
      </c>
      <c r="AS39" s="1881"/>
      <c r="AT39" s="1881"/>
      <c r="AU39" s="85"/>
      <c r="AV39" s="86"/>
      <c r="AW39" s="86"/>
      <c r="AX39" s="86"/>
      <c r="AY39" s="86"/>
      <c r="AZ39" s="86"/>
      <c r="BA39" s="86"/>
      <c r="BB39" s="86"/>
      <c r="BC39" s="86"/>
      <c r="BD39" s="86"/>
      <c r="BE39" s="86"/>
      <c r="BF39" s="86"/>
      <c r="BG39" s="86"/>
      <c r="BH39" s="86"/>
      <c r="BI39" s="86"/>
      <c r="BJ39" s="86"/>
      <c r="BK39" s="86"/>
      <c r="BL39" s="86"/>
      <c r="BM39" s="86"/>
      <c r="BN39" s="86"/>
      <c r="BO39" s="86"/>
      <c r="BP39" s="86"/>
      <c r="BQ39" s="87"/>
    </row>
    <row r="40" spans="1:69" ht="19.5" customHeight="1">
      <c r="B40" s="646">
        <v>17</v>
      </c>
      <c r="C40" s="646"/>
      <c r="D40" s="1129"/>
      <c r="E40" s="1129"/>
      <c r="F40" s="1129"/>
      <c r="G40" s="1129"/>
      <c r="H40" s="1129"/>
      <c r="I40" s="1129"/>
      <c r="J40" s="1129"/>
      <c r="K40" s="1129"/>
      <c r="L40" s="1129"/>
      <c r="M40" s="1129"/>
      <c r="N40" s="1129"/>
      <c r="O40" s="1129"/>
      <c r="P40" s="1129"/>
      <c r="Q40" s="1129"/>
      <c r="R40" s="1882"/>
      <c r="S40" s="1882"/>
      <c r="T40" s="1882"/>
      <c r="U40" s="1882"/>
      <c r="V40" s="1882"/>
      <c r="W40" s="1882"/>
      <c r="X40" s="1128"/>
      <c r="Y40" s="1128"/>
      <c r="Z40" s="1128"/>
      <c r="AA40" s="1128"/>
      <c r="AB40" s="662" t="s">
        <v>525</v>
      </c>
      <c r="AC40" s="663"/>
      <c r="AD40" s="1134"/>
      <c r="AE40" s="1135"/>
      <c r="AJ40" s="1485" t="str">
        <f t="shared" ref="AJ40" si="30">IF(AND(D40&lt;&gt;"",AD40&lt;&gt;""),"OK",IF(AND(D40="",AD40=""),"","未入力"))</f>
        <v/>
      </c>
      <c r="AK40" s="1247"/>
      <c r="AL40" s="1507"/>
      <c r="AM40" s="1288" t="s">
        <v>524</v>
      </c>
      <c r="AN40" s="1289"/>
      <c r="AO40" s="1289"/>
      <c r="AP40" s="1289"/>
      <c r="AQ40" s="1290"/>
      <c r="AR40" s="1881" t="s">
        <v>525</v>
      </c>
      <c r="AS40" s="1881"/>
      <c r="AT40" s="1881"/>
      <c r="AU40" s="85"/>
      <c r="AV40" s="86"/>
      <c r="AW40" s="86"/>
      <c r="AX40" s="86"/>
      <c r="AY40" s="86"/>
      <c r="AZ40" s="86"/>
      <c r="BA40" s="86"/>
      <c r="BB40" s="86"/>
      <c r="BC40" s="86"/>
      <c r="BD40" s="86"/>
      <c r="BE40" s="86"/>
      <c r="BF40" s="86"/>
      <c r="BG40" s="86"/>
      <c r="BH40" s="86"/>
      <c r="BI40" s="86"/>
      <c r="BJ40" s="86"/>
      <c r="BK40" s="86"/>
      <c r="BL40" s="86"/>
      <c r="BM40" s="86"/>
      <c r="BN40" s="86"/>
      <c r="BO40" s="86"/>
      <c r="BP40" s="86"/>
      <c r="BQ40" s="87"/>
    </row>
    <row r="41" spans="1:69" ht="19.5" customHeight="1">
      <c r="B41" s="646"/>
      <c r="C41" s="646"/>
      <c r="D41" s="1129"/>
      <c r="E41" s="1129"/>
      <c r="F41" s="1129"/>
      <c r="G41" s="1129"/>
      <c r="H41" s="1129"/>
      <c r="I41" s="1129"/>
      <c r="J41" s="1129"/>
      <c r="K41" s="1129"/>
      <c r="L41" s="1129"/>
      <c r="M41" s="1129"/>
      <c r="N41" s="1129"/>
      <c r="O41" s="1129"/>
      <c r="P41" s="1129"/>
      <c r="Q41" s="1129"/>
      <c r="R41" s="1882"/>
      <c r="S41" s="1882"/>
      <c r="T41" s="1882"/>
      <c r="U41" s="1882"/>
      <c r="V41" s="1882"/>
      <c r="W41" s="1882"/>
      <c r="X41" s="1128"/>
      <c r="Y41" s="1128"/>
      <c r="Z41" s="1128"/>
      <c r="AA41" s="1128"/>
      <c r="AB41" s="668" t="s">
        <v>527</v>
      </c>
      <c r="AC41" s="669"/>
      <c r="AD41" s="1137"/>
      <c r="AE41" s="1138"/>
      <c r="AJ41" s="1485" t="str">
        <f t="shared" ref="AJ41" si="31">IF(AND(D40&lt;&gt;"",AD41&lt;&gt;""),"OK",IF(AND(D40="",AD41=""),"","未入力"))</f>
        <v/>
      </c>
      <c r="AK41" s="1247"/>
      <c r="AL41" s="1507"/>
      <c r="AM41" s="1291"/>
      <c r="AN41" s="1292"/>
      <c r="AO41" s="1292"/>
      <c r="AP41" s="1292"/>
      <c r="AQ41" s="1293"/>
      <c r="AR41" s="1881" t="s">
        <v>527</v>
      </c>
      <c r="AS41" s="1881"/>
      <c r="AT41" s="1881"/>
      <c r="AU41" s="85"/>
      <c r="AV41" s="86"/>
      <c r="AW41" s="86"/>
      <c r="AX41" s="86"/>
      <c r="AY41" s="86"/>
      <c r="AZ41" s="86"/>
      <c r="BA41" s="86"/>
      <c r="BB41" s="86"/>
      <c r="BC41" s="86"/>
      <c r="BD41" s="86"/>
      <c r="BE41" s="86"/>
      <c r="BF41" s="86"/>
      <c r="BG41" s="86"/>
      <c r="BH41" s="86"/>
      <c r="BI41" s="86"/>
      <c r="BJ41" s="86"/>
      <c r="BK41" s="86"/>
      <c r="BL41" s="86"/>
      <c r="BM41" s="86"/>
      <c r="BN41" s="86"/>
      <c r="BO41" s="86"/>
      <c r="BP41" s="86"/>
      <c r="BQ41" s="87"/>
    </row>
    <row r="42" spans="1:69" ht="19.5" customHeight="1">
      <c r="B42" s="646">
        <v>18</v>
      </c>
      <c r="C42" s="646"/>
      <c r="D42" s="1129"/>
      <c r="E42" s="1129"/>
      <c r="F42" s="1129"/>
      <c r="G42" s="1129"/>
      <c r="H42" s="1129"/>
      <c r="I42" s="1129"/>
      <c r="J42" s="1129"/>
      <c r="K42" s="1129"/>
      <c r="L42" s="1129"/>
      <c r="M42" s="1129"/>
      <c r="N42" s="1129"/>
      <c r="O42" s="1129"/>
      <c r="P42" s="1129"/>
      <c r="Q42" s="1129"/>
      <c r="R42" s="1882"/>
      <c r="S42" s="1882"/>
      <c r="T42" s="1882"/>
      <c r="U42" s="1882"/>
      <c r="V42" s="1882"/>
      <c r="W42" s="1882"/>
      <c r="X42" s="1128"/>
      <c r="Y42" s="1128"/>
      <c r="Z42" s="1128"/>
      <c r="AA42" s="1128"/>
      <c r="AB42" s="662" t="s">
        <v>525</v>
      </c>
      <c r="AC42" s="663"/>
      <c r="AD42" s="1134"/>
      <c r="AE42" s="1135"/>
      <c r="AJ42" s="1485" t="str">
        <f t="shared" ref="AJ42" si="32">IF(AND(D42&lt;&gt;"",AD42&lt;&gt;""),"OK",IF(AND(D42="",AD42=""),"","未入力"))</f>
        <v/>
      </c>
      <c r="AK42" s="1247"/>
      <c r="AL42" s="1507"/>
      <c r="AM42" s="1288" t="s">
        <v>524</v>
      </c>
      <c r="AN42" s="1289"/>
      <c r="AO42" s="1289"/>
      <c r="AP42" s="1289"/>
      <c r="AQ42" s="1290"/>
      <c r="AR42" s="1881" t="s">
        <v>525</v>
      </c>
      <c r="AS42" s="1881"/>
      <c r="AT42" s="1881"/>
      <c r="AU42" s="85"/>
      <c r="AV42" s="86"/>
      <c r="AW42" s="86"/>
      <c r="AX42" s="86"/>
      <c r="AY42" s="86"/>
      <c r="AZ42" s="86"/>
      <c r="BA42" s="86"/>
      <c r="BB42" s="86"/>
      <c r="BC42" s="86"/>
      <c r="BD42" s="86"/>
      <c r="BE42" s="86"/>
      <c r="BF42" s="86"/>
      <c r="BG42" s="86"/>
      <c r="BH42" s="86"/>
      <c r="BI42" s="86"/>
      <c r="BJ42" s="86"/>
      <c r="BK42" s="86"/>
      <c r="BL42" s="86"/>
      <c r="BM42" s="86"/>
      <c r="BN42" s="86"/>
      <c r="BO42" s="86"/>
      <c r="BP42" s="86"/>
      <c r="BQ42" s="87"/>
    </row>
    <row r="43" spans="1:69" ht="19.5" customHeight="1">
      <c r="B43" s="646"/>
      <c r="C43" s="646"/>
      <c r="D43" s="1129"/>
      <c r="E43" s="1129"/>
      <c r="F43" s="1129"/>
      <c r="G43" s="1129"/>
      <c r="H43" s="1129"/>
      <c r="I43" s="1129"/>
      <c r="J43" s="1129"/>
      <c r="K43" s="1129"/>
      <c r="L43" s="1129"/>
      <c r="M43" s="1129"/>
      <c r="N43" s="1129"/>
      <c r="O43" s="1129"/>
      <c r="P43" s="1129"/>
      <c r="Q43" s="1129"/>
      <c r="R43" s="1882"/>
      <c r="S43" s="1882"/>
      <c r="T43" s="1882"/>
      <c r="U43" s="1882"/>
      <c r="V43" s="1882"/>
      <c r="W43" s="1882"/>
      <c r="X43" s="1128"/>
      <c r="Y43" s="1128"/>
      <c r="Z43" s="1128"/>
      <c r="AA43" s="1128"/>
      <c r="AB43" s="668" t="s">
        <v>527</v>
      </c>
      <c r="AC43" s="669"/>
      <c r="AD43" s="1137"/>
      <c r="AE43" s="1138"/>
      <c r="AJ43" s="1485" t="str">
        <f t="shared" ref="AJ43" si="33">IF(AND(D42&lt;&gt;"",AD43&lt;&gt;""),"OK",IF(AND(D42="",AD43=""),"","未入力"))</f>
        <v/>
      </c>
      <c r="AK43" s="1247"/>
      <c r="AL43" s="1507"/>
      <c r="AM43" s="1291"/>
      <c r="AN43" s="1292"/>
      <c r="AO43" s="1292"/>
      <c r="AP43" s="1292"/>
      <c r="AQ43" s="1293"/>
      <c r="AR43" s="1881" t="s">
        <v>527</v>
      </c>
      <c r="AS43" s="1881"/>
      <c r="AT43" s="1881"/>
      <c r="AU43" s="85"/>
      <c r="AV43" s="86"/>
      <c r="AW43" s="86"/>
      <c r="AX43" s="86"/>
      <c r="AY43" s="86"/>
      <c r="AZ43" s="86"/>
      <c r="BA43" s="86"/>
      <c r="BB43" s="86"/>
      <c r="BC43" s="86"/>
      <c r="BD43" s="86"/>
      <c r="BE43" s="86"/>
      <c r="BF43" s="86"/>
      <c r="BG43" s="86"/>
      <c r="BH43" s="86"/>
      <c r="BI43" s="86"/>
      <c r="BJ43" s="86"/>
      <c r="BK43" s="86"/>
      <c r="BL43" s="86"/>
      <c r="BM43" s="86"/>
      <c r="BN43" s="86"/>
      <c r="BO43" s="86"/>
      <c r="BP43" s="86"/>
      <c r="BQ43" s="87"/>
    </row>
    <row r="44" spans="1:69" ht="19.5" customHeight="1">
      <c r="B44" s="646">
        <v>19</v>
      </c>
      <c r="C44" s="646"/>
      <c r="D44" s="1129"/>
      <c r="E44" s="1129"/>
      <c r="F44" s="1129"/>
      <c r="G44" s="1129"/>
      <c r="H44" s="1129"/>
      <c r="I44" s="1129"/>
      <c r="J44" s="1129"/>
      <c r="K44" s="1129"/>
      <c r="L44" s="1129"/>
      <c r="M44" s="1129"/>
      <c r="N44" s="1129"/>
      <c r="O44" s="1129"/>
      <c r="P44" s="1129"/>
      <c r="Q44" s="1129"/>
      <c r="R44" s="1882"/>
      <c r="S44" s="1882"/>
      <c r="T44" s="1882"/>
      <c r="U44" s="1882"/>
      <c r="V44" s="1882"/>
      <c r="W44" s="1882"/>
      <c r="X44" s="1128"/>
      <c r="Y44" s="1128"/>
      <c r="Z44" s="1128"/>
      <c r="AA44" s="1128"/>
      <c r="AB44" s="662" t="s">
        <v>525</v>
      </c>
      <c r="AC44" s="663"/>
      <c r="AD44" s="1134"/>
      <c r="AE44" s="1135"/>
      <c r="AJ44" s="1485" t="str">
        <f t="shared" ref="AJ44" si="34">IF(AND(D44&lt;&gt;"",AD44&lt;&gt;""),"OK",IF(AND(D44="",AD44=""),"","未入力"))</f>
        <v/>
      </c>
      <c r="AK44" s="1247"/>
      <c r="AL44" s="1507"/>
      <c r="AM44" s="1288" t="s">
        <v>524</v>
      </c>
      <c r="AN44" s="1289"/>
      <c r="AO44" s="1289"/>
      <c r="AP44" s="1289"/>
      <c r="AQ44" s="1290"/>
      <c r="AR44" s="1881" t="s">
        <v>525</v>
      </c>
      <c r="AS44" s="1881"/>
      <c r="AT44" s="1881"/>
      <c r="AU44" s="85"/>
      <c r="AV44" s="86"/>
      <c r="AW44" s="86"/>
      <c r="AX44" s="86"/>
      <c r="AY44" s="86"/>
      <c r="AZ44" s="86"/>
      <c r="BA44" s="86"/>
      <c r="BB44" s="86"/>
      <c r="BC44" s="86"/>
      <c r="BD44" s="86"/>
      <c r="BE44" s="86"/>
      <c r="BF44" s="86"/>
      <c r="BG44" s="86"/>
      <c r="BH44" s="86"/>
      <c r="BI44" s="86"/>
      <c r="BJ44" s="86"/>
      <c r="BK44" s="86"/>
      <c r="BL44" s="86"/>
      <c r="BM44" s="86"/>
      <c r="BN44" s="86"/>
      <c r="BO44" s="86"/>
      <c r="BP44" s="86"/>
      <c r="BQ44" s="87"/>
    </row>
    <row r="45" spans="1:69" ht="19.5" customHeight="1">
      <c r="B45" s="646"/>
      <c r="C45" s="646"/>
      <c r="D45" s="1129"/>
      <c r="E45" s="1129"/>
      <c r="F45" s="1129"/>
      <c r="G45" s="1129"/>
      <c r="H45" s="1129"/>
      <c r="I45" s="1129"/>
      <c r="J45" s="1129"/>
      <c r="K45" s="1129"/>
      <c r="L45" s="1129"/>
      <c r="M45" s="1129"/>
      <c r="N45" s="1129"/>
      <c r="O45" s="1129"/>
      <c r="P45" s="1129"/>
      <c r="Q45" s="1129"/>
      <c r="R45" s="1882"/>
      <c r="S45" s="1882"/>
      <c r="T45" s="1882"/>
      <c r="U45" s="1882"/>
      <c r="V45" s="1882"/>
      <c r="W45" s="1882"/>
      <c r="X45" s="1128"/>
      <c r="Y45" s="1128"/>
      <c r="Z45" s="1128"/>
      <c r="AA45" s="1128"/>
      <c r="AB45" s="668" t="s">
        <v>527</v>
      </c>
      <c r="AC45" s="669"/>
      <c r="AD45" s="1137"/>
      <c r="AE45" s="1138"/>
      <c r="AJ45" s="1485" t="str">
        <f t="shared" ref="AJ45" si="35">IF(AND(D44&lt;&gt;"",AD45&lt;&gt;""),"OK",IF(AND(D44="",AD45=""),"","未入力"))</f>
        <v/>
      </c>
      <c r="AK45" s="1247"/>
      <c r="AL45" s="1507"/>
      <c r="AM45" s="1291"/>
      <c r="AN45" s="1292"/>
      <c r="AO45" s="1292"/>
      <c r="AP45" s="1292"/>
      <c r="AQ45" s="1293"/>
      <c r="AR45" s="1881" t="s">
        <v>527</v>
      </c>
      <c r="AS45" s="1881"/>
      <c r="AT45" s="1881"/>
      <c r="AU45" s="85"/>
      <c r="AV45" s="86"/>
      <c r="AW45" s="86"/>
      <c r="AX45" s="86"/>
      <c r="AY45" s="86"/>
      <c r="AZ45" s="86"/>
      <c r="BA45" s="86"/>
      <c r="BB45" s="86"/>
      <c r="BC45" s="86"/>
      <c r="BD45" s="86"/>
      <c r="BE45" s="86"/>
      <c r="BF45" s="86"/>
      <c r="BG45" s="86"/>
      <c r="BH45" s="86"/>
      <c r="BI45" s="86"/>
      <c r="BJ45" s="86"/>
      <c r="BK45" s="86"/>
      <c r="BL45" s="86"/>
      <c r="BM45" s="86"/>
      <c r="BN45" s="86"/>
      <c r="BO45" s="86"/>
      <c r="BP45" s="86"/>
      <c r="BQ45" s="87"/>
    </row>
    <row r="46" spans="1:69" ht="19.5" customHeight="1">
      <c r="B46" s="646">
        <v>20</v>
      </c>
      <c r="C46" s="646"/>
      <c r="D46" s="1129"/>
      <c r="E46" s="1129"/>
      <c r="F46" s="1129"/>
      <c r="G46" s="1129"/>
      <c r="H46" s="1129"/>
      <c r="I46" s="1129"/>
      <c r="J46" s="1129"/>
      <c r="K46" s="1129"/>
      <c r="L46" s="1129"/>
      <c r="M46" s="1129"/>
      <c r="N46" s="1129"/>
      <c r="O46" s="1129"/>
      <c r="P46" s="1129"/>
      <c r="Q46" s="1129"/>
      <c r="R46" s="1882"/>
      <c r="S46" s="1882"/>
      <c r="T46" s="1882"/>
      <c r="U46" s="1882"/>
      <c r="V46" s="1882"/>
      <c r="W46" s="1882"/>
      <c r="X46" s="1128"/>
      <c r="Y46" s="1128"/>
      <c r="Z46" s="1128"/>
      <c r="AA46" s="1128"/>
      <c r="AB46" s="662" t="s">
        <v>525</v>
      </c>
      <c r="AC46" s="663"/>
      <c r="AD46" s="1134"/>
      <c r="AE46" s="1135"/>
      <c r="AJ46" s="1485" t="str">
        <f t="shared" ref="AJ46" si="36">IF(AND(D46&lt;&gt;"",AD46&lt;&gt;""),"OK",IF(AND(D46="",AD46=""),"","未入力"))</f>
        <v/>
      </c>
      <c r="AK46" s="1247"/>
      <c r="AL46" s="1507"/>
      <c r="AM46" s="1288" t="s">
        <v>524</v>
      </c>
      <c r="AN46" s="1289"/>
      <c r="AO46" s="1289"/>
      <c r="AP46" s="1289"/>
      <c r="AQ46" s="1290"/>
      <c r="AR46" s="1881" t="s">
        <v>525</v>
      </c>
      <c r="AS46" s="1881"/>
      <c r="AT46" s="1881"/>
      <c r="AU46" s="85"/>
      <c r="AV46" s="86"/>
      <c r="AW46" s="86"/>
      <c r="AX46" s="86"/>
      <c r="AY46" s="86"/>
      <c r="AZ46" s="86"/>
      <c r="BA46" s="86"/>
      <c r="BB46" s="86"/>
      <c r="BC46" s="86"/>
      <c r="BD46" s="86"/>
      <c r="BE46" s="86"/>
      <c r="BF46" s="86"/>
      <c r="BG46" s="86"/>
      <c r="BH46" s="86"/>
      <c r="BI46" s="86"/>
      <c r="BJ46" s="86"/>
      <c r="BK46" s="86"/>
      <c r="BL46" s="86"/>
      <c r="BM46" s="86"/>
      <c r="BN46" s="86"/>
      <c r="BO46" s="86"/>
      <c r="BP46" s="86"/>
      <c r="BQ46" s="87"/>
    </row>
    <row r="47" spans="1:69" ht="19.5" customHeight="1">
      <c r="B47" s="646"/>
      <c r="C47" s="646"/>
      <c r="D47" s="1129"/>
      <c r="E47" s="1129"/>
      <c r="F47" s="1129"/>
      <c r="G47" s="1129"/>
      <c r="H47" s="1129"/>
      <c r="I47" s="1129"/>
      <c r="J47" s="1129"/>
      <c r="K47" s="1129"/>
      <c r="L47" s="1129"/>
      <c r="M47" s="1129"/>
      <c r="N47" s="1129"/>
      <c r="O47" s="1129"/>
      <c r="P47" s="1129"/>
      <c r="Q47" s="1129"/>
      <c r="R47" s="1882"/>
      <c r="S47" s="1882"/>
      <c r="T47" s="1882"/>
      <c r="U47" s="1882"/>
      <c r="V47" s="1882"/>
      <c r="W47" s="1882"/>
      <c r="X47" s="1128"/>
      <c r="Y47" s="1128"/>
      <c r="Z47" s="1128"/>
      <c r="AA47" s="1128"/>
      <c r="AB47" s="668" t="s">
        <v>527</v>
      </c>
      <c r="AC47" s="669"/>
      <c r="AD47" s="1137"/>
      <c r="AE47" s="1138"/>
      <c r="AJ47" s="1483" t="str">
        <f t="shared" ref="AJ47" si="37">IF(AND(D46&lt;&gt;"",AD47&lt;&gt;""),"OK",IF(AND(D46="",AD47=""),"","未入力"))</f>
        <v/>
      </c>
      <c r="AK47" s="1484"/>
      <c r="AL47" s="1652"/>
      <c r="AM47" s="1291"/>
      <c r="AN47" s="1292"/>
      <c r="AO47" s="1292"/>
      <c r="AP47" s="1292"/>
      <c r="AQ47" s="1293"/>
      <c r="AR47" s="1881" t="s">
        <v>527</v>
      </c>
      <c r="AS47" s="1881"/>
      <c r="AT47" s="1881"/>
      <c r="AU47" s="24"/>
      <c r="AV47" s="25"/>
      <c r="AW47" s="25"/>
      <c r="AX47" s="25"/>
      <c r="AY47" s="25"/>
      <c r="AZ47" s="25"/>
      <c r="BA47" s="25"/>
      <c r="BB47" s="25"/>
      <c r="BC47" s="25"/>
      <c r="BD47" s="25"/>
      <c r="BE47" s="25"/>
      <c r="BF47" s="25"/>
      <c r="BG47" s="25"/>
      <c r="BH47" s="25"/>
      <c r="BI47" s="25"/>
      <c r="BJ47" s="25"/>
      <c r="BK47" s="25"/>
      <c r="BL47" s="25"/>
      <c r="BM47" s="25"/>
      <c r="BN47" s="25"/>
      <c r="BO47" s="25"/>
      <c r="BP47" s="25"/>
      <c r="BQ47" s="26"/>
    </row>
    <row r="48" spans="1:69" ht="19.5" customHeight="1">
      <c r="A48" s="1144"/>
      <c r="B48" s="646" t="s">
        <v>144</v>
      </c>
      <c r="C48" s="646"/>
      <c r="D48" s="1145" t="s">
        <v>530</v>
      </c>
      <c r="E48" s="1145"/>
      <c r="F48" s="1145"/>
      <c r="G48" s="1145"/>
      <c r="H48" s="1145"/>
      <c r="I48" s="1145"/>
      <c r="J48" s="1145"/>
      <c r="K48" s="1145" t="s">
        <v>528</v>
      </c>
      <c r="L48" s="1145"/>
      <c r="M48" s="1145"/>
      <c r="N48" s="1145"/>
      <c r="O48" s="1145"/>
      <c r="P48" s="1145"/>
      <c r="Q48" s="1145"/>
      <c r="R48" s="1883">
        <v>50</v>
      </c>
      <c r="S48" s="1883"/>
      <c r="T48" s="1883"/>
      <c r="U48" s="1883">
        <v>1</v>
      </c>
      <c r="V48" s="1883"/>
      <c r="W48" s="1883"/>
      <c r="X48" s="646" t="s">
        <v>529</v>
      </c>
      <c r="Y48" s="646"/>
      <c r="Z48" s="646"/>
      <c r="AA48" s="646"/>
      <c r="AB48" s="662" t="s">
        <v>525</v>
      </c>
      <c r="AC48" s="663"/>
      <c r="AD48" s="663" t="s">
        <v>315</v>
      </c>
      <c r="AE48" s="664"/>
    </row>
    <row r="49" spans="1:32" ht="19.5" customHeight="1">
      <c r="A49" s="1144"/>
      <c r="B49" s="646"/>
      <c r="C49" s="646"/>
      <c r="D49" s="1145"/>
      <c r="E49" s="1145"/>
      <c r="F49" s="1145"/>
      <c r="G49" s="1145"/>
      <c r="H49" s="1145"/>
      <c r="I49" s="1145"/>
      <c r="J49" s="1145"/>
      <c r="K49" s="1145"/>
      <c r="L49" s="1145"/>
      <c r="M49" s="1145"/>
      <c r="N49" s="1145"/>
      <c r="O49" s="1145"/>
      <c r="P49" s="1145"/>
      <c r="Q49" s="1145"/>
      <c r="R49" s="1883"/>
      <c r="S49" s="1883"/>
      <c r="T49" s="1883"/>
      <c r="U49" s="1883"/>
      <c r="V49" s="1883"/>
      <c r="W49" s="1883"/>
      <c r="X49" s="646"/>
      <c r="Y49" s="646"/>
      <c r="Z49" s="646"/>
      <c r="AA49" s="646"/>
      <c r="AB49" s="668" t="s">
        <v>527</v>
      </c>
      <c r="AC49" s="669"/>
      <c r="AD49" s="669" t="s">
        <v>315</v>
      </c>
      <c r="AE49" s="670"/>
    </row>
    <row r="51" spans="1:32" ht="19.5" customHeight="1">
      <c r="AB51" s="77" t="s">
        <v>185</v>
      </c>
      <c r="AC51" s="64"/>
      <c r="AD51" s="64"/>
      <c r="AE51" s="64"/>
      <c r="AF51" s="65"/>
    </row>
    <row r="52" spans="1:32" ht="19.5" customHeight="1">
      <c r="AB52" s="77"/>
      <c r="AC52" s="64"/>
      <c r="AD52" s="64" t="s">
        <v>315</v>
      </c>
      <c r="AE52" s="64"/>
      <c r="AF52" s="65"/>
    </row>
    <row r="53" spans="1:32" ht="19.5" customHeight="1">
      <c r="AB53" s="77"/>
      <c r="AC53" s="64"/>
      <c r="AD53" s="64" t="s">
        <v>316</v>
      </c>
      <c r="AE53" s="64"/>
      <c r="AF53" s="65"/>
    </row>
  </sheetData>
  <mergeCells count="331">
    <mergeCell ref="A48:A49"/>
    <mergeCell ref="B48:C49"/>
    <mergeCell ref="D48:J49"/>
    <mergeCell ref="K48:Q49"/>
    <mergeCell ref="R48:T49"/>
    <mergeCell ref="U48:W49"/>
    <mergeCell ref="AM46:AQ47"/>
    <mergeCell ref="AR46:AT46"/>
    <mergeCell ref="AB47:AC47"/>
    <mergeCell ref="AD47:AE47"/>
    <mergeCell ref="AJ47:AL47"/>
    <mergeCell ref="AR47:AT47"/>
    <mergeCell ref="X48:AA49"/>
    <mergeCell ref="AB48:AC48"/>
    <mergeCell ref="AD48:AE48"/>
    <mergeCell ref="AB49:AC49"/>
    <mergeCell ref="AD49:AE49"/>
    <mergeCell ref="B46:C47"/>
    <mergeCell ref="D46:J47"/>
    <mergeCell ref="K46:Q47"/>
    <mergeCell ref="R46:T47"/>
    <mergeCell ref="U46:W47"/>
    <mergeCell ref="X46:AA47"/>
    <mergeCell ref="AB46:AC46"/>
    <mergeCell ref="AD46:AE46"/>
    <mergeCell ref="AJ46:AL46"/>
    <mergeCell ref="AM44:AQ45"/>
    <mergeCell ref="AR44:AT44"/>
    <mergeCell ref="AB45:AC45"/>
    <mergeCell ref="AD45:AE45"/>
    <mergeCell ref="AJ45:AL45"/>
    <mergeCell ref="AR45:AT45"/>
    <mergeCell ref="B44:C45"/>
    <mergeCell ref="D44:J45"/>
    <mergeCell ref="K44:Q45"/>
    <mergeCell ref="R44:T45"/>
    <mergeCell ref="U44:W45"/>
    <mergeCell ref="X44:AA45"/>
    <mergeCell ref="AB42:AC42"/>
    <mergeCell ref="AD42:AE42"/>
    <mergeCell ref="AJ42:AL42"/>
    <mergeCell ref="AB44:AC44"/>
    <mergeCell ref="AD44:AE44"/>
    <mergeCell ref="AJ44:AL44"/>
    <mergeCell ref="AM42:AQ43"/>
    <mergeCell ref="AR42:AT42"/>
    <mergeCell ref="AB43:AC43"/>
    <mergeCell ref="AD43:AE43"/>
    <mergeCell ref="AJ43:AL43"/>
    <mergeCell ref="AR43:AT43"/>
    <mergeCell ref="B40:C41"/>
    <mergeCell ref="D40:J41"/>
    <mergeCell ref="K40:Q41"/>
    <mergeCell ref="R40:T41"/>
    <mergeCell ref="U40:W41"/>
    <mergeCell ref="X40:AA41"/>
    <mergeCell ref="B42:C43"/>
    <mergeCell ref="D42:J43"/>
    <mergeCell ref="K42:Q43"/>
    <mergeCell ref="R42:T43"/>
    <mergeCell ref="U42:W43"/>
    <mergeCell ref="X42:AA43"/>
    <mergeCell ref="AM38:AQ39"/>
    <mergeCell ref="AR38:AT38"/>
    <mergeCell ref="AB39:AC39"/>
    <mergeCell ref="AD39:AE39"/>
    <mergeCell ref="AJ39:AL39"/>
    <mergeCell ref="AR39:AT39"/>
    <mergeCell ref="AM40:AQ41"/>
    <mergeCell ref="AR40:AT40"/>
    <mergeCell ref="AB41:AC41"/>
    <mergeCell ref="AD41:AE41"/>
    <mergeCell ref="AJ41:AL41"/>
    <mergeCell ref="AR41:AT41"/>
    <mergeCell ref="AB40:AC40"/>
    <mergeCell ref="AD40:AE40"/>
    <mergeCell ref="AJ40:AL40"/>
    <mergeCell ref="B38:C39"/>
    <mergeCell ref="D38:J39"/>
    <mergeCell ref="K38:Q39"/>
    <mergeCell ref="R38:T39"/>
    <mergeCell ref="U38:W39"/>
    <mergeCell ref="X38:AA39"/>
    <mergeCell ref="AB36:AC36"/>
    <mergeCell ref="AD36:AE36"/>
    <mergeCell ref="AJ36:AL36"/>
    <mergeCell ref="AB38:AC38"/>
    <mergeCell ref="AD38:AE38"/>
    <mergeCell ref="AJ38:AL38"/>
    <mergeCell ref="AM36:AQ37"/>
    <mergeCell ref="AR36:AT36"/>
    <mergeCell ref="AB37:AC37"/>
    <mergeCell ref="AD37:AE37"/>
    <mergeCell ref="AJ37:AL37"/>
    <mergeCell ref="AR37:AT37"/>
    <mergeCell ref="B36:C37"/>
    <mergeCell ref="D36:J37"/>
    <mergeCell ref="K36:Q37"/>
    <mergeCell ref="R36:T37"/>
    <mergeCell ref="U36:W37"/>
    <mergeCell ref="X36:AA37"/>
    <mergeCell ref="AB34:AC34"/>
    <mergeCell ref="AD34:AE34"/>
    <mergeCell ref="AJ34:AL34"/>
    <mergeCell ref="AM34:AQ35"/>
    <mergeCell ref="AR34:AT34"/>
    <mergeCell ref="AB35:AC35"/>
    <mergeCell ref="AD35:AE35"/>
    <mergeCell ref="AJ35:AL35"/>
    <mergeCell ref="AR35:AT35"/>
    <mergeCell ref="B32:C33"/>
    <mergeCell ref="D32:J33"/>
    <mergeCell ref="K32:Q33"/>
    <mergeCell ref="R32:T33"/>
    <mergeCell ref="U32:W33"/>
    <mergeCell ref="X32:AA33"/>
    <mergeCell ref="B34:C35"/>
    <mergeCell ref="D34:J35"/>
    <mergeCell ref="K34:Q35"/>
    <mergeCell ref="R34:T35"/>
    <mergeCell ref="U34:W35"/>
    <mergeCell ref="X34:AA35"/>
    <mergeCell ref="AM30:AQ31"/>
    <mergeCell ref="AR30:AT30"/>
    <mergeCell ref="AB31:AC31"/>
    <mergeCell ref="AD31:AE31"/>
    <mergeCell ref="AJ31:AL31"/>
    <mergeCell ref="AR31:AT31"/>
    <mergeCell ref="AM32:AQ33"/>
    <mergeCell ref="AR32:AT32"/>
    <mergeCell ref="AB33:AC33"/>
    <mergeCell ref="AD33:AE33"/>
    <mergeCell ref="AJ33:AL33"/>
    <mergeCell ref="AR33:AT33"/>
    <mergeCell ref="AB32:AC32"/>
    <mergeCell ref="AD32:AE32"/>
    <mergeCell ref="AJ32:AL32"/>
    <mergeCell ref="B30:C31"/>
    <mergeCell ref="D30:J31"/>
    <mergeCell ref="K30:Q31"/>
    <mergeCell ref="R30:T31"/>
    <mergeCell ref="U30:W31"/>
    <mergeCell ref="X30:AA31"/>
    <mergeCell ref="AB28:AC28"/>
    <mergeCell ref="AD28:AE28"/>
    <mergeCell ref="AJ28:AL28"/>
    <mergeCell ref="AB30:AC30"/>
    <mergeCell ref="AD30:AE30"/>
    <mergeCell ref="AJ30:AL30"/>
    <mergeCell ref="AM28:AQ29"/>
    <mergeCell ref="AR28:AT28"/>
    <mergeCell ref="AB29:AC29"/>
    <mergeCell ref="AD29:AE29"/>
    <mergeCell ref="AJ29:AL29"/>
    <mergeCell ref="AR29:AT29"/>
    <mergeCell ref="B28:C29"/>
    <mergeCell ref="D28:J29"/>
    <mergeCell ref="K28:Q29"/>
    <mergeCell ref="R28:T29"/>
    <mergeCell ref="U28:W29"/>
    <mergeCell ref="X28:AA29"/>
    <mergeCell ref="AB26:AC26"/>
    <mergeCell ref="AD26:AE26"/>
    <mergeCell ref="AJ26:AL26"/>
    <mergeCell ref="AM26:AQ27"/>
    <mergeCell ref="AR26:AT26"/>
    <mergeCell ref="AB27:AC27"/>
    <mergeCell ref="AD27:AE27"/>
    <mergeCell ref="AJ27:AL27"/>
    <mergeCell ref="AR27:AT27"/>
    <mergeCell ref="B24:C25"/>
    <mergeCell ref="D24:J25"/>
    <mergeCell ref="K24:Q25"/>
    <mergeCell ref="R24:T25"/>
    <mergeCell ref="U24:W25"/>
    <mergeCell ref="X24:AA25"/>
    <mergeCell ref="B26:C27"/>
    <mergeCell ref="D26:J27"/>
    <mergeCell ref="K26:Q27"/>
    <mergeCell ref="R26:T27"/>
    <mergeCell ref="U26:W27"/>
    <mergeCell ref="X26:AA27"/>
    <mergeCell ref="AM22:AQ23"/>
    <mergeCell ref="AR22:AT22"/>
    <mergeCell ref="AB23:AC23"/>
    <mergeCell ref="AD23:AE23"/>
    <mergeCell ref="AJ23:AL23"/>
    <mergeCell ref="AR23:AT23"/>
    <mergeCell ref="AM24:AQ25"/>
    <mergeCell ref="AR24:AT24"/>
    <mergeCell ref="AB25:AC25"/>
    <mergeCell ref="AD25:AE25"/>
    <mergeCell ref="AJ25:AL25"/>
    <mergeCell ref="AR25:AT25"/>
    <mergeCell ref="AB24:AC24"/>
    <mergeCell ref="AD24:AE24"/>
    <mergeCell ref="AJ24:AL24"/>
    <mergeCell ref="B22:C23"/>
    <mergeCell ref="D22:J23"/>
    <mergeCell ref="K22:Q23"/>
    <mergeCell ref="R22:T23"/>
    <mergeCell ref="U22:W23"/>
    <mergeCell ref="X22:AA23"/>
    <mergeCell ref="AB20:AC20"/>
    <mergeCell ref="AD20:AE20"/>
    <mergeCell ref="AJ20:AL20"/>
    <mergeCell ref="AB22:AC22"/>
    <mergeCell ref="AD22:AE22"/>
    <mergeCell ref="AJ22:AL22"/>
    <mergeCell ref="AM20:AQ21"/>
    <mergeCell ref="AR20:AT20"/>
    <mergeCell ref="AB21:AC21"/>
    <mergeCell ref="AD21:AE21"/>
    <mergeCell ref="AJ21:AL21"/>
    <mergeCell ref="AR21:AT21"/>
    <mergeCell ref="B20:C21"/>
    <mergeCell ref="D20:J21"/>
    <mergeCell ref="K20:Q21"/>
    <mergeCell ref="R20:T21"/>
    <mergeCell ref="U20:W21"/>
    <mergeCell ref="X20:AA21"/>
    <mergeCell ref="AB18:AC18"/>
    <mergeCell ref="AD18:AE18"/>
    <mergeCell ref="AJ18:AL18"/>
    <mergeCell ref="AM18:AQ19"/>
    <mergeCell ref="AR18:AT18"/>
    <mergeCell ref="AB19:AC19"/>
    <mergeCell ref="AD19:AE19"/>
    <mergeCell ref="AJ19:AL19"/>
    <mergeCell ref="AR19:AT19"/>
    <mergeCell ref="B16:C17"/>
    <mergeCell ref="D16:J17"/>
    <mergeCell ref="K16:Q17"/>
    <mergeCell ref="R16:T17"/>
    <mergeCell ref="U16:W17"/>
    <mergeCell ref="X16:AA17"/>
    <mergeCell ref="B18:C19"/>
    <mergeCell ref="D18:J19"/>
    <mergeCell ref="K18:Q19"/>
    <mergeCell ref="R18:T19"/>
    <mergeCell ref="U18:W19"/>
    <mergeCell ref="X18:AA19"/>
    <mergeCell ref="AM14:AQ15"/>
    <mergeCell ref="AR14:AT14"/>
    <mergeCell ref="AB15:AC15"/>
    <mergeCell ref="AD15:AE15"/>
    <mergeCell ref="AJ15:AL15"/>
    <mergeCell ref="AR15:AT15"/>
    <mergeCell ref="AM16:AQ17"/>
    <mergeCell ref="AR16:AT16"/>
    <mergeCell ref="AB17:AC17"/>
    <mergeCell ref="AD17:AE17"/>
    <mergeCell ref="AJ17:AL17"/>
    <mergeCell ref="AR17:AT17"/>
    <mergeCell ref="AB16:AC16"/>
    <mergeCell ref="AD16:AE16"/>
    <mergeCell ref="AJ16:AL16"/>
    <mergeCell ref="B14:C15"/>
    <mergeCell ref="D14:J15"/>
    <mergeCell ref="K14:Q15"/>
    <mergeCell ref="R14:T15"/>
    <mergeCell ref="U14:W15"/>
    <mergeCell ref="X14:AA15"/>
    <mergeCell ref="AB12:AC12"/>
    <mergeCell ref="AD12:AE12"/>
    <mergeCell ref="AJ12:AL12"/>
    <mergeCell ref="AB14:AC14"/>
    <mergeCell ref="AD14:AE14"/>
    <mergeCell ref="AJ14:AL14"/>
    <mergeCell ref="AM12:AQ13"/>
    <mergeCell ref="AR12:AT12"/>
    <mergeCell ref="AB13:AC13"/>
    <mergeCell ref="AD13:AE13"/>
    <mergeCell ref="AJ13:AL13"/>
    <mergeCell ref="AR13:AT13"/>
    <mergeCell ref="B12:C13"/>
    <mergeCell ref="D12:J13"/>
    <mergeCell ref="K12:Q13"/>
    <mergeCell ref="R12:T13"/>
    <mergeCell ref="U12:W13"/>
    <mergeCell ref="X12:AA13"/>
    <mergeCell ref="B10:C11"/>
    <mergeCell ref="D10:J11"/>
    <mergeCell ref="K10:Q11"/>
    <mergeCell ref="R10:T11"/>
    <mergeCell ref="U10:W11"/>
    <mergeCell ref="X10:AA11"/>
    <mergeCell ref="AJ8:AL8"/>
    <mergeCell ref="AM8:AQ9"/>
    <mergeCell ref="AR8:AT8"/>
    <mergeCell ref="AB10:AC10"/>
    <mergeCell ref="AD10:AE10"/>
    <mergeCell ref="AJ10:AL10"/>
    <mergeCell ref="AM10:AQ11"/>
    <mergeCell ref="AR10:AT10"/>
    <mergeCell ref="AB11:AC11"/>
    <mergeCell ref="AD11:AE11"/>
    <mergeCell ref="AJ11:AL11"/>
    <mergeCell ref="AR11:AT11"/>
    <mergeCell ref="AV8:BQ9"/>
    <mergeCell ref="AB9:AC9"/>
    <mergeCell ref="AD9:AE9"/>
    <mergeCell ref="AJ9:AL9"/>
    <mergeCell ref="AR9:AT9"/>
    <mergeCell ref="AB6:AE7"/>
    <mergeCell ref="AM6:AT7"/>
    <mergeCell ref="B8:C9"/>
    <mergeCell ref="D8:J9"/>
    <mergeCell ref="K8:Q9"/>
    <mergeCell ref="R8:T9"/>
    <mergeCell ref="U8:W9"/>
    <mergeCell ref="X8:AA9"/>
    <mergeCell ref="AB8:AC8"/>
    <mergeCell ref="AD8:AE8"/>
    <mergeCell ref="B6:C7"/>
    <mergeCell ref="D6:J7"/>
    <mergeCell ref="K6:Q7"/>
    <mergeCell ref="R6:T7"/>
    <mergeCell ref="U6:W7"/>
    <mergeCell ref="X6:AA7"/>
    <mergeCell ref="AJ7:AL7"/>
    <mergeCell ref="R2:U2"/>
    <mergeCell ref="V2:AF2"/>
    <mergeCell ref="A1:D1"/>
    <mergeCell ref="E1:U1"/>
    <mergeCell ref="V1:AF1"/>
    <mergeCell ref="R3:U3"/>
    <mergeCell ref="V3:AF3"/>
    <mergeCell ref="AJ3:BQ5"/>
    <mergeCell ref="R4:U4"/>
    <mergeCell ref="V4:AF4"/>
  </mergeCells>
  <phoneticPr fontId="5"/>
  <dataValidations count="2">
    <dataValidation type="list" allowBlank="1" showInputMessage="1" showErrorMessage="1" sqref="AD8:AE47" xr:uid="{AF94E490-5662-43A8-A2F0-75D6DFA704D7}">
      <formula1>$AD$52:$AD$53</formula1>
    </dataValidation>
    <dataValidation imeMode="off" allowBlank="1" showInputMessage="1" showErrorMessage="1" sqref="R8:W49 B8:C47 V2:AF4" xr:uid="{A197D7CA-3594-4E02-964F-5D12F0875217}"/>
  </dataValidations>
  <pageMargins left="0.9055118110236221" right="0.70866141732283472" top="0.39370078740157483" bottom="0.35433070866141736" header="0.19685039370078741" footer="0.19685039370078741"/>
  <pageSetup paperSize="9" scale="86" orientation="portrait" blackAndWhite="1"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P76"/>
  <sheetViews>
    <sheetView view="pageBreakPreview" topLeftCell="A2" zoomScale="95" zoomScaleNormal="70" zoomScaleSheetLayoutView="95" workbookViewId="0">
      <selection activeCell="F34" sqref="F34:AD35"/>
    </sheetView>
  </sheetViews>
  <sheetFormatPr defaultColWidth="3.125" defaultRowHeight="13.5"/>
  <cols>
    <col min="1" max="30" width="3.125" style="389"/>
    <col min="31" max="35" width="3.125" style="389" customWidth="1"/>
    <col min="36" max="36" width="13.25" style="389" customWidth="1"/>
    <col min="37" max="38" width="5.125" style="389" customWidth="1"/>
    <col min="39" max="42" width="3.125" style="389"/>
    <col min="43" max="47" width="15.125" style="389" customWidth="1"/>
    <col min="48" max="16384" width="3.125" style="389"/>
  </cols>
  <sheetData>
    <row r="1" spans="2:68" ht="23.25" customHeight="1">
      <c r="B1" s="1891" t="s">
        <v>976</v>
      </c>
      <c r="C1" s="1892"/>
      <c r="D1" s="1893"/>
      <c r="E1" s="1894"/>
      <c r="F1" s="1889" t="s">
        <v>1022</v>
      </c>
      <c r="G1" s="1890"/>
      <c r="H1" s="1890"/>
      <c r="I1" s="1890"/>
      <c r="J1" s="1890"/>
      <c r="K1" s="1890"/>
      <c r="L1" s="1890"/>
      <c r="M1" s="1890"/>
      <c r="N1" s="1890"/>
      <c r="O1" s="1890"/>
      <c r="P1" s="1890"/>
      <c r="Q1" s="1890"/>
      <c r="R1" s="1890"/>
      <c r="S1" s="1890"/>
      <c r="T1" s="1890"/>
      <c r="U1" s="1890"/>
      <c r="V1" s="1890"/>
      <c r="W1" s="1890"/>
      <c r="X1" s="1890"/>
      <c r="Y1" s="1890"/>
      <c r="Z1" s="1890"/>
      <c r="AA1" s="1890"/>
      <c r="AB1" s="1890"/>
      <c r="AC1" s="1890"/>
      <c r="AD1" s="1890"/>
      <c r="AE1" s="611" t="str">
        <f>IF(COUNTIF(AJ7:AJ23,"未入力"),"未入力の項目があります","")</f>
        <v/>
      </c>
      <c r="AF1" s="611"/>
      <c r="AG1" s="611"/>
      <c r="AH1" s="611"/>
      <c r="AI1" s="611"/>
      <c r="AJ1" s="1887" t="str">
        <f>IF(COUNTIF(AJ6:AJ25,"未入力"),"未入力の項目があります","")</f>
        <v/>
      </c>
      <c r="AK1" s="1887"/>
      <c r="AL1" s="1887"/>
      <c r="AM1" s="285" t="s">
        <v>457</v>
      </c>
    </row>
    <row r="2" spans="2:68" ht="23.25" customHeight="1">
      <c r="B2" s="612"/>
      <c r="C2" s="612"/>
      <c r="D2" s="618"/>
      <c r="E2" s="612"/>
      <c r="F2" s="1890"/>
      <c r="G2" s="1890"/>
      <c r="H2" s="1890"/>
      <c r="I2" s="1890"/>
      <c r="J2" s="1890"/>
      <c r="K2" s="1890"/>
      <c r="L2" s="1890"/>
      <c r="M2" s="1890"/>
      <c r="N2" s="1890"/>
      <c r="O2" s="1890"/>
      <c r="P2" s="1890"/>
      <c r="Q2" s="1890"/>
      <c r="R2" s="1890"/>
      <c r="S2" s="1890"/>
      <c r="T2" s="1890"/>
      <c r="U2" s="1890"/>
      <c r="V2" s="1890"/>
      <c r="W2" s="1890"/>
      <c r="X2" s="1890"/>
      <c r="Y2" s="1890"/>
      <c r="Z2" s="1890"/>
      <c r="AA2" s="1890"/>
      <c r="AB2" s="1890"/>
      <c r="AC2" s="1890"/>
      <c r="AD2" s="1890"/>
      <c r="AE2" s="611"/>
      <c r="AF2" s="611"/>
      <c r="AG2" s="611"/>
      <c r="AH2" s="611"/>
      <c r="AI2" s="611"/>
      <c r="AJ2" s="1888"/>
      <c r="AK2" s="1888"/>
      <c r="AL2" s="1888"/>
    </row>
    <row r="3" spans="2:68" ht="24" customHeight="1">
      <c r="O3" s="805" t="s">
        <v>1043</v>
      </c>
      <c r="P3" s="805"/>
      <c r="Q3" s="805"/>
      <c r="R3" s="805"/>
      <c r="S3" s="807">
        <f>'１申請書'!$V$3</f>
        <v>0</v>
      </c>
      <c r="T3" s="806"/>
      <c r="U3" s="806"/>
      <c r="V3" s="806"/>
      <c r="W3" s="806"/>
      <c r="X3" s="806"/>
      <c r="Y3" s="806"/>
      <c r="Z3" s="806"/>
      <c r="AA3" s="806"/>
      <c r="AB3" s="806"/>
      <c r="AC3" s="806"/>
      <c r="AE3" s="611" t="str">
        <f t="shared" ref="AE3:AE4" si="0">IF(COUNTIF(AJ8:AJ24,"未入力"),"未入力の項目があります","")</f>
        <v/>
      </c>
      <c r="AF3" s="611"/>
      <c r="AG3" s="611"/>
      <c r="AH3" s="611"/>
      <c r="AI3" s="611"/>
      <c r="AJ3" s="1592" t="s">
        <v>1002</v>
      </c>
      <c r="AK3" s="1592"/>
      <c r="AL3" s="1592"/>
      <c r="AM3" s="1592"/>
      <c r="AN3" s="1592"/>
      <c r="AO3" s="1592"/>
      <c r="AP3" s="1592"/>
      <c r="AQ3" s="1592"/>
      <c r="AR3" s="1592"/>
      <c r="AS3" s="1592"/>
      <c r="AT3" s="1592"/>
      <c r="AU3" s="1592"/>
    </row>
    <row r="4" spans="2:68" ht="24" customHeight="1">
      <c r="O4" s="974" t="s">
        <v>772</v>
      </c>
      <c r="P4" s="974"/>
      <c r="Q4" s="974"/>
      <c r="R4" s="974"/>
      <c r="S4" s="806">
        <f>'１申請書'!$K$14</f>
        <v>0</v>
      </c>
      <c r="T4" s="806"/>
      <c r="U4" s="806"/>
      <c r="V4" s="806"/>
      <c r="W4" s="806"/>
      <c r="X4" s="806"/>
      <c r="Y4" s="806"/>
      <c r="Z4" s="806"/>
      <c r="AA4" s="806"/>
      <c r="AB4" s="806"/>
      <c r="AC4" s="806"/>
      <c r="AD4" s="586"/>
      <c r="AE4" s="611" t="str">
        <f t="shared" si="0"/>
        <v/>
      </c>
      <c r="AF4" s="611"/>
      <c r="AG4" s="611"/>
      <c r="AH4" s="611"/>
      <c r="AI4" s="611"/>
      <c r="AJ4" s="1592"/>
      <c r="AK4" s="1592"/>
      <c r="AL4" s="1592"/>
      <c r="AM4" s="1592"/>
      <c r="AN4" s="1592"/>
      <c r="AO4" s="1592"/>
      <c r="AP4" s="1592"/>
      <c r="AQ4" s="1592"/>
      <c r="AR4" s="1592"/>
      <c r="AS4" s="1592"/>
      <c r="AT4" s="1592"/>
      <c r="AU4" s="1592"/>
      <c r="AV4" s="356"/>
      <c r="AW4" s="356"/>
      <c r="AX4" s="356"/>
      <c r="AY4" s="356"/>
      <c r="AZ4" s="356"/>
      <c r="BA4" s="356"/>
      <c r="BB4" s="356"/>
      <c r="BC4" s="356"/>
      <c r="BD4" s="356"/>
      <c r="BE4" s="356"/>
      <c r="BF4" s="356"/>
      <c r="BG4" s="356"/>
      <c r="BH4" s="356"/>
      <c r="BI4" s="356"/>
      <c r="BJ4" s="356"/>
      <c r="BK4" s="356"/>
      <c r="BL4" s="356"/>
      <c r="BM4" s="356"/>
      <c r="BN4" s="356"/>
      <c r="BO4" s="356"/>
    </row>
    <row r="5" spans="2:68" ht="24" customHeight="1">
      <c r="O5" s="975" t="s">
        <v>97</v>
      </c>
      <c r="P5" s="975"/>
      <c r="Q5" s="975"/>
      <c r="R5" s="975"/>
      <c r="S5" s="806">
        <f>'１申請書'!$K$9</f>
        <v>0</v>
      </c>
      <c r="T5" s="806"/>
      <c r="U5" s="806"/>
      <c r="V5" s="806"/>
      <c r="W5" s="806"/>
      <c r="X5" s="806"/>
      <c r="Y5" s="806"/>
      <c r="Z5" s="806"/>
      <c r="AA5" s="806"/>
      <c r="AB5" s="806"/>
      <c r="AC5" s="806"/>
      <c r="AD5" s="608"/>
      <c r="AE5" s="604"/>
      <c r="AF5" s="604"/>
      <c r="AG5" s="604"/>
      <c r="AH5" s="604"/>
      <c r="AI5" s="604"/>
      <c r="AJ5" s="1592"/>
      <c r="AK5" s="1592"/>
      <c r="AL5" s="1592"/>
      <c r="AM5" s="1592"/>
      <c r="AN5" s="1592"/>
      <c r="AO5" s="1592"/>
      <c r="AP5" s="1592"/>
      <c r="AQ5" s="1592"/>
      <c r="AR5" s="1592"/>
      <c r="AS5" s="1592"/>
      <c r="AT5" s="1592"/>
      <c r="AU5" s="1592"/>
      <c r="AV5" s="356"/>
      <c r="AW5" s="356"/>
      <c r="AX5" s="356"/>
      <c r="AY5" s="356"/>
      <c r="AZ5" s="356"/>
      <c r="BA5" s="356"/>
      <c r="BB5" s="356"/>
      <c r="BC5" s="356"/>
      <c r="BD5" s="356"/>
      <c r="BE5" s="356"/>
      <c r="BF5" s="356"/>
      <c r="BG5" s="356"/>
      <c r="BH5" s="356"/>
      <c r="BI5" s="356"/>
      <c r="BJ5" s="356"/>
      <c r="BK5" s="356"/>
      <c r="BL5" s="356"/>
      <c r="BM5" s="356"/>
      <c r="BN5" s="356"/>
    </row>
    <row r="6" spans="2:68" ht="13.5" customHeight="1">
      <c r="AJ6" s="581"/>
      <c r="AK6" s="581"/>
      <c r="AL6" s="581"/>
      <c r="AM6" s="581"/>
      <c r="AN6" s="581"/>
      <c r="AO6" s="581"/>
      <c r="AP6" s="581"/>
      <c r="AQ6" s="581"/>
      <c r="AR6" s="581"/>
      <c r="AS6" s="581"/>
      <c r="AU6" s="356"/>
      <c r="AV6" s="356"/>
      <c r="AW6" s="356"/>
      <c r="AX6" s="356"/>
      <c r="AY6" s="356"/>
      <c r="AZ6" s="356"/>
      <c r="BA6" s="356"/>
      <c r="BB6" s="356"/>
      <c r="BC6" s="356"/>
      <c r="BD6" s="356"/>
      <c r="BE6" s="356"/>
      <c r="BF6" s="356"/>
      <c r="BG6" s="356"/>
      <c r="BH6" s="356"/>
      <c r="BI6" s="356"/>
      <c r="BJ6" s="356"/>
      <c r="BK6" s="356"/>
      <c r="BL6" s="356"/>
      <c r="BM6" s="356"/>
      <c r="BN6" s="356"/>
      <c r="BO6" s="356"/>
    </row>
    <row r="7" spans="2:68" s="393" customFormat="1" ht="84.75" customHeight="1">
      <c r="B7" s="392" t="s">
        <v>546</v>
      </c>
      <c r="C7" s="1945" t="s">
        <v>545</v>
      </c>
      <c r="D7" s="1945"/>
      <c r="E7" s="1945"/>
      <c r="F7" s="1945"/>
      <c r="G7" s="1946" t="s">
        <v>1007</v>
      </c>
      <c r="H7" s="1947"/>
      <c r="I7" s="1947"/>
      <c r="J7" s="1947"/>
      <c r="K7" s="1947"/>
      <c r="L7" s="1947"/>
      <c r="M7" s="1947"/>
      <c r="N7" s="1947"/>
      <c r="O7" s="1947"/>
      <c r="P7" s="1948" t="s">
        <v>544</v>
      </c>
      <c r="Q7" s="1948"/>
      <c r="R7" s="1948"/>
      <c r="S7" s="1941" t="s">
        <v>543</v>
      </c>
      <c r="T7" s="1941"/>
      <c r="U7" s="1941"/>
      <c r="V7" s="1941"/>
      <c r="W7" s="1941" t="s">
        <v>542</v>
      </c>
      <c r="X7" s="1941"/>
      <c r="Y7" s="1941"/>
      <c r="Z7" s="1941"/>
      <c r="AA7" s="1941" t="s">
        <v>1009</v>
      </c>
      <c r="AB7" s="1941"/>
      <c r="AC7" s="1941"/>
      <c r="AD7" s="1941"/>
      <c r="AJ7" s="587" t="str">
        <f>IF(COUNTIF(AJ8:AJ25,"")=6,"未入力","")</f>
        <v/>
      </c>
      <c r="AK7" s="80" t="s">
        <v>556</v>
      </c>
      <c r="AL7" s="80"/>
      <c r="AM7" s="80"/>
      <c r="AN7" s="80"/>
      <c r="AO7" s="80"/>
      <c r="AP7" s="80"/>
      <c r="AQ7" s="80"/>
      <c r="AR7" s="80"/>
      <c r="AS7" s="285"/>
      <c r="AT7" s="285"/>
      <c r="AV7" s="285"/>
      <c r="AW7" s="285"/>
      <c r="AX7" s="285"/>
      <c r="AY7" s="285"/>
      <c r="AZ7" s="285"/>
      <c r="BA7" s="285"/>
      <c r="BB7" s="285"/>
      <c r="BC7" s="285"/>
      <c r="BD7" s="285"/>
      <c r="BE7" s="285"/>
      <c r="BF7" s="285"/>
      <c r="BG7" s="285"/>
      <c r="BH7" s="285"/>
      <c r="BI7" s="285"/>
      <c r="BJ7" s="285"/>
      <c r="BK7" s="285"/>
      <c r="BL7" s="285"/>
      <c r="BM7" s="285"/>
      <c r="BN7" s="285"/>
      <c r="BO7" s="285"/>
      <c r="BP7" s="285"/>
    </row>
    <row r="8" spans="2:68" ht="24" customHeight="1">
      <c r="B8" s="1942">
        <v>1</v>
      </c>
      <c r="C8" s="1930"/>
      <c r="D8" s="1931"/>
      <c r="E8" s="1931"/>
      <c r="F8" s="1932"/>
      <c r="G8" s="1928"/>
      <c r="H8" s="1928"/>
      <c r="I8" s="1928"/>
      <c r="J8" s="1928"/>
      <c r="K8" s="1928"/>
      <c r="L8" s="1928"/>
      <c r="M8" s="1928"/>
      <c r="N8" s="1929"/>
      <c r="O8" s="1929"/>
      <c r="P8" s="1901"/>
      <c r="Q8" s="1902"/>
      <c r="R8" s="1903"/>
      <c r="S8" s="1910"/>
      <c r="T8" s="1911"/>
      <c r="U8" s="1911"/>
      <c r="V8" s="1912"/>
      <c r="W8" s="1919"/>
      <c r="X8" s="1920"/>
      <c r="Y8" s="1920"/>
      <c r="Z8" s="1921"/>
      <c r="AA8" s="1919"/>
      <c r="AB8" s="1920"/>
      <c r="AC8" s="1920"/>
      <c r="AD8" s="1921"/>
      <c r="AJ8" s="1550" t="str">
        <f>IF(AND(C8&lt;&gt;"",G8,G9,G10,P8,S8,W8&lt;&gt;""),"OK",IF(AND(C8="",G8,G9,G10,P8,S8,W8=""),"","未入力"))</f>
        <v/>
      </c>
      <c r="AK8" s="1615" t="s">
        <v>980</v>
      </c>
      <c r="AL8" s="1282"/>
      <c r="AM8" s="1282"/>
      <c r="AN8" s="1282"/>
      <c r="AO8" s="1282"/>
      <c r="AP8" s="1616"/>
      <c r="AQ8" s="394"/>
      <c r="AR8" s="394"/>
      <c r="AS8" s="2"/>
      <c r="AT8" s="2"/>
      <c r="AU8" s="2"/>
      <c r="AV8" s="2"/>
      <c r="AW8" s="2"/>
      <c r="AX8" s="2"/>
      <c r="AY8" s="2"/>
      <c r="AZ8" s="2"/>
      <c r="BA8" s="2"/>
      <c r="BB8" s="2"/>
      <c r="BC8" s="2"/>
      <c r="BD8" s="2"/>
      <c r="BE8" s="2"/>
      <c r="BF8" s="2"/>
      <c r="BG8" s="2"/>
      <c r="BH8" s="2"/>
      <c r="BI8" s="2"/>
      <c r="BJ8" s="2"/>
      <c r="BK8" s="2"/>
      <c r="BL8" s="2"/>
      <c r="BM8" s="2"/>
      <c r="BN8" s="2"/>
      <c r="BO8" s="2"/>
    </row>
    <row r="9" spans="2:68" ht="24" customHeight="1">
      <c r="B9" s="1943"/>
      <c r="C9" s="1933"/>
      <c r="D9" s="1934"/>
      <c r="E9" s="1934"/>
      <c r="F9" s="1935"/>
      <c r="G9" s="1928"/>
      <c r="H9" s="1928"/>
      <c r="I9" s="1928"/>
      <c r="J9" s="1928"/>
      <c r="K9" s="1928"/>
      <c r="L9" s="1928"/>
      <c r="M9" s="1928"/>
      <c r="N9" s="1929"/>
      <c r="O9" s="1929"/>
      <c r="P9" s="1904"/>
      <c r="Q9" s="1905"/>
      <c r="R9" s="1906"/>
      <c r="S9" s="1913"/>
      <c r="T9" s="1914"/>
      <c r="U9" s="1914"/>
      <c r="V9" s="1915"/>
      <c r="W9" s="1922"/>
      <c r="X9" s="1923"/>
      <c r="Y9" s="1923"/>
      <c r="Z9" s="1924"/>
      <c r="AA9" s="1922"/>
      <c r="AB9" s="1923"/>
      <c r="AC9" s="1923"/>
      <c r="AD9" s="1924"/>
      <c r="AJ9" s="1551"/>
      <c r="AK9" s="1884"/>
      <c r="AL9" s="1885"/>
      <c r="AM9" s="1885"/>
      <c r="AN9" s="1885"/>
      <c r="AO9" s="1885"/>
      <c r="AP9" s="1886"/>
      <c r="AQ9" s="394"/>
      <c r="AR9" s="394"/>
      <c r="AS9" s="2"/>
      <c r="AT9" s="2"/>
      <c r="AU9" s="2"/>
      <c r="AV9" s="2"/>
      <c r="AW9" s="2"/>
      <c r="AX9" s="2"/>
      <c r="AY9" s="2"/>
      <c r="AZ9" s="2"/>
      <c r="BA9" s="2"/>
      <c r="BB9" s="2"/>
      <c r="BC9" s="2"/>
      <c r="BD9" s="2"/>
      <c r="BE9" s="2"/>
      <c r="BF9" s="2"/>
      <c r="BG9" s="2"/>
      <c r="BH9" s="2"/>
      <c r="BI9" s="2"/>
      <c r="BJ9" s="2"/>
      <c r="BK9" s="2"/>
      <c r="BL9" s="2"/>
      <c r="BM9" s="2"/>
      <c r="BN9" s="2"/>
      <c r="BO9" s="2"/>
    </row>
    <row r="10" spans="2:68" ht="24" customHeight="1">
      <c r="B10" s="1944"/>
      <c r="C10" s="1936"/>
      <c r="D10" s="1937"/>
      <c r="E10" s="1937"/>
      <c r="F10" s="1938"/>
      <c r="G10" s="1928"/>
      <c r="H10" s="1928"/>
      <c r="I10" s="1928"/>
      <c r="J10" s="1928"/>
      <c r="K10" s="1928"/>
      <c r="L10" s="1928"/>
      <c r="M10" s="1928"/>
      <c r="N10" s="1929"/>
      <c r="O10" s="1929"/>
      <c r="P10" s="1907"/>
      <c r="Q10" s="1908"/>
      <c r="R10" s="1909"/>
      <c r="S10" s="1916"/>
      <c r="T10" s="1917"/>
      <c r="U10" s="1917"/>
      <c r="V10" s="1918"/>
      <c r="W10" s="1925"/>
      <c r="X10" s="1926"/>
      <c r="Y10" s="1926"/>
      <c r="Z10" s="1927"/>
      <c r="AA10" s="1925"/>
      <c r="AB10" s="1926"/>
      <c r="AC10" s="1926"/>
      <c r="AD10" s="1927"/>
      <c r="AJ10" s="1552"/>
      <c r="AK10" s="1617"/>
      <c r="AL10" s="1283"/>
      <c r="AM10" s="1283"/>
      <c r="AN10" s="1283"/>
      <c r="AO10" s="1283"/>
      <c r="AP10" s="1618"/>
      <c r="AQ10" s="394"/>
      <c r="AR10" s="394"/>
      <c r="AS10" s="2"/>
      <c r="AT10" s="2"/>
      <c r="AU10" s="2"/>
      <c r="AV10" s="2"/>
      <c r="AW10" s="2"/>
      <c r="AX10" s="2"/>
      <c r="AY10" s="2"/>
      <c r="AZ10" s="2"/>
      <c r="BA10" s="2"/>
      <c r="BB10" s="2"/>
      <c r="BC10" s="2"/>
      <c r="BD10" s="2"/>
      <c r="BE10" s="2"/>
      <c r="BF10" s="2"/>
      <c r="BG10" s="2"/>
      <c r="BH10" s="2"/>
      <c r="BI10" s="2"/>
      <c r="BJ10" s="2"/>
      <c r="BK10" s="2"/>
      <c r="BL10" s="2"/>
      <c r="BM10" s="2"/>
      <c r="BN10" s="2"/>
      <c r="BO10" s="2"/>
    </row>
    <row r="11" spans="2:68" ht="24" customHeight="1">
      <c r="B11" s="1942">
        <v>2</v>
      </c>
      <c r="C11" s="1930"/>
      <c r="D11" s="1931"/>
      <c r="E11" s="1931"/>
      <c r="F11" s="1932"/>
      <c r="G11" s="1928"/>
      <c r="H11" s="1928"/>
      <c r="I11" s="1928"/>
      <c r="J11" s="1928"/>
      <c r="K11" s="1928"/>
      <c r="L11" s="1928"/>
      <c r="M11" s="1928"/>
      <c r="N11" s="1929"/>
      <c r="O11" s="1929"/>
      <c r="P11" s="1901"/>
      <c r="Q11" s="1902"/>
      <c r="R11" s="1903"/>
      <c r="S11" s="1910"/>
      <c r="T11" s="1911"/>
      <c r="U11" s="1911"/>
      <c r="V11" s="1912"/>
      <c r="W11" s="1919"/>
      <c r="X11" s="1920"/>
      <c r="Y11" s="1920"/>
      <c r="Z11" s="1921"/>
      <c r="AA11" s="1919"/>
      <c r="AB11" s="1920"/>
      <c r="AC11" s="1920"/>
      <c r="AD11" s="1921"/>
      <c r="AJ11" s="1550" t="str">
        <f>IF(AND(C11&lt;&gt;"",G11,G12,G13,P11,S11,W11&lt;&gt;""),"OK",IF(AND(C11="",G11,G12,G13,P11,S11,W11=""),"","未入力"))</f>
        <v/>
      </c>
      <c r="AK11" s="1615" t="s">
        <v>980</v>
      </c>
      <c r="AL11" s="1282"/>
      <c r="AM11" s="1282"/>
      <c r="AN11" s="1282"/>
      <c r="AO11" s="1282"/>
      <c r="AP11" s="1616"/>
    </row>
    <row r="12" spans="2:68" ht="24" customHeight="1">
      <c r="B12" s="1943"/>
      <c r="C12" s="1933"/>
      <c r="D12" s="1934"/>
      <c r="E12" s="1934"/>
      <c r="F12" s="1935"/>
      <c r="G12" s="1928"/>
      <c r="H12" s="1928"/>
      <c r="I12" s="1928"/>
      <c r="J12" s="1928"/>
      <c r="K12" s="1928"/>
      <c r="L12" s="1928"/>
      <c r="M12" s="1928"/>
      <c r="N12" s="1929"/>
      <c r="O12" s="1929"/>
      <c r="P12" s="1904"/>
      <c r="Q12" s="1905"/>
      <c r="R12" s="1906"/>
      <c r="S12" s="1913"/>
      <c r="T12" s="1914"/>
      <c r="U12" s="1914"/>
      <c r="V12" s="1915"/>
      <c r="W12" s="1922"/>
      <c r="X12" s="1923"/>
      <c r="Y12" s="1923"/>
      <c r="Z12" s="1924"/>
      <c r="AA12" s="1922"/>
      <c r="AB12" s="1923"/>
      <c r="AC12" s="1923"/>
      <c r="AD12" s="1924"/>
      <c r="AJ12" s="1551"/>
      <c r="AK12" s="1884"/>
      <c r="AL12" s="1885"/>
      <c r="AM12" s="1885"/>
      <c r="AN12" s="1885"/>
      <c r="AO12" s="1885"/>
      <c r="AP12" s="1886"/>
    </row>
    <row r="13" spans="2:68" ht="24" customHeight="1">
      <c r="B13" s="1944"/>
      <c r="C13" s="1936"/>
      <c r="D13" s="1937"/>
      <c r="E13" s="1937"/>
      <c r="F13" s="1938"/>
      <c r="G13" s="1928"/>
      <c r="H13" s="1928"/>
      <c r="I13" s="1928"/>
      <c r="J13" s="1928"/>
      <c r="K13" s="1928"/>
      <c r="L13" s="1928"/>
      <c r="M13" s="1928"/>
      <c r="N13" s="1929"/>
      <c r="O13" s="1929"/>
      <c r="P13" s="1907"/>
      <c r="Q13" s="1908"/>
      <c r="R13" s="1909"/>
      <c r="S13" s="1916"/>
      <c r="T13" s="1917"/>
      <c r="U13" s="1917"/>
      <c r="V13" s="1918"/>
      <c r="W13" s="1925"/>
      <c r="X13" s="1926"/>
      <c r="Y13" s="1926"/>
      <c r="Z13" s="1927"/>
      <c r="AA13" s="1925"/>
      <c r="AB13" s="1926"/>
      <c r="AC13" s="1926"/>
      <c r="AD13" s="1927"/>
      <c r="AJ13" s="1552"/>
      <c r="AK13" s="1617"/>
      <c r="AL13" s="1283"/>
      <c r="AM13" s="1283"/>
      <c r="AN13" s="1283"/>
      <c r="AO13" s="1283"/>
      <c r="AP13" s="1618"/>
    </row>
    <row r="14" spans="2:68" ht="24" customHeight="1">
      <c r="B14" s="1942">
        <v>3</v>
      </c>
      <c r="C14" s="1930"/>
      <c r="D14" s="1931"/>
      <c r="E14" s="1931"/>
      <c r="F14" s="1932"/>
      <c r="G14" s="1928"/>
      <c r="H14" s="1928"/>
      <c r="I14" s="1928"/>
      <c r="J14" s="1928"/>
      <c r="K14" s="1928"/>
      <c r="L14" s="1928"/>
      <c r="M14" s="1928"/>
      <c r="N14" s="1929"/>
      <c r="O14" s="1929"/>
      <c r="P14" s="1901"/>
      <c r="Q14" s="1902"/>
      <c r="R14" s="1903"/>
      <c r="S14" s="1910"/>
      <c r="T14" s="1911"/>
      <c r="U14" s="1911"/>
      <c r="V14" s="1912"/>
      <c r="W14" s="1919"/>
      <c r="X14" s="1920"/>
      <c r="Y14" s="1920"/>
      <c r="Z14" s="1921"/>
      <c r="AA14" s="1919"/>
      <c r="AB14" s="1920"/>
      <c r="AC14" s="1920"/>
      <c r="AD14" s="1921"/>
      <c r="AJ14" s="1550" t="str">
        <f>IF(AND(C14&lt;&gt;"",G14,G15,G16,P14,S14,W14&lt;&gt;""),"OK",IF(AND(C14="",G14,G15,G16,P14,S14,W14=""),"","未入力"))</f>
        <v/>
      </c>
      <c r="AK14" s="1615" t="s">
        <v>980</v>
      </c>
      <c r="AL14" s="1282"/>
      <c r="AM14" s="1282"/>
      <c r="AN14" s="1282"/>
      <c r="AO14" s="1282"/>
      <c r="AP14" s="1616"/>
    </row>
    <row r="15" spans="2:68" ht="24" customHeight="1">
      <c r="B15" s="1943"/>
      <c r="C15" s="1933"/>
      <c r="D15" s="1934"/>
      <c r="E15" s="1934"/>
      <c r="F15" s="1935"/>
      <c r="G15" s="1928"/>
      <c r="H15" s="1928"/>
      <c r="I15" s="1928"/>
      <c r="J15" s="1928"/>
      <c r="K15" s="1928"/>
      <c r="L15" s="1928"/>
      <c r="M15" s="1928"/>
      <c r="N15" s="1929"/>
      <c r="O15" s="1929"/>
      <c r="P15" s="1904"/>
      <c r="Q15" s="1905"/>
      <c r="R15" s="1906"/>
      <c r="S15" s="1913"/>
      <c r="T15" s="1914"/>
      <c r="U15" s="1914"/>
      <c r="V15" s="1915"/>
      <c r="W15" s="1922"/>
      <c r="X15" s="1923"/>
      <c r="Y15" s="1923"/>
      <c r="Z15" s="1924"/>
      <c r="AA15" s="1922"/>
      <c r="AB15" s="1923"/>
      <c r="AC15" s="1923"/>
      <c r="AD15" s="1924"/>
      <c r="AJ15" s="1551"/>
      <c r="AK15" s="1884"/>
      <c r="AL15" s="1885"/>
      <c r="AM15" s="1885"/>
      <c r="AN15" s="1885"/>
      <c r="AO15" s="1885"/>
      <c r="AP15" s="1886"/>
    </row>
    <row r="16" spans="2:68" ht="24" customHeight="1">
      <c r="B16" s="1944"/>
      <c r="C16" s="1936"/>
      <c r="D16" s="1937"/>
      <c r="E16" s="1937"/>
      <c r="F16" s="1938"/>
      <c r="G16" s="1928"/>
      <c r="H16" s="1928"/>
      <c r="I16" s="1928"/>
      <c r="J16" s="1928"/>
      <c r="K16" s="1928"/>
      <c r="L16" s="1928"/>
      <c r="M16" s="1928"/>
      <c r="N16" s="1929"/>
      <c r="O16" s="1929"/>
      <c r="P16" s="1907"/>
      <c r="Q16" s="1908"/>
      <c r="R16" s="1909"/>
      <c r="S16" s="1916"/>
      <c r="T16" s="1917"/>
      <c r="U16" s="1917"/>
      <c r="V16" s="1918"/>
      <c r="W16" s="1925"/>
      <c r="X16" s="1926"/>
      <c r="Y16" s="1926"/>
      <c r="Z16" s="1927"/>
      <c r="AA16" s="1925"/>
      <c r="AB16" s="1926"/>
      <c r="AC16" s="1926"/>
      <c r="AD16" s="1927"/>
      <c r="AJ16" s="1552"/>
      <c r="AK16" s="1617"/>
      <c r="AL16" s="1283"/>
      <c r="AM16" s="1283"/>
      <c r="AN16" s="1283"/>
      <c r="AO16" s="1283"/>
      <c r="AP16" s="1618"/>
    </row>
    <row r="17" spans="2:42" ht="24" customHeight="1">
      <c r="B17" s="1942">
        <v>4</v>
      </c>
      <c r="C17" s="1930"/>
      <c r="D17" s="1931"/>
      <c r="E17" s="1931"/>
      <c r="F17" s="1932"/>
      <c r="G17" s="1928"/>
      <c r="H17" s="1928"/>
      <c r="I17" s="1928"/>
      <c r="J17" s="1928"/>
      <c r="K17" s="1928"/>
      <c r="L17" s="1928"/>
      <c r="M17" s="1928"/>
      <c r="N17" s="1929"/>
      <c r="O17" s="1929"/>
      <c r="P17" s="1901"/>
      <c r="Q17" s="1902"/>
      <c r="R17" s="1903"/>
      <c r="S17" s="1910"/>
      <c r="T17" s="1911"/>
      <c r="U17" s="1911"/>
      <c r="V17" s="1912"/>
      <c r="W17" s="1919"/>
      <c r="X17" s="1920"/>
      <c r="Y17" s="1920"/>
      <c r="Z17" s="1921"/>
      <c r="AA17" s="1919"/>
      <c r="AB17" s="1920"/>
      <c r="AC17" s="1920"/>
      <c r="AD17" s="1921"/>
      <c r="AJ17" s="1550" t="str">
        <f>IF(AND(C17&lt;&gt;"",G17,G18,G19,P17,S17,W17&lt;&gt;""),"OK",IF(AND(C17="",G17,G18,G19,P17,S17,W17=""),"","未入力"))</f>
        <v/>
      </c>
      <c r="AK17" s="1615" t="s">
        <v>980</v>
      </c>
      <c r="AL17" s="1282"/>
      <c r="AM17" s="1282"/>
      <c r="AN17" s="1282"/>
      <c r="AO17" s="1282"/>
      <c r="AP17" s="1616"/>
    </row>
    <row r="18" spans="2:42" ht="24" customHeight="1">
      <c r="B18" s="1943"/>
      <c r="C18" s="1933"/>
      <c r="D18" s="1934"/>
      <c r="E18" s="1934"/>
      <c r="F18" s="1935"/>
      <c r="G18" s="1928"/>
      <c r="H18" s="1928"/>
      <c r="I18" s="1928"/>
      <c r="J18" s="1928"/>
      <c r="K18" s="1928"/>
      <c r="L18" s="1928"/>
      <c r="M18" s="1928"/>
      <c r="N18" s="1929"/>
      <c r="O18" s="1929"/>
      <c r="P18" s="1904"/>
      <c r="Q18" s="1905"/>
      <c r="R18" s="1906"/>
      <c r="S18" s="1913"/>
      <c r="T18" s="1914"/>
      <c r="U18" s="1914"/>
      <c r="V18" s="1915"/>
      <c r="W18" s="1922"/>
      <c r="X18" s="1923"/>
      <c r="Y18" s="1923"/>
      <c r="Z18" s="1924"/>
      <c r="AA18" s="1922"/>
      <c r="AB18" s="1923"/>
      <c r="AC18" s="1923"/>
      <c r="AD18" s="1924"/>
      <c r="AJ18" s="1551"/>
      <c r="AK18" s="1884"/>
      <c r="AL18" s="1885"/>
      <c r="AM18" s="1885"/>
      <c r="AN18" s="1885"/>
      <c r="AO18" s="1885"/>
      <c r="AP18" s="1886"/>
    </row>
    <row r="19" spans="2:42" ht="24" customHeight="1">
      <c r="B19" s="1944"/>
      <c r="C19" s="1936"/>
      <c r="D19" s="1937"/>
      <c r="E19" s="1937"/>
      <c r="F19" s="1938"/>
      <c r="G19" s="1928"/>
      <c r="H19" s="1928"/>
      <c r="I19" s="1928"/>
      <c r="J19" s="1928"/>
      <c r="K19" s="1928"/>
      <c r="L19" s="1928"/>
      <c r="M19" s="1928"/>
      <c r="N19" s="1929"/>
      <c r="O19" s="1929"/>
      <c r="P19" s="1907"/>
      <c r="Q19" s="1908"/>
      <c r="R19" s="1909"/>
      <c r="S19" s="1916"/>
      <c r="T19" s="1917"/>
      <c r="U19" s="1917"/>
      <c r="V19" s="1918"/>
      <c r="W19" s="1925"/>
      <c r="X19" s="1926"/>
      <c r="Y19" s="1926"/>
      <c r="Z19" s="1927"/>
      <c r="AA19" s="1925"/>
      <c r="AB19" s="1926"/>
      <c r="AC19" s="1926"/>
      <c r="AD19" s="1927"/>
      <c r="AJ19" s="1552"/>
      <c r="AK19" s="1617"/>
      <c r="AL19" s="1283"/>
      <c r="AM19" s="1283"/>
      <c r="AN19" s="1283"/>
      <c r="AO19" s="1283"/>
      <c r="AP19" s="1618"/>
    </row>
    <row r="20" spans="2:42" ht="24" customHeight="1">
      <c r="B20" s="1942">
        <v>5</v>
      </c>
      <c r="C20" s="1930"/>
      <c r="D20" s="1931"/>
      <c r="E20" s="1931"/>
      <c r="F20" s="1932"/>
      <c r="G20" s="1928"/>
      <c r="H20" s="1928"/>
      <c r="I20" s="1928"/>
      <c r="J20" s="1928"/>
      <c r="K20" s="1928"/>
      <c r="L20" s="1928"/>
      <c r="M20" s="1928"/>
      <c r="N20" s="1929"/>
      <c r="O20" s="1929"/>
      <c r="P20" s="1901"/>
      <c r="Q20" s="1902"/>
      <c r="R20" s="1903"/>
      <c r="S20" s="1910"/>
      <c r="T20" s="1911"/>
      <c r="U20" s="1911"/>
      <c r="V20" s="1912"/>
      <c r="W20" s="1919"/>
      <c r="X20" s="1920"/>
      <c r="Y20" s="1920"/>
      <c r="Z20" s="1921"/>
      <c r="AA20" s="1919"/>
      <c r="AB20" s="1920"/>
      <c r="AC20" s="1920"/>
      <c r="AD20" s="1921"/>
      <c r="AJ20" s="1550" t="str">
        <f>IF(AND(C20&lt;&gt;"",G20,G21,G22,P20,S20,W20&lt;&gt;""),"OK",IF(AND(C20="",G20,G21,G22,P20,S20,W20=""),"","未入力"))</f>
        <v/>
      </c>
      <c r="AK20" s="1615" t="s">
        <v>980</v>
      </c>
      <c r="AL20" s="1282"/>
      <c r="AM20" s="1282"/>
      <c r="AN20" s="1282"/>
      <c r="AO20" s="1282"/>
      <c r="AP20" s="1616"/>
    </row>
    <row r="21" spans="2:42" ht="24" customHeight="1">
      <c r="B21" s="1943"/>
      <c r="C21" s="1933"/>
      <c r="D21" s="1934"/>
      <c r="E21" s="1934"/>
      <c r="F21" s="1935"/>
      <c r="G21" s="1928"/>
      <c r="H21" s="1928"/>
      <c r="I21" s="1928"/>
      <c r="J21" s="1928"/>
      <c r="K21" s="1928"/>
      <c r="L21" s="1928"/>
      <c r="M21" s="1928"/>
      <c r="N21" s="1929"/>
      <c r="O21" s="1929"/>
      <c r="P21" s="1904"/>
      <c r="Q21" s="1905"/>
      <c r="R21" s="1906"/>
      <c r="S21" s="1913"/>
      <c r="T21" s="1914"/>
      <c r="U21" s="1914"/>
      <c r="V21" s="1915"/>
      <c r="W21" s="1922"/>
      <c r="X21" s="1923"/>
      <c r="Y21" s="1923"/>
      <c r="Z21" s="1924"/>
      <c r="AA21" s="1922"/>
      <c r="AB21" s="1923"/>
      <c r="AC21" s="1923"/>
      <c r="AD21" s="1924"/>
      <c r="AJ21" s="1551"/>
      <c r="AK21" s="1884"/>
      <c r="AL21" s="1885"/>
      <c r="AM21" s="1885"/>
      <c r="AN21" s="1885"/>
      <c r="AO21" s="1885"/>
      <c r="AP21" s="1886"/>
    </row>
    <row r="22" spans="2:42" ht="24" customHeight="1">
      <c r="B22" s="1944"/>
      <c r="C22" s="1936"/>
      <c r="D22" s="1937"/>
      <c r="E22" s="1937"/>
      <c r="F22" s="1938"/>
      <c r="G22" s="1928"/>
      <c r="H22" s="1928"/>
      <c r="I22" s="1928"/>
      <c r="J22" s="1928"/>
      <c r="K22" s="1928"/>
      <c r="L22" s="1928"/>
      <c r="M22" s="1928"/>
      <c r="N22" s="1929"/>
      <c r="O22" s="1929"/>
      <c r="P22" s="1907"/>
      <c r="Q22" s="1908"/>
      <c r="R22" s="1909"/>
      <c r="S22" s="1916"/>
      <c r="T22" s="1917"/>
      <c r="U22" s="1917"/>
      <c r="V22" s="1918"/>
      <c r="W22" s="1925"/>
      <c r="X22" s="1926"/>
      <c r="Y22" s="1926"/>
      <c r="Z22" s="1927"/>
      <c r="AA22" s="1925"/>
      <c r="AB22" s="1926"/>
      <c r="AC22" s="1926"/>
      <c r="AD22" s="1927"/>
      <c r="AJ22" s="1552"/>
      <c r="AK22" s="1617"/>
      <c r="AL22" s="1283"/>
      <c r="AM22" s="1283"/>
      <c r="AN22" s="1283"/>
      <c r="AO22" s="1283"/>
      <c r="AP22" s="1618"/>
    </row>
    <row r="23" spans="2:42" ht="24" customHeight="1">
      <c r="B23" s="1942">
        <v>6</v>
      </c>
      <c r="C23" s="1930"/>
      <c r="D23" s="1931"/>
      <c r="E23" s="1931"/>
      <c r="F23" s="1932"/>
      <c r="G23" s="1928"/>
      <c r="H23" s="1928"/>
      <c r="I23" s="1928"/>
      <c r="J23" s="1928"/>
      <c r="K23" s="1928"/>
      <c r="L23" s="1928"/>
      <c r="M23" s="1928"/>
      <c r="N23" s="1929"/>
      <c r="O23" s="1929"/>
      <c r="P23" s="1901"/>
      <c r="Q23" s="1902"/>
      <c r="R23" s="1903"/>
      <c r="S23" s="1910"/>
      <c r="T23" s="1911"/>
      <c r="U23" s="1911"/>
      <c r="V23" s="1912"/>
      <c r="W23" s="1919"/>
      <c r="X23" s="1920"/>
      <c r="Y23" s="1920"/>
      <c r="Z23" s="1921"/>
      <c r="AA23" s="1919"/>
      <c r="AB23" s="1920"/>
      <c r="AC23" s="1920"/>
      <c r="AD23" s="1921"/>
      <c r="AJ23" s="1550" t="str">
        <f>IF(AND(C23&lt;&gt;"",G23,G24,G25,P23,S23,W23&lt;&gt;""),"OK",IF(AND(C23="",G23,G24,G25,P23,S23,W23=""),"","未入力"))</f>
        <v/>
      </c>
      <c r="AK23" s="1615" t="s">
        <v>980</v>
      </c>
      <c r="AL23" s="1282"/>
      <c r="AM23" s="1282"/>
      <c r="AN23" s="1282"/>
      <c r="AO23" s="1282"/>
      <c r="AP23" s="1616"/>
    </row>
    <row r="24" spans="2:42" ht="24" customHeight="1">
      <c r="B24" s="1943"/>
      <c r="C24" s="1933"/>
      <c r="D24" s="1934"/>
      <c r="E24" s="1934"/>
      <c r="F24" s="1935"/>
      <c r="G24" s="1928"/>
      <c r="H24" s="1928"/>
      <c r="I24" s="1928"/>
      <c r="J24" s="1928"/>
      <c r="K24" s="1928"/>
      <c r="L24" s="1928"/>
      <c r="M24" s="1928"/>
      <c r="N24" s="1929"/>
      <c r="O24" s="1929"/>
      <c r="P24" s="1904"/>
      <c r="Q24" s="1905"/>
      <c r="R24" s="1906"/>
      <c r="S24" s="1913"/>
      <c r="T24" s="1914"/>
      <c r="U24" s="1914"/>
      <c r="V24" s="1915"/>
      <c r="W24" s="1922"/>
      <c r="X24" s="1923"/>
      <c r="Y24" s="1923"/>
      <c r="Z24" s="1924"/>
      <c r="AA24" s="1922"/>
      <c r="AB24" s="1923"/>
      <c r="AC24" s="1923"/>
      <c r="AD24" s="1924"/>
      <c r="AJ24" s="1551"/>
      <c r="AK24" s="1884"/>
      <c r="AL24" s="1885"/>
      <c r="AM24" s="1885"/>
      <c r="AN24" s="1885"/>
      <c r="AO24" s="1885"/>
      <c r="AP24" s="1886"/>
    </row>
    <row r="25" spans="2:42" ht="24" customHeight="1">
      <c r="B25" s="1944"/>
      <c r="C25" s="1936"/>
      <c r="D25" s="1937"/>
      <c r="E25" s="1937"/>
      <c r="F25" s="1938"/>
      <c r="G25" s="1928"/>
      <c r="H25" s="1928"/>
      <c r="I25" s="1928"/>
      <c r="J25" s="1928"/>
      <c r="K25" s="1928"/>
      <c r="L25" s="1928"/>
      <c r="M25" s="1928"/>
      <c r="N25" s="1929"/>
      <c r="O25" s="1929"/>
      <c r="P25" s="1907"/>
      <c r="Q25" s="1908"/>
      <c r="R25" s="1909"/>
      <c r="S25" s="1916"/>
      <c r="T25" s="1917"/>
      <c r="U25" s="1917"/>
      <c r="V25" s="1918"/>
      <c r="W25" s="1925"/>
      <c r="X25" s="1926"/>
      <c r="Y25" s="1926"/>
      <c r="Z25" s="1927"/>
      <c r="AA25" s="1925"/>
      <c r="AB25" s="1926"/>
      <c r="AC25" s="1926"/>
      <c r="AD25" s="1927"/>
      <c r="AJ25" s="1552"/>
      <c r="AK25" s="1617"/>
      <c r="AL25" s="1283"/>
      <c r="AM25" s="1283"/>
      <c r="AN25" s="1283"/>
      <c r="AO25" s="1283"/>
      <c r="AP25" s="1618"/>
    </row>
    <row r="27" spans="2:42" ht="18" customHeight="1">
      <c r="B27" s="1897" t="s">
        <v>1016</v>
      </c>
      <c r="C27" s="1898"/>
      <c r="D27" s="1898"/>
      <c r="E27" s="1898" t="s">
        <v>1017</v>
      </c>
      <c r="F27" s="1896"/>
      <c r="G27" s="1896"/>
      <c r="H27" s="1896"/>
      <c r="I27" s="1896"/>
      <c r="J27" s="1896"/>
      <c r="K27" s="1896"/>
      <c r="L27" s="1896"/>
      <c r="M27" s="1896"/>
      <c r="N27" s="1896"/>
      <c r="O27" s="1896"/>
      <c r="P27" s="1896"/>
      <c r="Q27" s="1896"/>
      <c r="R27" s="1896"/>
      <c r="S27" s="1896"/>
      <c r="T27" s="1896"/>
      <c r="U27" s="1896"/>
      <c r="V27" s="1896"/>
      <c r="W27" s="1896"/>
      <c r="X27" s="1896"/>
      <c r="Y27" s="1896"/>
      <c r="Z27" s="1896"/>
      <c r="AA27" s="1896"/>
      <c r="AB27" s="1896"/>
      <c r="AC27" s="1896"/>
      <c r="AD27" s="1896"/>
    </row>
    <row r="28" spans="2:42" ht="18" customHeight="1">
      <c r="B28" s="643"/>
      <c r="C28" s="643"/>
      <c r="D28" s="643"/>
      <c r="E28" s="1896"/>
      <c r="F28" s="1896"/>
      <c r="G28" s="1896"/>
      <c r="H28" s="1896"/>
      <c r="I28" s="1896"/>
      <c r="J28" s="1896"/>
      <c r="K28" s="1896"/>
      <c r="L28" s="1896"/>
      <c r="M28" s="1896"/>
      <c r="N28" s="1896"/>
      <c r="O28" s="1896"/>
      <c r="P28" s="1896"/>
      <c r="Q28" s="1896"/>
      <c r="R28" s="1896"/>
      <c r="S28" s="1896"/>
      <c r="T28" s="1896"/>
      <c r="U28" s="1896"/>
      <c r="V28" s="1896"/>
      <c r="W28" s="1896"/>
      <c r="X28" s="1896"/>
      <c r="Y28" s="1896"/>
      <c r="Z28" s="1896"/>
      <c r="AA28" s="1896"/>
      <c r="AB28" s="1896"/>
      <c r="AC28" s="1896"/>
      <c r="AD28" s="1896"/>
    </row>
    <row r="29" spans="2:42" ht="18" customHeight="1">
      <c r="B29" s="1899" t="s">
        <v>1018</v>
      </c>
      <c r="C29" s="1896"/>
      <c r="D29" s="1896"/>
      <c r="E29" s="1900" t="s">
        <v>1019</v>
      </c>
      <c r="F29" s="1896"/>
      <c r="G29" s="1896"/>
      <c r="H29" s="1896"/>
      <c r="I29" s="1896"/>
      <c r="J29" s="1896"/>
      <c r="K29" s="1896"/>
      <c r="L29" s="1896"/>
      <c r="M29" s="1896"/>
      <c r="N29" s="1896"/>
      <c r="O29" s="1896"/>
      <c r="P29" s="1896"/>
      <c r="Q29" s="1896"/>
      <c r="R29" s="1896"/>
      <c r="S29" s="1896"/>
      <c r="T29" s="1896"/>
      <c r="U29" s="1896"/>
      <c r="V29" s="1896"/>
      <c r="W29" s="1896"/>
      <c r="X29" s="1896"/>
      <c r="Y29" s="1896"/>
      <c r="Z29" s="1896"/>
      <c r="AA29" s="1896"/>
      <c r="AB29" s="1896"/>
      <c r="AC29" s="1896"/>
      <c r="AD29" s="1896"/>
    </row>
    <row r="30" spans="2:42" ht="18" customHeight="1">
      <c r="B30" s="1939" t="s">
        <v>1010</v>
      </c>
      <c r="C30" s="1940"/>
      <c r="D30" s="1940"/>
      <c r="E30" s="1940"/>
      <c r="F30" s="1895" t="s">
        <v>1011</v>
      </c>
      <c r="G30" s="1896"/>
      <c r="H30" s="1896"/>
      <c r="I30" s="1896"/>
      <c r="J30" s="1896"/>
      <c r="K30" s="1896"/>
      <c r="L30" s="1896"/>
      <c r="M30" s="1896"/>
      <c r="N30" s="1896"/>
      <c r="O30" s="1896"/>
      <c r="P30" s="1896"/>
      <c r="Q30" s="1896"/>
      <c r="R30" s="1896"/>
      <c r="S30" s="1896"/>
      <c r="T30" s="1896"/>
      <c r="U30" s="1896"/>
      <c r="V30" s="1896"/>
      <c r="W30" s="1896"/>
      <c r="X30" s="1896"/>
      <c r="Y30" s="1896"/>
      <c r="Z30" s="1896"/>
      <c r="AA30" s="1896"/>
      <c r="AB30" s="1896"/>
      <c r="AC30" s="1896"/>
      <c r="AD30" s="1896"/>
      <c r="AE30" s="616"/>
    </row>
    <row r="31" spans="2:42" ht="18" customHeight="1">
      <c r="B31" s="640"/>
      <c r="C31" s="640"/>
      <c r="D31" s="640"/>
      <c r="E31" s="640"/>
      <c r="F31" s="1896"/>
      <c r="G31" s="1896"/>
      <c r="H31" s="1896"/>
      <c r="I31" s="1896"/>
      <c r="J31" s="1896"/>
      <c r="K31" s="1896"/>
      <c r="L31" s="1896"/>
      <c r="M31" s="1896"/>
      <c r="N31" s="1896"/>
      <c r="O31" s="1896"/>
      <c r="P31" s="1896"/>
      <c r="Q31" s="1896"/>
      <c r="R31" s="1896"/>
      <c r="S31" s="1896"/>
      <c r="T31" s="1896"/>
      <c r="U31" s="1896"/>
      <c r="V31" s="1896"/>
      <c r="W31" s="1896"/>
      <c r="X31" s="1896"/>
      <c r="Y31" s="1896"/>
      <c r="Z31" s="1896"/>
      <c r="AA31" s="1896"/>
      <c r="AB31" s="1896"/>
      <c r="AC31" s="1896"/>
      <c r="AD31" s="1896"/>
      <c r="AE31" s="616"/>
    </row>
    <row r="32" spans="2:42" ht="18" customHeight="1">
      <c r="B32" s="1939" t="s">
        <v>1012</v>
      </c>
      <c r="C32" s="1940"/>
      <c r="D32" s="1940"/>
      <c r="E32" s="1940"/>
      <c r="F32" s="1895" t="s">
        <v>1013</v>
      </c>
      <c r="G32" s="1896"/>
      <c r="H32" s="1896"/>
      <c r="I32" s="1896"/>
      <c r="J32" s="1896"/>
      <c r="K32" s="1896"/>
      <c r="L32" s="1896"/>
      <c r="M32" s="1896"/>
      <c r="N32" s="1896"/>
      <c r="O32" s="1896"/>
      <c r="P32" s="1896"/>
      <c r="Q32" s="1896"/>
      <c r="R32" s="1896"/>
      <c r="S32" s="1896"/>
      <c r="T32" s="1896"/>
      <c r="U32" s="1896"/>
      <c r="V32" s="1896"/>
      <c r="W32" s="1896"/>
      <c r="X32" s="1896"/>
      <c r="Y32" s="1896"/>
      <c r="Z32" s="1896"/>
      <c r="AA32" s="1896"/>
      <c r="AB32" s="1896"/>
      <c r="AC32" s="1896"/>
      <c r="AD32" s="1896"/>
      <c r="AE32" s="616"/>
    </row>
    <row r="33" spans="1:31" ht="18" customHeight="1">
      <c r="B33" s="640"/>
      <c r="C33" s="640"/>
      <c r="D33" s="640"/>
      <c r="E33" s="640"/>
      <c r="F33" s="1896"/>
      <c r="G33" s="1896"/>
      <c r="H33" s="1896"/>
      <c r="I33" s="1896"/>
      <c r="J33" s="1896"/>
      <c r="K33" s="1896"/>
      <c r="L33" s="1896"/>
      <c r="M33" s="1896"/>
      <c r="N33" s="1896"/>
      <c r="O33" s="1896"/>
      <c r="P33" s="1896"/>
      <c r="Q33" s="1896"/>
      <c r="R33" s="1896"/>
      <c r="S33" s="1896"/>
      <c r="T33" s="1896"/>
      <c r="U33" s="1896"/>
      <c r="V33" s="1896"/>
      <c r="W33" s="1896"/>
      <c r="X33" s="1896"/>
      <c r="Y33" s="1896"/>
      <c r="Z33" s="1896"/>
      <c r="AA33" s="1896"/>
      <c r="AB33" s="1896"/>
      <c r="AC33" s="1896"/>
      <c r="AD33" s="1896"/>
      <c r="AE33" s="616"/>
    </row>
    <row r="34" spans="1:31" ht="18" customHeight="1">
      <c r="B34" s="1939" t="s">
        <v>1015</v>
      </c>
      <c r="C34" s="1940"/>
      <c r="D34" s="1940"/>
      <c r="E34" s="1940"/>
      <c r="F34" s="1898" t="s">
        <v>1014</v>
      </c>
      <c r="G34" s="1898"/>
      <c r="H34" s="1898"/>
      <c r="I34" s="1898"/>
      <c r="J34" s="1898"/>
      <c r="K34" s="1898"/>
      <c r="L34" s="1898"/>
      <c r="M34" s="1898"/>
      <c r="N34" s="1898"/>
      <c r="O34" s="1898"/>
      <c r="P34" s="1898"/>
      <c r="Q34" s="1898"/>
      <c r="R34" s="1898"/>
      <c r="S34" s="1898"/>
      <c r="T34" s="1898"/>
      <c r="U34" s="1898"/>
      <c r="V34" s="1898"/>
      <c r="W34" s="1898"/>
      <c r="X34" s="1898"/>
      <c r="Y34" s="1898"/>
      <c r="Z34" s="1898"/>
      <c r="AA34" s="1898"/>
      <c r="AB34" s="1898"/>
      <c r="AC34" s="1898"/>
      <c r="AD34" s="1898"/>
    </row>
    <row r="35" spans="1:31" ht="18" customHeight="1">
      <c r="B35" s="644"/>
      <c r="C35" s="644"/>
      <c r="D35" s="644"/>
      <c r="E35" s="644"/>
      <c r="F35" s="1898"/>
      <c r="G35" s="1898"/>
      <c r="H35" s="1898"/>
      <c r="I35" s="1898"/>
      <c r="J35" s="1898"/>
      <c r="K35" s="1898"/>
      <c r="L35" s="1898"/>
      <c r="M35" s="1898"/>
      <c r="N35" s="1898"/>
      <c r="O35" s="1898"/>
      <c r="P35" s="1898"/>
      <c r="Q35" s="1898"/>
      <c r="R35" s="1898"/>
      <c r="S35" s="1898"/>
      <c r="T35" s="1898"/>
      <c r="U35" s="1898"/>
      <c r="V35" s="1898"/>
      <c r="W35" s="1898"/>
      <c r="X35" s="1898"/>
      <c r="Y35" s="1898"/>
      <c r="Z35" s="1898"/>
      <c r="AA35" s="1898"/>
      <c r="AB35" s="1898"/>
      <c r="AC35" s="1898"/>
      <c r="AD35" s="1898"/>
    </row>
    <row r="36" spans="1:31" ht="18" customHeight="1">
      <c r="B36" s="1899" t="s">
        <v>1020</v>
      </c>
      <c r="C36" s="1896"/>
      <c r="D36" s="1896"/>
      <c r="E36" s="1900" t="s">
        <v>1021</v>
      </c>
      <c r="F36" s="1896"/>
      <c r="G36" s="1896"/>
      <c r="H36" s="1896"/>
      <c r="I36" s="1896"/>
      <c r="J36" s="1896"/>
      <c r="K36" s="1896"/>
      <c r="L36" s="1896"/>
      <c r="M36" s="1896"/>
      <c r="N36" s="1896"/>
      <c r="O36" s="1896"/>
      <c r="P36" s="1896"/>
      <c r="Q36" s="1896"/>
      <c r="R36" s="1896"/>
      <c r="S36" s="1896"/>
      <c r="T36" s="1896"/>
      <c r="U36" s="1896"/>
      <c r="V36" s="1896"/>
      <c r="W36" s="1896"/>
      <c r="X36" s="1896"/>
      <c r="Y36" s="1896"/>
      <c r="Z36" s="1896"/>
      <c r="AA36" s="1896"/>
      <c r="AB36" s="1896"/>
      <c r="AC36" s="1896"/>
      <c r="AD36" s="1896"/>
    </row>
    <row r="37" spans="1:31">
      <c r="B37" s="391"/>
      <c r="C37" s="391"/>
      <c r="D37" s="391"/>
      <c r="E37" s="391"/>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row>
    <row r="39" spans="1:31">
      <c r="B39" s="391"/>
      <c r="C39" s="391"/>
      <c r="D39" s="391"/>
      <c r="E39" s="391"/>
      <c r="F39" s="390"/>
      <c r="G39" s="390"/>
      <c r="H39" s="390"/>
      <c r="I39" s="390"/>
      <c r="J39" s="390"/>
      <c r="K39" s="390"/>
      <c r="L39" s="390"/>
      <c r="M39" s="390"/>
      <c r="N39" s="390"/>
      <c r="O39" s="390"/>
      <c r="P39" s="390"/>
      <c r="Q39" s="390"/>
      <c r="R39" s="390"/>
      <c r="S39" s="390"/>
      <c r="T39" s="390"/>
      <c r="U39" s="390"/>
      <c r="V39" s="390"/>
      <c r="W39" s="390"/>
      <c r="X39" s="390"/>
      <c r="Y39" s="390"/>
      <c r="Z39" s="390"/>
      <c r="AA39" s="390"/>
      <c r="AB39" s="390"/>
      <c r="AC39" s="390"/>
      <c r="AD39" s="390"/>
    </row>
    <row r="40" spans="1:31" ht="18.75">
      <c r="B40" s="1891" t="s">
        <v>976</v>
      </c>
      <c r="C40" s="1892"/>
      <c r="D40" s="1893"/>
      <c r="E40" s="1894"/>
      <c r="F40" s="1949" t="s">
        <v>1040</v>
      </c>
      <c r="G40" s="1950"/>
      <c r="H40" s="1950"/>
      <c r="I40" s="1950"/>
      <c r="J40" s="1950"/>
      <c r="K40" s="1950"/>
      <c r="L40" s="1950"/>
      <c r="M40" s="1950"/>
      <c r="N40" s="1950"/>
      <c r="O40" s="1950"/>
      <c r="P40" s="1950"/>
      <c r="Q40" s="1950"/>
      <c r="R40" s="1950"/>
      <c r="S40" s="1950"/>
      <c r="T40" s="1950"/>
      <c r="U40" s="1950"/>
      <c r="V40" s="1950"/>
      <c r="W40" s="1950"/>
      <c r="X40" s="1950"/>
      <c r="Y40" s="1950"/>
      <c r="Z40" s="1950"/>
      <c r="AA40" s="1950"/>
      <c r="AB40" s="1950"/>
      <c r="AC40" s="1950"/>
      <c r="AD40" s="1950"/>
      <c r="AE40" s="611" t="str">
        <f>IF(COUNTIF(AJ46:AJ62,"未入力"),"未入力の項目があります","")</f>
        <v/>
      </c>
    </row>
    <row r="41" spans="1:31" ht="18.75">
      <c r="B41" s="612"/>
      <c r="C41" s="612"/>
      <c r="D41" s="618"/>
      <c r="E41" s="612"/>
      <c r="F41" s="1950"/>
      <c r="G41" s="1950"/>
      <c r="H41" s="1950"/>
      <c r="I41" s="1950"/>
      <c r="J41" s="1950"/>
      <c r="K41" s="1950"/>
      <c r="L41" s="1950"/>
      <c r="M41" s="1950"/>
      <c r="N41" s="1950"/>
      <c r="O41" s="1950"/>
      <c r="P41" s="1950"/>
      <c r="Q41" s="1950"/>
      <c r="R41" s="1950"/>
      <c r="S41" s="1950"/>
      <c r="T41" s="1950"/>
      <c r="U41" s="1950"/>
      <c r="V41" s="1950"/>
      <c r="W41" s="1950"/>
      <c r="X41" s="1950"/>
      <c r="Y41" s="1950"/>
      <c r="Z41" s="1950"/>
      <c r="AA41" s="1950"/>
      <c r="AB41" s="1950"/>
      <c r="AC41" s="1950"/>
      <c r="AD41" s="1950"/>
      <c r="AE41" s="611"/>
    </row>
    <row r="42" spans="1:31" ht="18.75">
      <c r="AE42" s="611" t="str">
        <f t="shared" ref="AE42:AE43" si="1">IF(COUNTIF(AJ47:AJ63,"未入力"),"未入力の項目があります","")</f>
        <v/>
      </c>
    </row>
    <row r="43" spans="1:31" ht="18.75">
      <c r="D43" s="632"/>
      <c r="O43" s="974" t="s">
        <v>772</v>
      </c>
      <c r="P43" s="974"/>
      <c r="Q43" s="974"/>
      <c r="R43" s="974"/>
      <c r="S43" s="806">
        <f>'１申請書'!$K$14</f>
        <v>0</v>
      </c>
      <c r="T43" s="806"/>
      <c r="U43" s="806"/>
      <c r="V43" s="806"/>
      <c r="W43" s="806"/>
      <c r="X43" s="806"/>
      <c r="Y43" s="806"/>
      <c r="Z43" s="806"/>
      <c r="AA43" s="806"/>
      <c r="AB43" s="806"/>
      <c r="AC43" s="806"/>
      <c r="AD43" s="586"/>
      <c r="AE43" s="611" t="str">
        <f t="shared" si="1"/>
        <v/>
      </c>
    </row>
    <row r="44" spans="1:31" ht="28.5">
      <c r="O44" s="975" t="s">
        <v>97</v>
      </c>
      <c r="P44" s="975"/>
      <c r="Q44" s="975"/>
      <c r="R44" s="975"/>
      <c r="S44" s="806">
        <f>'１申請書'!$K$9</f>
        <v>0</v>
      </c>
      <c r="T44" s="806"/>
      <c r="U44" s="806"/>
      <c r="V44" s="806"/>
      <c r="W44" s="806"/>
      <c r="X44" s="806"/>
      <c r="Y44" s="806"/>
      <c r="Z44" s="806"/>
      <c r="AA44" s="806"/>
      <c r="AB44" s="806"/>
      <c r="AC44" s="806"/>
      <c r="AD44" s="609"/>
      <c r="AE44" s="609"/>
    </row>
    <row r="46" spans="1:31" ht="84.75" customHeight="1">
      <c r="A46" s="393"/>
      <c r="B46" s="610" t="s">
        <v>546</v>
      </c>
      <c r="C46" s="1945" t="s">
        <v>545</v>
      </c>
      <c r="D46" s="1945"/>
      <c r="E46" s="1945"/>
      <c r="F46" s="1945"/>
      <c r="G46" s="1946" t="s">
        <v>1007</v>
      </c>
      <c r="H46" s="1947"/>
      <c r="I46" s="1947"/>
      <c r="J46" s="1947"/>
      <c r="K46" s="1947"/>
      <c r="L46" s="1947"/>
      <c r="M46" s="1947"/>
      <c r="N46" s="1947"/>
      <c r="O46" s="1947"/>
      <c r="P46" s="1948" t="s">
        <v>544</v>
      </c>
      <c r="Q46" s="1948"/>
      <c r="R46" s="1948"/>
      <c r="S46" s="1941" t="s">
        <v>543</v>
      </c>
      <c r="T46" s="1941"/>
      <c r="U46" s="1941"/>
      <c r="V46" s="1941"/>
      <c r="W46" s="1941" t="s">
        <v>542</v>
      </c>
      <c r="X46" s="1941"/>
      <c r="Y46" s="1941"/>
      <c r="Z46" s="1941"/>
      <c r="AA46" s="1941" t="s">
        <v>1009</v>
      </c>
      <c r="AB46" s="1941"/>
      <c r="AC46" s="1941"/>
      <c r="AD46" s="1941"/>
      <c r="AE46" s="393"/>
    </row>
    <row r="47" spans="1:31" ht="24" customHeight="1">
      <c r="B47" s="1942">
        <v>1</v>
      </c>
      <c r="C47" s="1951" t="s">
        <v>1023</v>
      </c>
      <c r="D47" s="1952"/>
      <c r="E47" s="1952"/>
      <c r="F47" s="1953"/>
      <c r="G47" s="1960" t="s">
        <v>1028</v>
      </c>
      <c r="H47" s="1960"/>
      <c r="I47" s="1960"/>
      <c r="J47" s="1960"/>
      <c r="K47" s="1960"/>
      <c r="L47" s="1960"/>
      <c r="M47" s="1960"/>
      <c r="N47" s="1961"/>
      <c r="O47" s="1961"/>
      <c r="P47" s="1901" t="s">
        <v>541</v>
      </c>
      <c r="Q47" s="1902"/>
      <c r="R47" s="1903"/>
      <c r="S47" s="1962" t="s">
        <v>1034</v>
      </c>
      <c r="T47" s="1963"/>
      <c r="U47" s="1963"/>
      <c r="V47" s="1964"/>
      <c r="W47" s="1971" t="s">
        <v>1038</v>
      </c>
      <c r="X47" s="1920"/>
      <c r="Y47" s="1920"/>
      <c r="Z47" s="1921"/>
      <c r="AA47" s="1971" t="s">
        <v>1039</v>
      </c>
      <c r="AB47" s="1920"/>
      <c r="AC47" s="1920"/>
      <c r="AD47" s="1921"/>
    </row>
    <row r="48" spans="1:31" ht="24" customHeight="1">
      <c r="B48" s="1943"/>
      <c r="C48" s="1954"/>
      <c r="D48" s="1955"/>
      <c r="E48" s="1955"/>
      <c r="F48" s="1956"/>
      <c r="G48" s="1960" t="s">
        <v>1029</v>
      </c>
      <c r="H48" s="1960"/>
      <c r="I48" s="1960"/>
      <c r="J48" s="1960"/>
      <c r="K48" s="1960"/>
      <c r="L48" s="1960"/>
      <c r="M48" s="1960"/>
      <c r="N48" s="1961"/>
      <c r="O48" s="1961"/>
      <c r="P48" s="1904"/>
      <c r="Q48" s="1905"/>
      <c r="R48" s="1906"/>
      <c r="S48" s="1965"/>
      <c r="T48" s="1966"/>
      <c r="U48" s="1966"/>
      <c r="V48" s="1967"/>
      <c r="W48" s="1922"/>
      <c r="X48" s="1923"/>
      <c r="Y48" s="1923"/>
      <c r="Z48" s="1924"/>
      <c r="AA48" s="1922"/>
      <c r="AB48" s="1923"/>
      <c r="AC48" s="1923"/>
      <c r="AD48" s="1924"/>
    </row>
    <row r="49" spans="2:30" ht="24" customHeight="1">
      <c r="B49" s="1944"/>
      <c r="C49" s="1957"/>
      <c r="D49" s="1958"/>
      <c r="E49" s="1958"/>
      <c r="F49" s="1959"/>
      <c r="G49" s="1960" t="s">
        <v>1033</v>
      </c>
      <c r="H49" s="1960"/>
      <c r="I49" s="1960"/>
      <c r="J49" s="1960"/>
      <c r="K49" s="1960"/>
      <c r="L49" s="1960"/>
      <c r="M49" s="1960"/>
      <c r="N49" s="1961"/>
      <c r="O49" s="1961"/>
      <c r="P49" s="1907"/>
      <c r="Q49" s="1908"/>
      <c r="R49" s="1909"/>
      <c r="S49" s="1968"/>
      <c r="T49" s="1969"/>
      <c r="U49" s="1969"/>
      <c r="V49" s="1970"/>
      <c r="W49" s="1925"/>
      <c r="X49" s="1926"/>
      <c r="Y49" s="1926"/>
      <c r="Z49" s="1927"/>
      <c r="AA49" s="1925"/>
      <c r="AB49" s="1926"/>
      <c r="AC49" s="1926"/>
      <c r="AD49" s="1927"/>
    </row>
    <row r="50" spans="2:30" ht="24" customHeight="1">
      <c r="B50" s="1942">
        <v>2</v>
      </c>
      <c r="C50" s="1951" t="s">
        <v>1024</v>
      </c>
      <c r="D50" s="1952"/>
      <c r="E50" s="1952"/>
      <c r="F50" s="1953"/>
      <c r="G50" s="1960" t="s">
        <v>1030</v>
      </c>
      <c r="H50" s="1960"/>
      <c r="I50" s="1960"/>
      <c r="J50" s="1960"/>
      <c r="K50" s="1960"/>
      <c r="L50" s="1960"/>
      <c r="M50" s="1960"/>
      <c r="N50" s="1961"/>
      <c r="O50" s="1961"/>
      <c r="P50" s="1901" t="s">
        <v>540</v>
      </c>
      <c r="Q50" s="1902"/>
      <c r="R50" s="1903"/>
      <c r="S50" s="1962" t="s">
        <v>1034</v>
      </c>
      <c r="T50" s="1963"/>
      <c r="U50" s="1963"/>
      <c r="V50" s="1964"/>
      <c r="W50" s="1971" t="s">
        <v>1035</v>
      </c>
      <c r="X50" s="1920"/>
      <c r="Y50" s="1920"/>
      <c r="Z50" s="1921"/>
      <c r="AA50" s="1919"/>
      <c r="AB50" s="1920"/>
      <c r="AC50" s="1920"/>
      <c r="AD50" s="1921"/>
    </row>
    <row r="51" spans="2:30" ht="24" customHeight="1">
      <c r="B51" s="1943"/>
      <c r="C51" s="1954"/>
      <c r="D51" s="1955"/>
      <c r="E51" s="1955"/>
      <c r="F51" s="1956"/>
      <c r="G51" s="1960" t="s">
        <v>1029</v>
      </c>
      <c r="H51" s="1960"/>
      <c r="I51" s="1960"/>
      <c r="J51" s="1960"/>
      <c r="K51" s="1960"/>
      <c r="L51" s="1960"/>
      <c r="M51" s="1960"/>
      <c r="N51" s="1961"/>
      <c r="O51" s="1961"/>
      <c r="P51" s="1904"/>
      <c r="Q51" s="1905"/>
      <c r="R51" s="1906"/>
      <c r="S51" s="1965"/>
      <c r="T51" s="1966"/>
      <c r="U51" s="1966"/>
      <c r="V51" s="1967"/>
      <c r="W51" s="1922"/>
      <c r="X51" s="1923"/>
      <c r="Y51" s="1923"/>
      <c r="Z51" s="1924"/>
      <c r="AA51" s="1922"/>
      <c r="AB51" s="1923"/>
      <c r="AC51" s="1923"/>
      <c r="AD51" s="1924"/>
    </row>
    <row r="52" spans="2:30" ht="24" customHeight="1">
      <c r="B52" s="1944"/>
      <c r="C52" s="1957"/>
      <c r="D52" s="1958"/>
      <c r="E52" s="1958"/>
      <c r="F52" s="1959"/>
      <c r="G52" s="1960" t="s">
        <v>1033</v>
      </c>
      <c r="H52" s="1960"/>
      <c r="I52" s="1960"/>
      <c r="J52" s="1960"/>
      <c r="K52" s="1960"/>
      <c r="L52" s="1960"/>
      <c r="M52" s="1960"/>
      <c r="N52" s="1961"/>
      <c r="O52" s="1961"/>
      <c r="P52" s="1907"/>
      <c r="Q52" s="1908"/>
      <c r="R52" s="1909"/>
      <c r="S52" s="1968"/>
      <c r="T52" s="1969"/>
      <c r="U52" s="1969"/>
      <c r="V52" s="1970"/>
      <c r="W52" s="1925"/>
      <c r="X52" s="1926"/>
      <c r="Y52" s="1926"/>
      <c r="Z52" s="1927"/>
      <c r="AA52" s="1925"/>
      <c r="AB52" s="1926"/>
      <c r="AC52" s="1926"/>
      <c r="AD52" s="1927"/>
    </row>
    <row r="53" spans="2:30" ht="24" customHeight="1">
      <c r="B53" s="1942">
        <v>3</v>
      </c>
      <c r="C53" s="1951" t="s">
        <v>1025</v>
      </c>
      <c r="D53" s="1952"/>
      <c r="E53" s="1952"/>
      <c r="F53" s="1953"/>
      <c r="G53" s="1960" t="s">
        <v>1031</v>
      </c>
      <c r="H53" s="1960"/>
      <c r="I53" s="1960"/>
      <c r="J53" s="1960"/>
      <c r="K53" s="1960"/>
      <c r="L53" s="1960"/>
      <c r="M53" s="1960"/>
      <c r="N53" s="1961"/>
      <c r="O53" s="1961"/>
      <c r="P53" s="1901" t="s">
        <v>539</v>
      </c>
      <c r="Q53" s="1902"/>
      <c r="R53" s="1903"/>
      <c r="S53" s="1962" t="s">
        <v>1034</v>
      </c>
      <c r="T53" s="1963"/>
      <c r="U53" s="1963"/>
      <c r="V53" s="1964"/>
      <c r="W53" s="1971" t="s">
        <v>1036</v>
      </c>
      <c r="X53" s="1920"/>
      <c r="Y53" s="1920"/>
      <c r="Z53" s="1921"/>
      <c r="AA53" s="1919"/>
      <c r="AB53" s="1920"/>
      <c r="AC53" s="1920"/>
      <c r="AD53" s="1921"/>
    </row>
    <row r="54" spans="2:30" ht="24" customHeight="1">
      <c r="B54" s="1943"/>
      <c r="C54" s="1954"/>
      <c r="D54" s="1955"/>
      <c r="E54" s="1955"/>
      <c r="F54" s="1956"/>
      <c r="G54" s="1960" t="s">
        <v>1029</v>
      </c>
      <c r="H54" s="1960"/>
      <c r="I54" s="1960"/>
      <c r="J54" s="1960"/>
      <c r="K54" s="1960"/>
      <c r="L54" s="1960"/>
      <c r="M54" s="1960"/>
      <c r="N54" s="1961"/>
      <c r="O54" s="1961"/>
      <c r="P54" s="1904"/>
      <c r="Q54" s="1905"/>
      <c r="R54" s="1906"/>
      <c r="S54" s="1965"/>
      <c r="T54" s="1966"/>
      <c r="U54" s="1966"/>
      <c r="V54" s="1967"/>
      <c r="W54" s="1922"/>
      <c r="X54" s="1923"/>
      <c r="Y54" s="1923"/>
      <c r="Z54" s="1924"/>
      <c r="AA54" s="1922"/>
      <c r="AB54" s="1923"/>
      <c r="AC54" s="1923"/>
      <c r="AD54" s="1924"/>
    </row>
    <row r="55" spans="2:30" ht="24" customHeight="1">
      <c r="B55" s="1944"/>
      <c r="C55" s="1957"/>
      <c r="D55" s="1958"/>
      <c r="E55" s="1958"/>
      <c r="F55" s="1959"/>
      <c r="G55" s="1960" t="s">
        <v>1033</v>
      </c>
      <c r="H55" s="1960"/>
      <c r="I55" s="1960"/>
      <c r="J55" s="1960"/>
      <c r="K55" s="1960"/>
      <c r="L55" s="1960"/>
      <c r="M55" s="1960"/>
      <c r="N55" s="1961"/>
      <c r="O55" s="1961"/>
      <c r="P55" s="1907"/>
      <c r="Q55" s="1908"/>
      <c r="R55" s="1909"/>
      <c r="S55" s="1968"/>
      <c r="T55" s="1969"/>
      <c r="U55" s="1969"/>
      <c r="V55" s="1970"/>
      <c r="W55" s="1925"/>
      <c r="X55" s="1926"/>
      <c r="Y55" s="1926"/>
      <c r="Z55" s="1927"/>
      <c r="AA55" s="1925"/>
      <c r="AB55" s="1926"/>
      <c r="AC55" s="1926"/>
      <c r="AD55" s="1927"/>
    </row>
    <row r="56" spans="2:30" ht="24" customHeight="1">
      <c r="B56" s="1942">
        <v>4</v>
      </c>
      <c r="C56" s="1951" t="s">
        <v>1026</v>
      </c>
      <c r="D56" s="1952"/>
      <c r="E56" s="1952"/>
      <c r="F56" s="1953"/>
      <c r="G56" s="1960" t="s">
        <v>1041</v>
      </c>
      <c r="H56" s="1960"/>
      <c r="I56" s="1960"/>
      <c r="J56" s="1960"/>
      <c r="K56" s="1960"/>
      <c r="L56" s="1960"/>
      <c r="M56" s="1960"/>
      <c r="N56" s="1961"/>
      <c r="O56" s="1961"/>
      <c r="P56" s="1901" t="s">
        <v>540</v>
      </c>
      <c r="Q56" s="1902"/>
      <c r="R56" s="1903"/>
      <c r="S56" s="1962" t="s">
        <v>1034</v>
      </c>
      <c r="T56" s="1963"/>
      <c r="U56" s="1963"/>
      <c r="V56" s="1964"/>
      <c r="W56" s="1971" t="s">
        <v>1035</v>
      </c>
      <c r="X56" s="1920"/>
      <c r="Y56" s="1920"/>
      <c r="Z56" s="1921"/>
      <c r="AA56" s="1919"/>
      <c r="AB56" s="1920"/>
      <c r="AC56" s="1920"/>
      <c r="AD56" s="1921"/>
    </row>
    <row r="57" spans="2:30" ht="24" customHeight="1">
      <c r="B57" s="1943"/>
      <c r="C57" s="1954"/>
      <c r="D57" s="1955"/>
      <c r="E57" s="1955"/>
      <c r="F57" s="1956"/>
      <c r="G57" s="1960" t="s">
        <v>1029</v>
      </c>
      <c r="H57" s="1960"/>
      <c r="I57" s="1960"/>
      <c r="J57" s="1960"/>
      <c r="K57" s="1960"/>
      <c r="L57" s="1960"/>
      <c r="M57" s="1960"/>
      <c r="N57" s="1961"/>
      <c r="O57" s="1961"/>
      <c r="P57" s="1904"/>
      <c r="Q57" s="1905"/>
      <c r="R57" s="1906"/>
      <c r="S57" s="1965"/>
      <c r="T57" s="1966"/>
      <c r="U57" s="1966"/>
      <c r="V57" s="1967"/>
      <c r="W57" s="1922"/>
      <c r="X57" s="1923"/>
      <c r="Y57" s="1923"/>
      <c r="Z57" s="1924"/>
      <c r="AA57" s="1922"/>
      <c r="AB57" s="1923"/>
      <c r="AC57" s="1923"/>
      <c r="AD57" s="1924"/>
    </row>
    <row r="58" spans="2:30" ht="24" customHeight="1">
      <c r="B58" s="1944"/>
      <c r="C58" s="1957"/>
      <c r="D58" s="1958"/>
      <c r="E58" s="1958"/>
      <c r="F58" s="1959"/>
      <c r="G58" s="1960" t="s">
        <v>1033</v>
      </c>
      <c r="H58" s="1960"/>
      <c r="I58" s="1960"/>
      <c r="J58" s="1960"/>
      <c r="K58" s="1960"/>
      <c r="L58" s="1960"/>
      <c r="M58" s="1960"/>
      <c r="N58" s="1961"/>
      <c r="O58" s="1961"/>
      <c r="P58" s="1907"/>
      <c r="Q58" s="1908"/>
      <c r="R58" s="1909"/>
      <c r="S58" s="1968"/>
      <c r="T58" s="1969"/>
      <c r="U58" s="1969"/>
      <c r="V58" s="1970"/>
      <c r="W58" s="1925"/>
      <c r="X58" s="1926"/>
      <c r="Y58" s="1926"/>
      <c r="Z58" s="1927"/>
      <c r="AA58" s="1925"/>
      <c r="AB58" s="1926"/>
      <c r="AC58" s="1926"/>
      <c r="AD58" s="1927"/>
    </row>
    <row r="59" spans="2:30" ht="24" customHeight="1">
      <c r="B59" s="1942">
        <v>5</v>
      </c>
      <c r="C59" s="1951" t="s">
        <v>1027</v>
      </c>
      <c r="D59" s="1952"/>
      <c r="E59" s="1952"/>
      <c r="F59" s="1953"/>
      <c r="G59" s="1960" t="s">
        <v>1032</v>
      </c>
      <c r="H59" s="1960"/>
      <c r="I59" s="1960"/>
      <c r="J59" s="1960"/>
      <c r="K59" s="1960"/>
      <c r="L59" s="1960"/>
      <c r="M59" s="1960"/>
      <c r="N59" s="1961"/>
      <c r="O59" s="1961"/>
      <c r="P59" s="1901" t="s">
        <v>539</v>
      </c>
      <c r="Q59" s="1902"/>
      <c r="R59" s="1903"/>
      <c r="S59" s="1962" t="s">
        <v>1034</v>
      </c>
      <c r="T59" s="1963"/>
      <c r="U59" s="1963"/>
      <c r="V59" s="1964"/>
      <c r="W59" s="1971" t="s">
        <v>1037</v>
      </c>
      <c r="X59" s="1920"/>
      <c r="Y59" s="1920"/>
      <c r="Z59" s="1921"/>
      <c r="AA59" s="1919"/>
      <c r="AB59" s="1920"/>
      <c r="AC59" s="1920"/>
      <c r="AD59" s="1921"/>
    </row>
    <row r="60" spans="2:30" ht="24" customHeight="1">
      <c r="B60" s="1943"/>
      <c r="C60" s="1954"/>
      <c r="D60" s="1955"/>
      <c r="E60" s="1955"/>
      <c r="F60" s="1956"/>
      <c r="G60" s="1960" t="s">
        <v>1029</v>
      </c>
      <c r="H60" s="1960"/>
      <c r="I60" s="1960"/>
      <c r="J60" s="1960"/>
      <c r="K60" s="1960"/>
      <c r="L60" s="1960"/>
      <c r="M60" s="1960"/>
      <c r="N60" s="1961"/>
      <c r="O60" s="1961"/>
      <c r="P60" s="1904"/>
      <c r="Q60" s="1905"/>
      <c r="R60" s="1906"/>
      <c r="S60" s="1965"/>
      <c r="T60" s="1966"/>
      <c r="U60" s="1966"/>
      <c r="V60" s="1967"/>
      <c r="W60" s="1922"/>
      <c r="X60" s="1923"/>
      <c r="Y60" s="1923"/>
      <c r="Z60" s="1924"/>
      <c r="AA60" s="1922"/>
      <c r="AB60" s="1923"/>
      <c r="AC60" s="1923"/>
      <c r="AD60" s="1924"/>
    </row>
    <row r="61" spans="2:30" ht="24" customHeight="1">
      <c r="B61" s="1944"/>
      <c r="C61" s="1957"/>
      <c r="D61" s="1958"/>
      <c r="E61" s="1958"/>
      <c r="F61" s="1959"/>
      <c r="G61" s="1960" t="s">
        <v>1033</v>
      </c>
      <c r="H61" s="1960"/>
      <c r="I61" s="1960"/>
      <c r="J61" s="1960"/>
      <c r="K61" s="1960"/>
      <c r="L61" s="1960"/>
      <c r="M61" s="1960"/>
      <c r="N61" s="1961"/>
      <c r="O61" s="1961"/>
      <c r="P61" s="1907"/>
      <c r="Q61" s="1908"/>
      <c r="R61" s="1909"/>
      <c r="S61" s="1968"/>
      <c r="T61" s="1969"/>
      <c r="U61" s="1969"/>
      <c r="V61" s="1970"/>
      <c r="W61" s="1925"/>
      <c r="X61" s="1926"/>
      <c r="Y61" s="1926"/>
      <c r="Z61" s="1927"/>
      <c r="AA61" s="1925"/>
      <c r="AB61" s="1926"/>
      <c r="AC61" s="1926"/>
      <c r="AD61" s="1927"/>
    </row>
    <row r="62" spans="2:30" ht="24" customHeight="1">
      <c r="B62" s="1942">
        <v>6</v>
      </c>
      <c r="C62" s="1951"/>
      <c r="D62" s="1952"/>
      <c r="E62" s="1952"/>
      <c r="F62" s="1953"/>
      <c r="G62" s="1960"/>
      <c r="H62" s="1960"/>
      <c r="I62" s="1960"/>
      <c r="J62" s="1960"/>
      <c r="K62" s="1960"/>
      <c r="L62" s="1960"/>
      <c r="M62" s="1960"/>
      <c r="N62" s="1961"/>
      <c r="O62" s="1961"/>
      <c r="P62" s="1901"/>
      <c r="Q62" s="1902"/>
      <c r="R62" s="1903"/>
      <c r="S62" s="1910"/>
      <c r="T62" s="1911"/>
      <c r="U62" s="1911"/>
      <c r="V62" s="1912"/>
      <c r="W62" s="1919"/>
      <c r="X62" s="1920"/>
      <c r="Y62" s="1920"/>
      <c r="Z62" s="1921"/>
      <c r="AA62" s="1919"/>
      <c r="AB62" s="1920"/>
      <c r="AC62" s="1920"/>
      <c r="AD62" s="1921"/>
    </row>
    <row r="63" spans="2:30" ht="24" customHeight="1">
      <c r="B63" s="1943"/>
      <c r="C63" s="1954"/>
      <c r="D63" s="1955"/>
      <c r="E63" s="1955"/>
      <c r="F63" s="1956"/>
      <c r="G63" s="1960"/>
      <c r="H63" s="1960"/>
      <c r="I63" s="1960"/>
      <c r="J63" s="1960"/>
      <c r="K63" s="1960"/>
      <c r="L63" s="1960"/>
      <c r="M63" s="1960"/>
      <c r="N63" s="1961"/>
      <c r="O63" s="1961"/>
      <c r="P63" s="1904"/>
      <c r="Q63" s="1905"/>
      <c r="R63" s="1906"/>
      <c r="S63" s="1913"/>
      <c r="T63" s="1914"/>
      <c r="U63" s="1914"/>
      <c r="V63" s="1915"/>
      <c r="W63" s="1922"/>
      <c r="X63" s="1923"/>
      <c r="Y63" s="1923"/>
      <c r="Z63" s="1924"/>
      <c r="AA63" s="1922"/>
      <c r="AB63" s="1923"/>
      <c r="AC63" s="1923"/>
      <c r="AD63" s="1924"/>
    </row>
    <row r="64" spans="2:30" ht="24" customHeight="1">
      <c r="B64" s="1944"/>
      <c r="C64" s="1957"/>
      <c r="D64" s="1958"/>
      <c r="E64" s="1958"/>
      <c r="F64" s="1959"/>
      <c r="G64" s="1960"/>
      <c r="H64" s="1960"/>
      <c r="I64" s="1960"/>
      <c r="J64" s="1960"/>
      <c r="K64" s="1960"/>
      <c r="L64" s="1960"/>
      <c r="M64" s="1960"/>
      <c r="N64" s="1961"/>
      <c r="O64" s="1961"/>
      <c r="P64" s="1907"/>
      <c r="Q64" s="1908"/>
      <c r="R64" s="1909"/>
      <c r="S64" s="1916"/>
      <c r="T64" s="1917"/>
      <c r="U64" s="1917"/>
      <c r="V64" s="1918"/>
      <c r="W64" s="1925"/>
      <c r="X64" s="1926"/>
      <c r="Y64" s="1926"/>
      <c r="Z64" s="1927"/>
      <c r="AA64" s="1925"/>
      <c r="AB64" s="1926"/>
      <c r="AC64" s="1926"/>
      <c r="AD64" s="1927"/>
    </row>
    <row r="66" spans="2:31">
      <c r="B66" s="1975" t="s">
        <v>1016</v>
      </c>
      <c r="C66" s="1976"/>
      <c r="D66" s="1976"/>
      <c r="E66" s="1976" t="s">
        <v>1017</v>
      </c>
      <c r="F66" s="1973"/>
      <c r="G66" s="1973"/>
      <c r="H66" s="1973"/>
      <c r="I66" s="1973"/>
      <c r="J66" s="1973"/>
      <c r="K66" s="1973"/>
      <c r="L66" s="1973"/>
      <c r="M66" s="1973"/>
      <c r="N66" s="1973"/>
      <c r="O66" s="1973"/>
      <c r="P66" s="1973"/>
      <c r="Q66" s="1973"/>
      <c r="R66" s="1973"/>
      <c r="S66" s="1973"/>
      <c r="T66" s="1973"/>
      <c r="U66" s="1973"/>
      <c r="V66" s="1973"/>
      <c r="W66" s="1973"/>
      <c r="X66" s="1973"/>
      <c r="Y66" s="1973"/>
      <c r="Z66" s="1973"/>
      <c r="AA66" s="1973"/>
      <c r="AB66" s="1973"/>
      <c r="AC66" s="1973"/>
      <c r="AD66" s="1973"/>
    </row>
    <row r="67" spans="2:31">
      <c r="B67" s="613"/>
      <c r="C67" s="613"/>
      <c r="D67" s="613"/>
      <c r="E67" s="1973"/>
      <c r="F67" s="1973"/>
      <c r="G67" s="1973"/>
      <c r="H67" s="1973"/>
      <c r="I67" s="1973"/>
      <c r="J67" s="1973"/>
      <c r="K67" s="1973"/>
      <c r="L67" s="1973"/>
      <c r="M67" s="1973"/>
      <c r="N67" s="1973"/>
      <c r="O67" s="1973"/>
      <c r="P67" s="1973"/>
      <c r="Q67" s="1973"/>
      <c r="R67" s="1973"/>
      <c r="S67" s="1973"/>
      <c r="T67" s="1973"/>
      <c r="U67" s="1973"/>
      <c r="V67" s="1973"/>
      <c r="W67" s="1973"/>
      <c r="X67" s="1973"/>
      <c r="Y67" s="1973"/>
      <c r="Z67" s="1973"/>
      <c r="AA67" s="1973"/>
      <c r="AB67" s="1973"/>
      <c r="AC67" s="1973"/>
      <c r="AD67" s="1973"/>
    </row>
    <row r="68" spans="2:31">
      <c r="B68" s="1972" t="s">
        <v>1018</v>
      </c>
      <c r="C68" s="1973"/>
      <c r="D68" s="1973"/>
      <c r="E68" s="1974" t="s">
        <v>1019</v>
      </c>
      <c r="F68" s="1973"/>
      <c r="G68" s="1973"/>
      <c r="H68" s="1973"/>
      <c r="I68" s="1973"/>
      <c r="J68" s="1973"/>
      <c r="K68" s="1973"/>
      <c r="L68" s="1973"/>
      <c r="M68" s="1973"/>
      <c r="N68" s="1973"/>
      <c r="O68" s="1973"/>
      <c r="P68" s="1973"/>
      <c r="Q68" s="1973"/>
      <c r="R68" s="1973"/>
      <c r="S68" s="1973"/>
      <c r="T68" s="1973"/>
      <c r="U68" s="1973"/>
      <c r="V68" s="1973"/>
      <c r="W68" s="1973"/>
      <c r="X68" s="1973"/>
      <c r="Y68" s="1973"/>
      <c r="Z68" s="1973"/>
      <c r="AA68" s="1973"/>
      <c r="AB68" s="1973"/>
      <c r="AC68" s="1973"/>
      <c r="AD68" s="1973"/>
    </row>
    <row r="69" spans="2:31">
      <c r="B69" s="1939" t="s">
        <v>1010</v>
      </c>
      <c r="C69" s="1940"/>
      <c r="D69" s="1940"/>
      <c r="E69" s="1940"/>
      <c r="F69" s="1895" t="s">
        <v>1011</v>
      </c>
      <c r="G69" s="1977"/>
      <c r="H69" s="1977"/>
      <c r="I69" s="1977"/>
      <c r="J69" s="1977"/>
      <c r="K69" s="1977"/>
      <c r="L69" s="1977"/>
      <c r="M69" s="1977"/>
      <c r="N69" s="1977"/>
      <c r="O69" s="1977"/>
      <c r="P69" s="1977"/>
      <c r="Q69" s="1977"/>
      <c r="R69" s="1977"/>
      <c r="S69" s="1977"/>
      <c r="T69" s="1977"/>
      <c r="U69" s="1977"/>
      <c r="V69" s="1977"/>
      <c r="W69" s="1977"/>
      <c r="X69" s="1977"/>
      <c r="Y69" s="1977"/>
      <c r="Z69" s="1977"/>
      <c r="AA69" s="1977"/>
      <c r="AB69" s="1977"/>
      <c r="AC69" s="1977"/>
      <c r="AD69" s="1977"/>
      <c r="AE69" s="616"/>
    </row>
    <row r="70" spans="2:31">
      <c r="B70" s="615"/>
      <c r="C70" s="615"/>
      <c r="D70" s="615"/>
      <c r="E70" s="615"/>
      <c r="F70" s="1977"/>
      <c r="G70" s="1977"/>
      <c r="H70" s="1977"/>
      <c r="I70" s="1977"/>
      <c r="J70" s="1977"/>
      <c r="K70" s="1977"/>
      <c r="L70" s="1977"/>
      <c r="M70" s="1977"/>
      <c r="N70" s="1977"/>
      <c r="O70" s="1977"/>
      <c r="P70" s="1977"/>
      <c r="Q70" s="1977"/>
      <c r="R70" s="1977"/>
      <c r="S70" s="1977"/>
      <c r="T70" s="1977"/>
      <c r="U70" s="1977"/>
      <c r="V70" s="1977"/>
      <c r="W70" s="1977"/>
      <c r="X70" s="1977"/>
      <c r="Y70" s="1977"/>
      <c r="Z70" s="1977"/>
      <c r="AA70" s="1977"/>
      <c r="AB70" s="1977"/>
      <c r="AC70" s="1977"/>
      <c r="AD70" s="1977"/>
      <c r="AE70" s="616"/>
    </row>
    <row r="71" spans="2:31">
      <c r="B71" s="1939" t="s">
        <v>1012</v>
      </c>
      <c r="C71" s="1940"/>
      <c r="D71" s="1940"/>
      <c r="E71" s="1940"/>
      <c r="F71" s="1895" t="s">
        <v>1013</v>
      </c>
      <c r="G71" s="1977"/>
      <c r="H71" s="1977"/>
      <c r="I71" s="1977"/>
      <c r="J71" s="1977"/>
      <c r="K71" s="1977"/>
      <c r="L71" s="1977"/>
      <c r="M71" s="1977"/>
      <c r="N71" s="1977"/>
      <c r="O71" s="1977"/>
      <c r="P71" s="1977"/>
      <c r="Q71" s="1977"/>
      <c r="R71" s="1977"/>
      <c r="S71" s="1977"/>
      <c r="T71" s="1977"/>
      <c r="U71" s="1977"/>
      <c r="V71" s="1977"/>
      <c r="W71" s="1977"/>
      <c r="X71" s="1977"/>
      <c r="Y71" s="1977"/>
      <c r="Z71" s="1977"/>
      <c r="AA71" s="1977"/>
      <c r="AB71" s="1977"/>
      <c r="AC71" s="1977"/>
      <c r="AD71" s="1977"/>
      <c r="AE71" s="616"/>
    </row>
    <row r="72" spans="2:31">
      <c r="B72" s="615"/>
      <c r="C72" s="615"/>
      <c r="D72" s="615"/>
      <c r="E72" s="615"/>
      <c r="F72" s="1977"/>
      <c r="G72" s="1977"/>
      <c r="H72" s="1977"/>
      <c r="I72" s="1977"/>
      <c r="J72" s="1977"/>
      <c r="K72" s="1977"/>
      <c r="L72" s="1977"/>
      <c r="M72" s="1977"/>
      <c r="N72" s="1977"/>
      <c r="O72" s="1977"/>
      <c r="P72" s="1977"/>
      <c r="Q72" s="1977"/>
      <c r="R72" s="1977"/>
      <c r="S72" s="1977"/>
      <c r="T72" s="1977"/>
      <c r="U72" s="1977"/>
      <c r="V72" s="1977"/>
      <c r="W72" s="1977"/>
      <c r="X72" s="1977"/>
      <c r="Y72" s="1977"/>
      <c r="Z72" s="1977"/>
      <c r="AA72" s="1977"/>
      <c r="AB72" s="1977"/>
      <c r="AC72" s="1977"/>
      <c r="AD72" s="1977"/>
      <c r="AE72" s="616"/>
    </row>
    <row r="73" spans="2:31">
      <c r="B73" s="1939" t="s">
        <v>1015</v>
      </c>
      <c r="C73" s="1940"/>
      <c r="D73" s="1940"/>
      <c r="E73" s="1940"/>
      <c r="F73" s="1978" t="s">
        <v>1014</v>
      </c>
      <c r="G73" s="1978"/>
      <c r="H73" s="1978"/>
      <c r="I73" s="1978"/>
      <c r="J73" s="1978"/>
      <c r="K73" s="1978"/>
      <c r="L73" s="1978"/>
      <c r="M73" s="1978"/>
      <c r="N73" s="1978"/>
      <c r="O73" s="1978"/>
      <c r="P73" s="1978"/>
      <c r="Q73" s="1978"/>
      <c r="R73" s="1978"/>
      <c r="S73" s="1978"/>
      <c r="T73" s="1978"/>
      <c r="U73" s="1978"/>
      <c r="V73" s="1978"/>
      <c r="W73" s="1978"/>
      <c r="X73" s="1978"/>
      <c r="Y73" s="1978"/>
      <c r="Z73" s="1978"/>
      <c r="AA73" s="1978"/>
      <c r="AB73" s="1978"/>
      <c r="AC73" s="1978"/>
      <c r="AD73" s="1978"/>
    </row>
    <row r="74" spans="2:31">
      <c r="B74" s="614"/>
      <c r="C74" s="614"/>
      <c r="D74" s="614"/>
      <c r="E74" s="614"/>
      <c r="F74" s="1978"/>
      <c r="G74" s="1978"/>
      <c r="H74" s="1978"/>
      <c r="I74" s="1978"/>
      <c r="J74" s="1978"/>
      <c r="K74" s="1978"/>
      <c r="L74" s="1978"/>
      <c r="M74" s="1978"/>
      <c r="N74" s="1978"/>
      <c r="O74" s="1978"/>
      <c r="P74" s="1978"/>
      <c r="Q74" s="1978"/>
      <c r="R74" s="1978"/>
      <c r="S74" s="1978"/>
      <c r="T74" s="1978"/>
      <c r="U74" s="1978"/>
      <c r="V74" s="1978"/>
      <c r="W74" s="1978"/>
      <c r="X74" s="1978"/>
      <c r="Y74" s="1978"/>
      <c r="Z74" s="1978"/>
      <c r="AA74" s="1978"/>
      <c r="AB74" s="1978"/>
      <c r="AC74" s="1978"/>
      <c r="AD74" s="1978"/>
    </row>
    <row r="75" spans="2:31">
      <c r="B75" s="1972" t="s">
        <v>1020</v>
      </c>
      <c r="C75" s="1973"/>
      <c r="D75" s="1973"/>
      <c r="E75" s="1974" t="s">
        <v>1021</v>
      </c>
      <c r="F75" s="1973"/>
      <c r="G75" s="1973"/>
      <c r="H75" s="1973"/>
      <c r="I75" s="1973"/>
      <c r="J75" s="1973"/>
      <c r="K75" s="1973"/>
      <c r="L75" s="1973"/>
      <c r="M75" s="1973"/>
      <c r="N75" s="1973"/>
      <c r="O75" s="1973"/>
      <c r="P75" s="1973"/>
      <c r="Q75" s="1973"/>
      <c r="R75" s="1973"/>
      <c r="S75" s="1973"/>
      <c r="T75" s="1973"/>
      <c r="U75" s="1973"/>
      <c r="V75" s="1973"/>
      <c r="W75" s="1973"/>
      <c r="X75" s="1973"/>
      <c r="Y75" s="1973"/>
      <c r="Z75" s="1973"/>
      <c r="AA75" s="1973"/>
      <c r="AB75" s="1973"/>
      <c r="AC75" s="1973"/>
      <c r="AD75" s="1973"/>
    </row>
    <row r="76" spans="2:31">
      <c r="B76" s="617"/>
      <c r="C76" s="617"/>
      <c r="D76" s="617"/>
      <c r="E76" s="617"/>
      <c r="F76" s="390"/>
      <c r="G76" s="390"/>
      <c r="H76" s="390"/>
      <c r="I76" s="390"/>
      <c r="J76" s="390"/>
      <c r="K76" s="390"/>
      <c r="L76" s="390"/>
      <c r="M76" s="390"/>
      <c r="N76" s="390"/>
      <c r="O76" s="390"/>
      <c r="P76" s="390"/>
      <c r="Q76" s="390"/>
      <c r="R76" s="390"/>
      <c r="S76" s="390"/>
      <c r="T76" s="390"/>
      <c r="U76" s="390"/>
      <c r="V76" s="390"/>
      <c r="W76" s="390"/>
      <c r="X76" s="390"/>
      <c r="Y76" s="390"/>
      <c r="Z76" s="390"/>
      <c r="AA76" s="390"/>
      <c r="AB76" s="390"/>
      <c r="AC76" s="390"/>
      <c r="AD76" s="390"/>
    </row>
  </sheetData>
  <mergeCells count="172">
    <mergeCell ref="B75:D75"/>
    <mergeCell ref="E75:AD75"/>
    <mergeCell ref="B66:D66"/>
    <mergeCell ref="E66:AD67"/>
    <mergeCell ref="B68:D68"/>
    <mergeCell ref="E68:AD68"/>
    <mergeCell ref="B69:E69"/>
    <mergeCell ref="F69:AD70"/>
    <mergeCell ref="B71:E71"/>
    <mergeCell ref="F71:AD72"/>
    <mergeCell ref="B73:E73"/>
    <mergeCell ref="F73:AD74"/>
    <mergeCell ref="B62:B64"/>
    <mergeCell ref="C62:F64"/>
    <mergeCell ref="G62:O62"/>
    <mergeCell ref="P62:R64"/>
    <mergeCell ref="S62:V64"/>
    <mergeCell ref="W62:Z64"/>
    <mergeCell ref="AA62:AD64"/>
    <mergeCell ref="G63:O63"/>
    <mergeCell ref="G64:O64"/>
    <mergeCell ref="B59:B61"/>
    <mergeCell ref="C59:F61"/>
    <mergeCell ref="G59:O59"/>
    <mergeCell ref="P59:R61"/>
    <mergeCell ref="S59:V61"/>
    <mergeCell ref="W59:Z61"/>
    <mergeCell ref="AA59:AD61"/>
    <mergeCell ref="G60:O60"/>
    <mergeCell ref="G61:O61"/>
    <mergeCell ref="B56:B58"/>
    <mergeCell ref="C56:F58"/>
    <mergeCell ref="G56:O56"/>
    <mergeCell ref="P56:R58"/>
    <mergeCell ref="S56:V58"/>
    <mergeCell ref="W56:Z58"/>
    <mergeCell ref="AA56:AD58"/>
    <mergeCell ref="G57:O57"/>
    <mergeCell ref="G58:O58"/>
    <mergeCell ref="B53:B55"/>
    <mergeCell ref="C53:F55"/>
    <mergeCell ref="G53:O53"/>
    <mergeCell ref="P53:R55"/>
    <mergeCell ref="S53:V55"/>
    <mergeCell ref="W53:Z55"/>
    <mergeCell ref="AA53:AD55"/>
    <mergeCell ref="G54:O54"/>
    <mergeCell ref="G55:O55"/>
    <mergeCell ref="B50:B52"/>
    <mergeCell ref="C50:F52"/>
    <mergeCell ref="G50:O50"/>
    <mergeCell ref="P50:R52"/>
    <mergeCell ref="S50:V52"/>
    <mergeCell ref="W50:Z52"/>
    <mergeCell ref="AA50:AD52"/>
    <mergeCell ref="G51:O51"/>
    <mergeCell ref="G52:O52"/>
    <mergeCell ref="O44:R44"/>
    <mergeCell ref="S44:AC44"/>
    <mergeCell ref="C46:F46"/>
    <mergeCell ref="G46:O46"/>
    <mergeCell ref="P46:R46"/>
    <mergeCell ref="S46:V46"/>
    <mergeCell ref="W46:Z46"/>
    <mergeCell ref="AA46:AD46"/>
    <mergeCell ref="B47:B49"/>
    <mergeCell ref="C47:F49"/>
    <mergeCell ref="G47:O47"/>
    <mergeCell ref="P47:R49"/>
    <mergeCell ref="S47:V49"/>
    <mergeCell ref="W47:Z49"/>
    <mergeCell ref="AA47:AD49"/>
    <mergeCell ref="G48:O48"/>
    <mergeCell ref="G49:O49"/>
    <mergeCell ref="G23:O23"/>
    <mergeCell ref="G20:O20"/>
    <mergeCell ref="G17:O17"/>
    <mergeCell ref="B40:E40"/>
    <mergeCell ref="F40:AD41"/>
    <mergeCell ref="G13:O13"/>
    <mergeCell ref="B36:D36"/>
    <mergeCell ref="E36:AD36"/>
    <mergeCell ref="O43:R43"/>
    <mergeCell ref="S43:AC43"/>
    <mergeCell ref="W20:Z22"/>
    <mergeCell ref="AA20:AD22"/>
    <mergeCell ref="AJ3:AU5"/>
    <mergeCell ref="C14:F16"/>
    <mergeCell ref="P14:R16"/>
    <mergeCell ref="S14:V16"/>
    <mergeCell ref="C20:F22"/>
    <mergeCell ref="P20:R22"/>
    <mergeCell ref="S20:V22"/>
    <mergeCell ref="G21:O21"/>
    <mergeCell ref="G22:O22"/>
    <mergeCell ref="C8:F10"/>
    <mergeCell ref="G8:O8"/>
    <mergeCell ref="G9:O9"/>
    <mergeCell ref="G10:O10"/>
    <mergeCell ref="W8:Z10"/>
    <mergeCell ref="P8:R10"/>
    <mergeCell ref="S8:V10"/>
    <mergeCell ref="G11:O11"/>
    <mergeCell ref="G14:O14"/>
    <mergeCell ref="S7:V7"/>
    <mergeCell ref="W7:Z7"/>
    <mergeCell ref="C7:F7"/>
    <mergeCell ref="G7:O7"/>
    <mergeCell ref="P7:R7"/>
    <mergeCell ref="B11:B13"/>
    <mergeCell ref="B8:B10"/>
    <mergeCell ref="O4:R4"/>
    <mergeCell ref="O5:R5"/>
    <mergeCell ref="B30:E30"/>
    <mergeCell ref="B32:E32"/>
    <mergeCell ref="B34:E34"/>
    <mergeCell ref="F34:AD35"/>
    <mergeCell ref="C23:F25"/>
    <mergeCell ref="P23:R25"/>
    <mergeCell ref="S23:V25"/>
    <mergeCell ref="W23:Z25"/>
    <mergeCell ref="G24:O24"/>
    <mergeCell ref="G25:O25"/>
    <mergeCell ref="AA23:AD25"/>
    <mergeCell ref="W14:Z16"/>
    <mergeCell ref="G15:O15"/>
    <mergeCell ref="G16:O16"/>
    <mergeCell ref="C17:F19"/>
    <mergeCell ref="AA7:AD7"/>
    <mergeCell ref="AA8:AD10"/>
    <mergeCell ref="AA11:AD13"/>
    <mergeCell ref="B14:B16"/>
    <mergeCell ref="B17:B19"/>
    <mergeCell ref="B20:B22"/>
    <mergeCell ref="B23:B25"/>
    <mergeCell ref="F1:AD2"/>
    <mergeCell ref="B1:E1"/>
    <mergeCell ref="F30:AD31"/>
    <mergeCell ref="F32:AD33"/>
    <mergeCell ref="B27:D27"/>
    <mergeCell ref="E27:AD28"/>
    <mergeCell ref="B29:D29"/>
    <mergeCell ref="E29:AD29"/>
    <mergeCell ref="P17:R19"/>
    <mergeCell ref="S17:V19"/>
    <mergeCell ref="W17:Z19"/>
    <mergeCell ref="G18:O18"/>
    <mergeCell ref="G19:O19"/>
    <mergeCell ref="AA14:AD16"/>
    <mergeCell ref="AA17:AD19"/>
    <mergeCell ref="S4:AC4"/>
    <mergeCell ref="S5:AC5"/>
    <mergeCell ref="C11:F13"/>
    <mergeCell ref="P11:R13"/>
    <mergeCell ref="S11:V13"/>
    <mergeCell ref="W11:Z13"/>
    <mergeCell ref="G12:O12"/>
    <mergeCell ref="O3:R3"/>
    <mergeCell ref="S3:AC3"/>
    <mergeCell ref="AK20:AP22"/>
    <mergeCell ref="AK23:AP25"/>
    <mergeCell ref="AJ8:AJ10"/>
    <mergeCell ref="AJ11:AJ13"/>
    <mergeCell ref="AJ14:AJ16"/>
    <mergeCell ref="AJ17:AJ19"/>
    <mergeCell ref="AJ20:AJ22"/>
    <mergeCell ref="AJ23:AJ25"/>
    <mergeCell ref="AJ1:AL2"/>
    <mergeCell ref="AK8:AP10"/>
    <mergeCell ref="AK11:AP13"/>
    <mergeCell ref="AK14:AP16"/>
    <mergeCell ref="AK17:AP19"/>
  </mergeCells>
  <phoneticPr fontId="5"/>
  <dataValidations count="2">
    <dataValidation type="list" allowBlank="1" showInputMessage="1" showErrorMessage="1" sqref="P8 P17 P62 P11 P14 P20 P47 P59 P50 P53 P56 P23" xr:uid="{00000000-0002-0000-1500-000002000000}">
      <formula1>"職場見学, 職場体験, 職場実習"</formula1>
    </dataValidation>
    <dataValidation imeMode="off" allowBlank="1" showInputMessage="1" showErrorMessage="1" sqref="S4:AD5 S43:AD44 S3:AC3 AJ8 AJ11 AJ14 AJ17 AJ20 AJ23" xr:uid="{EBD489EB-2FDE-4668-8C5D-889A6D78F883}"/>
  </dataValidations>
  <pageMargins left="0.70866141732283472" right="0.70866141732283472" top="0.74803149606299213" bottom="0.74803149606299213" header="0.31496062992125984" footer="0.31496062992125984"/>
  <pageSetup paperSize="9" scale="92"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L56"/>
  <sheetViews>
    <sheetView view="pageBreakPreview" zoomScaleNormal="100" zoomScaleSheetLayoutView="100" workbookViewId="0">
      <selection activeCell="I4" sqref="I4"/>
    </sheetView>
  </sheetViews>
  <sheetFormatPr defaultColWidth="3.125" defaultRowHeight="16.5" customHeight="1"/>
  <cols>
    <col min="1" max="1" width="4" style="2" customWidth="1"/>
    <col min="2" max="5" width="3.125" style="2"/>
    <col min="6" max="18" width="3.5" style="2" customWidth="1"/>
    <col min="19" max="33" width="3.125" style="2"/>
    <col min="34" max="34" width="6.75" style="2" bestFit="1" customWidth="1"/>
    <col min="35" max="16384" width="3.125" style="2"/>
  </cols>
  <sheetData>
    <row r="1" spans="1:64" s="285" customFormat="1" ht="16.5" customHeight="1">
      <c r="A1" s="868" t="s">
        <v>1082</v>
      </c>
      <c r="B1" s="868"/>
      <c r="C1" s="868"/>
      <c r="D1" s="868"/>
      <c r="E1" s="868"/>
      <c r="F1" s="868"/>
      <c r="G1" s="868"/>
      <c r="H1" s="868"/>
      <c r="I1" s="868"/>
      <c r="J1" s="868"/>
      <c r="K1" s="868"/>
      <c r="L1" s="868"/>
      <c r="M1" s="868"/>
      <c r="N1" s="868"/>
      <c r="O1" s="868"/>
      <c r="P1" s="868"/>
      <c r="Q1" s="868"/>
      <c r="R1" s="868"/>
      <c r="S1" s="868"/>
      <c r="T1" s="868"/>
      <c r="U1" s="868"/>
      <c r="V1" s="868"/>
      <c r="W1" s="868"/>
      <c r="X1" s="868"/>
      <c r="Y1" s="868"/>
      <c r="Z1" s="868"/>
      <c r="AA1" s="868"/>
      <c r="AB1" s="868"/>
      <c r="AC1" s="868"/>
      <c r="AD1" s="868"/>
      <c r="AE1" s="868"/>
      <c r="AF1" s="868"/>
      <c r="AJ1" s="909" t="s">
        <v>775</v>
      </c>
      <c r="AK1" s="909"/>
      <c r="AL1" s="909"/>
      <c r="AM1" s="909"/>
      <c r="AN1" s="909"/>
      <c r="AO1" s="909"/>
      <c r="AP1" s="909"/>
      <c r="AQ1" s="909"/>
      <c r="AR1" s="909"/>
      <c r="AS1" s="909"/>
      <c r="AT1" s="909"/>
      <c r="AU1" s="909"/>
      <c r="AV1" s="909"/>
      <c r="AW1" s="909"/>
      <c r="AX1" s="909"/>
      <c r="AY1" s="909"/>
      <c r="AZ1" s="909"/>
      <c r="BA1" s="909"/>
      <c r="BB1" s="909"/>
      <c r="BC1" s="909"/>
      <c r="BD1" s="909"/>
      <c r="BE1" s="909"/>
      <c r="BF1" s="909"/>
      <c r="BG1" s="909"/>
      <c r="BH1" s="909"/>
      <c r="BI1" s="909"/>
      <c r="BJ1" s="909"/>
      <c r="BK1" s="909"/>
      <c r="BL1" s="909"/>
    </row>
    <row r="2" spans="1:64" s="285" customFormat="1" ht="16.5" customHeight="1">
      <c r="B2" s="490"/>
      <c r="C2" s="490"/>
      <c r="D2" s="490"/>
      <c r="E2" s="490"/>
      <c r="F2" s="490"/>
      <c r="G2" s="490"/>
      <c r="H2" s="490"/>
      <c r="I2" s="490"/>
      <c r="J2" s="490"/>
      <c r="K2" s="490"/>
      <c r="L2" s="490"/>
      <c r="M2" s="490"/>
      <c r="N2" s="490"/>
      <c r="O2" s="490"/>
      <c r="P2" s="490"/>
      <c r="Q2" s="490"/>
      <c r="R2" s="804" t="str">
        <f>IF(COUNTIF(AH8:AH47,"未入力"),"未入力項目があります","")</f>
        <v>未入力項目があります</v>
      </c>
      <c r="S2" s="804"/>
      <c r="T2" s="804"/>
      <c r="U2" s="804"/>
      <c r="V2" s="804"/>
      <c r="W2" s="804"/>
      <c r="X2" s="804"/>
      <c r="Y2" s="804"/>
      <c r="Z2" s="804"/>
      <c r="AA2" s="804"/>
      <c r="AB2" s="804"/>
      <c r="AC2" s="804"/>
      <c r="AD2" s="804"/>
      <c r="AE2" s="804"/>
      <c r="AJ2" s="909"/>
      <c r="AK2" s="909"/>
      <c r="AL2" s="909"/>
      <c r="AM2" s="909"/>
      <c r="AN2" s="909"/>
      <c r="AO2" s="909"/>
      <c r="AP2" s="909"/>
      <c r="AQ2" s="909"/>
      <c r="AR2" s="909"/>
      <c r="AS2" s="909"/>
      <c r="AT2" s="909"/>
      <c r="AU2" s="909"/>
      <c r="AV2" s="909"/>
      <c r="AW2" s="909"/>
      <c r="AX2" s="909"/>
      <c r="AY2" s="909"/>
      <c r="AZ2" s="909"/>
      <c r="BA2" s="909"/>
      <c r="BB2" s="909"/>
      <c r="BC2" s="909"/>
      <c r="BD2" s="909"/>
      <c r="BE2" s="909"/>
      <c r="BF2" s="909"/>
      <c r="BG2" s="909"/>
      <c r="BH2" s="909"/>
      <c r="BI2" s="909"/>
      <c r="BJ2" s="909"/>
      <c r="BK2" s="909"/>
      <c r="BL2" s="909"/>
    </row>
    <row r="3" spans="1:64" s="631" customFormat="1" ht="16.5" customHeight="1">
      <c r="B3" s="619"/>
      <c r="C3" s="619"/>
      <c r="D3" s="619"/>
      <c r="E3" s="619"/>
      <c r="F3" s="619"/>
      <c r="G3" s="619"/>
      <c r="H3" s="619"/>
      <c r="I3" s="619"/>
      <c r="J3" s="619"/>
      <c r="K3" s="619"/>
      <c r="L3" s="619"/>
      <c r="M3" s="619"/>
      <c r="N3" s="619"/>
      <c r="O3" s="619"/>
      <c r="P3" s="619"/>
      <c r="Q3" s="619"/>
      <c r="R3" s="805" t="s">
        <v>1043</v>
      </c>
      <c r="S3" s="805"/>
      <c r="T3" s="805"/>
      <c r="U3" s="805"/>
      <c r="V3" s="807">
        <f>'１申請書'!$V$3</f>
        <v>0</v>
      </c>
      <c r="W3" s="806"/>
      <c r="X3" s="806"/>
      <c r="Y3" s="806"/>
      <c r="Z3" s="806"/>
      <c r="AA3" s="806"/>
      <c r="AB3" s="806"/>
      <c r="AC3" s="806"/>
      <c r="AD3" s="806"/>
      <c r="AE3" s="806"/>
      <c r="AF3" s="806"/>
      <c r="AJ3" s="623"/>
      <c r="AK3" s="623"/>
      <c r="AL3" s="623"/>
      <c r="AM3" s="623"/>
      <c r="AN3" s="623"/>
      <c r="AO3" s="623"/>
      <c r="AP3" s="623"/>
      <c r="AQ3" s="623"/>
      <c r="AR3" s="623"/>
      <c r="AS3" s="623"/>
      <c r="AT3" s="623"/>
      <c r="AU3" s="623"/>
      <c r="AV3" s="623"/>
      <c r="AW3" s="623"/>
      <c r="AX3" s="623"/>
      <c r="AY3" s="623"/>
      <c r="AZ3" s="623"/>
      <c r="BA3" s="623"/>
      <c r="BB3" s="623"/>
      <c r="BC3" s="623"/>
      <c r="BD3" s="623"/>
      <c r="BE3" s="623"/>
      <c r="BF3" s="623"/>
      <c r="BG3" s="623"/>
      <c r="BH3" s="623"/>
      <c r="BI3" s="623"/>
      <c r="BJ3" s="623"/>
      <c r="BK3" s="623"/>
      <c r="BL3" s="623"/>
    </row>
    <row r="4" spans="1:64" s="285" customFormat="1" ht="16.5" customHeight="1">
      <c r="R4" s="805" t="s">
        <v>772</v>
      </c>
      <c r="S4" s="805"/>
      <c r="T4" s="805"/>
      <c r="U4" s="805"/>
      <c r="V4" s="806">
        <f>'１申請書'!$K$14</f>
        <v>0</v>
      </c>
      <c r="W4" s="806"/>
      <c r="X4" s="806"/>
      <c r="Y4" s="806"/>
      <c r="Z4" s="806"/>
      <c r="AA4" s="806"/>
      <c r="AB4" s="806"/>
      <c r="AC4" s="806"/>
      <c r="AD4" s="806"/>
      <c r="AE4" s="806"/>
      <c r="AF4" s="806"/>
      <c r="AJ4" s="907" t="s">
        <v>434</v>
      </c>
      <c r="AK4" s="907"/>
      <c r="AL4" s="907"/>
      <c r="AM4" s="907"/>
      <c r="AN4" s="907"/>
      <c r="AO4" s="907"/>
      <c r="AP4" s="907"/>
      <c r="AQ4" s="907"/>
      <c r="AR4" s="907"/>
      <c r="AS4" s="907"/>
      <c r="AT4" s="907"/>
      <c r="AU4" s="907"/>
      <c r="AV4" s="907"/>
      <c r="AW4" s="907"/>
      <c r="AX4" s="907"/>
      <c r="AY4" s="529"/>
      <c r="AZ4" s="529"/>
      <c r="BA4" s="529"/>
      <c r="BB4" s="529"/>
      <c r="BC4" s="529"/>
      <c r="BD4" s="529"/>
      <c r="BE4" s="529"/>
      <c r="BF4" s="529"/>
      <c r="BG4" s="529"/>
      <c r="BH4" s="529"/>
      <c r="BI4" s="529"/>
      <c r="BJ4" s="529"/>
      <c r="BK4" s="529"/>
      <c r="BL4" s="529"/>
    </row>
    <row r="5" spans="1:64" s="285" customFormat="1" ht="16.5" customHeight="1">
      <c r="R5" s="646" t="s">
        <v>97</v>
      </c>
      <c r="S5" s="646"/>
      <c r="T5" s="646"/>
      <c r="U5" s="646"/>
      <c r="V5" s="806">
        <f>'１申請書'!$K$9</f>
        <v>0</v>
      </c>
      <c r="W5" s="806"/>
      <c r="X5" s="806"/>
      <c r="Y5" s="806"/>
      <c r="Z5" s="806"/>
      <c r="AA5" s="806"/>
      <c r="AB5" s="806"/>
      <c r="AC5" s="806"/>
      <c r="AD5" s="806"/>
      <c r="AE5" s="806"/>
      <c r="AF5" s="806"/>
      <c r="AJ5" s="908"/>
      <c r="AK5" s="908"/>
      <c r="AL5" s="908"/>
      <c r="AM5" s="908"/>
      <c r="AN5" s="908"/>
      <c r="AO5" s="908"/>
      <c r="AP5" s="908"/>
      <c r="AQ5" s="908"/>
      <c r="AR5" s="908"/>
      <c r="AS5" s="908"/>
      <c r="AT5" s="908"/>
      <c r="AU5" s="908"/>
      <c r="AV5" s="908"/>
      <c r="AW5" s="908"/>
      <c r="AX5" s="908"/>
      <c r="AY5" s="529"/>
      <c r="AZ5" s="529"/>
      <c r="BA5" s="529"/>
      <c r="BB5" s="529"/>
      <c r="BC5" s="529"/>
      <c r="BD5" s="529"/>
      <c r="BE5" s="529"/>
      <c r="BF5" s="529"/>
      <c r="BG5" s="529"/>
      <c r="BH5" s="529"/>
      <c r="BI5" s="529"/>
      <c r="BJ5" s="529"/>
      <c r="BK5" s="529"/>
      <c r="BL5" s="529"/>
    </row>
    <row r="6" spans="1:64" ht="15" customHeight="1">
      <c r="C6" s="506"/>
      <c r="D6" s="506"/>
      <c r="E6" s="506"/>
      <c r="F6" s="506"/>
      <c r="G6" s="506"/>
      <c r="Y6" s="374" t="s">
        <v>514</v>
      </c>
      <c r="AJ6" s="530" t="s">
        <v>426</v>
      </c>
      <c r="AK6" s="531"/>
      <c r="AL6" s="531"/>
      <c r="AM6" s="531"/>
      <c r="AN6" s="531"/>
      <c r="AO6" s="531"/>
      <c r="AP6" s="531"/>
      <c r="AQ6" s="531"/>
      <c r="AR6" s="531"/>
      <c r="AS6" s="531"/>
      <c r="AT6" s="531"/>
      <c r="AU6" s="531"/>
      <c r="AV6" s="531"/>
      <c r="AW6" s="531"/>
      <c r="AX6" s="531"/>
      <c r="AY6" s="531"/>
      <c r="AZ6" s="531"/>
      <c r="BA6" s="531"/>
      <c r="BB6" s="531"/>
      <c r="BC6" s="531"/>
      <c r="BD6" s="531"/>
      <c r="BE6" s="531"/>
      <c r="BF6" s="531"/>
      <c r="BG6" s="531"/>
      <c r="BH6" s="531"/>
      <c r="BI6" s="531"/>
      <c r="BJ6" s="531"/>
      <c r="BK6" s="531"/>
      <c r="BL6" s="532"/>
    </row>
    <row r="7" spans="1:64" ht="18" customHeight="1" thickBot="1">
      <c r="B7" s="799" t="s">
        <v>98</v>
      </c>
      <c r="C7" s="800"/>
      <c r="D7" s="800"/>
      <c r="E7" s="801"/>
      <c r="F7" s="799" t="s">
        <v>99</v>
      </c>
      <c r="G7" s="800"/>
      <c r="H7" s="800"/>
      <c r="I7" s="800"/>
      <c r="J7" s="800"/>
      <c r="K7" s="800"/>
      <c r="L7" s="800"/>
      <c r="M7" s="800"/>
      <c r="N7" s="800"/>
      <c r="O7" s="800"/>
      <c r="P7" s="800"/>
      <c r="Q7" s="800"/>
      <c r="R7" s="801"/>
      <c r="S7" s="799" t="s">
        <v>103</v>
      </c>
      <c r="T7" s="800"/>
      <c r="U7" s="800"/>
      <c r="V7" s="801"/>
      <c r="W7" s="799" t="s">
        <v>100</v>
      </c>
      <c r="X7" s="801"/>
      <c r="Y7" s="802" t="s">
        <v>101</v>
      </c>
      <c r="Z7" s="803"/>
      <c r="AA7" s="799" t="s">
        <v>102</v>
      </c>
      <c r="AB7" s="800"/>
      <c r="AC7" s="800"/>
      <c r="AD7" s="800"/>
      <c r="AE7" s="800"/>
      <c r="AF7" s="801"/>
      <c r="AH7" s="316" t="s">
        <v>265</v>
      </c>
      <c r="AJ7" s="528" t="s">
        <v>429</v>
      </c>
      <c r="AK7" s="533"/>
      <c r="AL7" s="533"/>
      <c r="AM7" s="533"/>
      <c r="AN7" s="533"/>
      <c r="AO7" s="533"/>
      <c r="AP7" s="533"/>
      <c r="AQ7" s="533"/>
      <c r="AR7" s="533"/>
      <c r="AS7" s="533"/>
      <c r="AT7" s="533"/>
      <c r="AU7" s="533"/>
      <c r="AV7" s="533"/>
      <c r="AW7" s="533"/>
      <c r="AX7" s="533"/>
      <c r="AY7" s="533"/>
      <c r="AZ7" s="533"/>
      <c r="BA7" s="533"/>
      <c r="BB7" s="533"/>
      <c r="BC7" s="533"/>
      <c r="BD7" s="533"/>
      <c r="BE7" s="533"/>
      <c r="BF7" s="533"/>
      <c r="BG7" s="533"/>
      <c r="BH7" s="533"/>
      <c r="BI7" s="533"/>
      <c r="BJ7" s="533"/>
      <c r="BK7" s="533"/>
      <c r="BL7" s="534"/>
    </row>
    <row r="8" spans="1:64" ht="18" customHeight="1">
      <c r="A8" s="809" t="s">
        <v>400</v>
      </c>
      <c r="B8" s="815" t="s">
        <v>1055</v>
      </c>
      <c r="C8" s="816"/>
      <c r="D8" s="816"/>
      <c r="E8" s="817"/>
      <c r="F8" s="756" t="s">
        <v>104</v>
      </c>
      <c r="G8" s="757"/>
      <c r="H8" s="757"/>
      <c r="I8" s="757"/>
      <c r="J8" s="757"/>
      <c r="K8" s="757"/>
      <c r="L8" s="757"/>
      <c r="M8" s="757"/>
      <c r="N8" s="757"/>
      <c r="O8" s="757"/>
      <c r="P8" s="757"/>
      <c r="Q8" s="757"/>
      <c r="R8" s="758"/>
      <c r="S8" s="793" t="s">
        <v>105</v>
      </c>
      <c r="T8" s="794"/>
      <c r="U8" s="794"/>
      <c r="V8" s="795"/>
      <c r="W8" s="733" t="s">
        <v>106</v>
      </c>
      <c r="X8" s="734"/>
      <c r="Y8" s="759"/>
      <c r="Z8" s="760"/>
      <c r="AA8" s="756"/>
      <c r="AB8" s="757"/>
      <c r="AC8" s="757"/>
      <c r="AD8" s="757"/>
      <c r="AE8" s="757"/>
      <c r="AF8" s="814"/>
      <c r="AH8" s="505" t="str">
        <f t="shared" ref="AH8:AH17" si="0">IF(Y8="○","OK","未入力")</f>
        <v>未入力</v>
      </c>
      <c r="AJ8" s="528" t="s">
        <v>430</v>
      </c>
      <c r="AK8" s="527"/>
      <c r="AL8" s="527"/>
      <c r="AM8" s="527"/>
      <c r="AN8" s="527"/>
      <c r="AO8" s="527"/>
      <c r="AP8" s="527"/>
      <c r="AQ8" s="527"/>
      <c r="AR8" s="527"/>
      <c r="AS8" s="527"/>
      <c r="AT8" s="527"/>
      <c r="AU8" s="527"/>
      <c r="AV8" s="527"/>
      <c r="AW8" s="527"/>
      <c r="AX8" s="527"/>
      <c r="AY8" s="527"/>
      <c r="AZ8" s="527"/>
      <c r="BA8" s="527"/>
      <c r="BB8" s="527"/>
      <c r="BC8" s="527"/>
      <c r="BD8" s="527"/>
      <c r="BE8" s="527"/>
      <c r="BF8" s="527"/>
      <c r="BG8" s="527"/>
      <c r="BH8" s="533"/>
      <c r="BI8" s="533"/>
      <c r="BJ8" s="533"/>
      <c r="BK8" s="533"/>
      <c r="BL8" s="534"/>
    </row>
    <row r="9" spans="1:64" ht="18" customHeight="1">
      <c r="A9" s="810"/>
      <c r="B9" s="695" t="s">
        <v>1056</v>
      </c>
      <c r="C9" s="696"/>
      <c r="D9" s="696"/>
      <c r="E9" s="697"/>
      <c r="F9" s="681" t="s">
        <v>36</v>
      </c>
      <c r="G9" s="682"/>
      <c r="H9" s="682"/>
      <c r="I9" s="682"/>
      <c r="J9" s="682"/>
      <c r="K9" s="682"/>
      <c r="L9" s="682"/>
      <c r="M9" s="682"/>
      <c r="N9" s="682"/>
      <c r="O9" s="682"/>
      <c r="P9" s="682"/>
      <c r="Q9" s="682"/>
      <c r="R9" s="683"/>
      <c r="S9" s="703" t="s">
        <v>105</v>
      </c>
      <c r="T9" s="704"/>
      <c r="U9" s="704"/>
      <c r="V9" s="705"/>
      <c r="W9" s="671" t="s">
        <v>106</v>
      </c>
      <c r="X9" s="672"/>
      <c r="Y9" s="673"/>
      <c r="Z9" s="674"/>
      <c r="AA9" s="681"/>
      <c r="AB9" s="682"/>
      <c r="AC9" s="682"/>
      <c r="AD9" s="682"/>
      <c r="AE9" s="682"/>
      <c r="AF9" s="774"/>
      <c r="AH9" s="505" t="str">
        <f t="shared" si="0"/>
        <v>未入力</v>
      </c>
      <c r="AJ9" s="528" t="s">
        <v>431</v>
      </c>
      <c r="AK9" s="527"/>
      <c r="AL9" s="527"/>
      <c r="AM9" s="527"/>
      <c r="AN9" s="527"/>
      <c r="AO9" s="527"/>
      <c r="AP9" s="527"/>
      <c r="AQ9" s="527"/>
      <c r="AR9" s="527"/>
      <c r="AS9" s="527"/>
      <c r="AT9" s="527"/>
      <c r="AU9" s="527"/>
      <c r="AV9" s="527"/>
      <c r="AW9" s="527"/>
      <c r="AX9" s="527"/>
      <c r="AY9" s="527"/>
      <c r="AZ9" s="527"/>
      <c r="BA9" s="527"/>
      <c r="BB9" s="527"/>
      <c r="BC9" s="527"/>
      <c r="BD9" s="527"/>
      <c r="BE9" s="527"/>
      <c r="BF9" s="527"/>
      <c r="BG9" s="527"/>
      <c r="BH9" s="533"/>
      <c r="BI9" s="533"/>
      <c r="BJ9" s="533"/>
      <c r="BK9" s="533"/>
      <c r="BL9" s="534"/>
    </row>
    <row r="10" spans="1:64" ht="18" customHeight="1">
      <c r="A10" s="810"/>
      <c r="B10" s="695" t="s">
        <v>1057</v>
      </c>
      <c r="C10" s="696"/>
      <c r="D10" s="696"/>
      <c r="E10" s="697"/>
      <c r="F10" s="681" t="s">
        <v>689</v>
      </c>
      <c r="G10" s="682"/>
      <c r="H10" s="682"/>
      <c r="I10" s="682"/>
      <c r="J10" s="682"/>
      <c r="K10" s="682"/>
      <c r="L10" s="682"/>
      <c r="M10" s="682"/>
      <c r="N10" s="682"/>
      <c r="O10" s="682"/>
      <c r="P10" s="682"/>
      <c r="Q10" s="682"/>
      <c r="R10" s="683"/>
      <c r="S10" s="703" t="s">
        <v>105</v>
      </c>
      <c r="T10" s="704"/>
      <c r="U10" s="704"/>
      <c r="V10" s="705"/>
      <c r="W10" s="671" t="s">
        <v>106</v>
      </c>
      <c r="X10" s="672"/>
      <c r="Y10" s="673"/>
      <c r="Z10" s="674"/>
      <c r="AA10" s="681"/>
      <c r="AB10" s="682"/>
      <c r="AC10" s="682"/>
      <c r="AD10" s="682"/>
      <c r="AE10" s="682"/>
      <c r="AF10" s="774"/>
      <c r="AH10" s="505" t="str">
        <f t="shared" si="0"/>
        <v>未入力</v>
      </c>
      <c r="AJ10" s="526" t="s">
        <v>432</v>
      </c>
      <c r="AK10" s="527"/>
      <c r="AL10" s="527"/>
      <c r="AM10" s="527"/>
      <c r="AN10" s="527"/>
      <c r="AO10" s="527"/>
      <c r="AP10" s="527"/>
      <c r="AQ10" s="527"/>
      <c r="AR10" s="527"/>
      <c r="AS10" s="527"/>
      <c r="AT10" s="527"/>
      <c r="AU10" s="527"/>
      <c r="AV10" s="527"/>
      <c r="AW10" s="527"/>
      <c r="AX10" s="527"/>
      <c r="AY10" s="527"/>
      <c r="AZ10" s="527"/>
      <c r="BA10" s="527"/>
      <c r="BB10" s="527"/>
      <c r="BC10" s="527"/>
      <c r="BD10" s="527"/>
      <c r="BE10" s="527"/>
      <c r="BF10" s="527"/>
      <c r="BG10" s="527"/>
      <c r="BH10" s="533"/>
      <c r="BI10" s="533"/>
      <c r="BJ10" s="533"/>
      <c r="BK10" s="533"/>
      <c r="BL10" s="534"/>
    </row>
    <row r="11" spans="1:64" ht="18" customHeight="1">
      <c r="A11" s="810"/>
      <c r="B11" s="695" t="s">
        <v>1058</v>
      </c>
      <c r="C11" s="696"/>
      <c r="D11" s="696"/>
      <c r="E11" s="697"/>
      <c r="F11" s="681" t="s">
        <v>128</v>
      </c>
      <c r="G11" s="682"/>
      <c r="H11" s="682"/>
      <c r="I11" s="682"/>
      <c r="J11" s="682"/>
      <c r="K11" s="682"/>
      <c r="L11" s="682"/>
      <c r="M11" s="682"/>
      <c r="N11" s="682"/>
      <c r="O11" s="682"/>
      <c r="P11" s="682"/>
      <c r="Q11" s="682"/>
      <c r="R11" s="683"/>
      <c r="S11" s="703" t="s">
        <v>105</v>
      </c>
      <c r="T11" s="704"/>
      <c r="U11" s="704"/>
      <c r="V11" s="705"/>
      <c r="W11" s="671" t="s">
        <v>106</v>
      </c>
      <c r="X11" s="672"/>
      <c r="Y11" s="673"/>
      <c r="Z11" s="674"/>
      <c r="AA11" s="681"/>
      <c r="AB11" s="682"/>
      <c r="AC11" s="682"/>
      <c r="AD11" s="682"/>
      <c r="AE11" s="682"/>
      <c r="AF11" s="774"/>
      <c r="AH11" s="505" t="str">
        <f t="shared" si="0"/>
        <v>未入力</v>
      </c>
      <c r="AJ11" s="526" t="s">
        <v>769</v>
      </c>
      <c r="AK11" s="527"/>
      <c r="AL11" s="527"/>
      <c r="AM11" s="527"/>
      <c r="AN11" s="527"/>
      <c r="AO11" s="527"/>
      <c r="AP11" s="527"/>
      <c r="AQ11" s="527"/>
      <c r="AR11" s="527"/>
      <c r="AS11" s="527"/>
      <c r="AT11" s="527"/>
      <c r="AU11" s="527"/>
      <c r="AV11" s="527"/>
      <c r="AW11" s="527"/>
      <c r="AX11" s="527"/>
      <c r="AY11" s="527"/>
      <c r="AZ11" s="527"/>
      <c r="BA11" s="527"/>
      <c r="BB11" s="527"/>
      <c r="BC11" s="527"/>
      <c r="BD11" s="527"/>
      <c r="BE11" s="527"/>
      <c r="BF11" s="527"/>
      <c r="BG11" s="527"/>
      <c r="BH11" s="533"/>
      <c r="BI11" s="533"/>
      <c r="BJ11" s="533"/>
      <c r="BK11" s="533"/>
      <c r="BL11" s="534"/>
    </row>
    <row r="12" spans="1:64" ht="18" customHeight="1">
      <c r="A12" s="810"/>
      <c r="B12" s="695" t="s">
        <v>1059</v>
      </c>
      <c r="C12" s="696"/>
      <c r="D12" s="696"/>
      <c r="E12" s="697"/>
      <c r="F12" s="681" t="s">
        <v>60</v>
      </c>
      <c r="G12" s="682"/>
      <c r="H12" s="682"/>
      <c r="I12" s="682"/>
      <c r="J12" s="682"/>
      <c r="K12" s="682"/>
      <c r="L12" s="682"/>
      <c r="M12" s="682"/>
      <c r="N12" s="682"/>
      <c r="O12" s="682"/>
      <c r="P12" s="682"/>
      <c r="Q12" s="682"/>
      <c r="R12" s="683"/>
      <c r="S12" s="703" t="s">
        <v>105</v>
      </c>
      <c r="T12" s="704"/>
      <c r="U12" s="704"/>
      <c r="V12" s="705"/>
      <c r="W12" s="671" t="s">
        <v>106</v>
      </c>
      <c r="X12" s="672"/>
      <c r="Y12" s="673"/>
      <c r="Z12" s="674"/>
      <c r="AA12" s="681"/>
      <c r="AB12" s="682"/>
      <c r="AC12" s="682"/>
      <c r="AD12" s="682"/>
      <c r="AE12" s="682"/>
      <c r="AF12" s="774"/>
      <c r="AH12" s="505" t="str">
        <f t="shared" si="0"/>
        <v>未入力</v>
      </c>
      <c r="AJ12" s="528"/>
      <c r="AK12" s="527"/>
      <c r="AL12" s="527"/>
      <c r="AM12" s="527"/>
      <c r="AN12" s="527"/>
      <c r="AO12" s="527"/>
      <c r="AP12" s="527"/>
      <c r="AQ12" s="527"/>
      <c r="AR12" s="527"/>
      <c r="AS12" s="527"/>
      <c r="AT12" s="527"/>
      <c r="AU12" s="527"/>
      <c r="AV12" s="527"/>
      <c r="AW12" s="527"/>
      <c r="AX12" s="527"/>
      <c r="AY12" s="527"/>
      <c r="AZ12" s="527"/>
      <c r="BA12" s="527"/>
      <c r="BB12" s="527"/>
      <c r="BC12" s="527"/>
      <c r="BD12" s="527"/>
      <c r="BE12" s="527"/>
      <c r="BF12" s="527"/>
      <c r="BG12" s="527"/>
      <c r="BH12" s="533"/>
      <c r="BI12" s="533"/>
      <c r="BJ12" s="533"/>
      <c r="BK12" s="533"/>
      <c r="BL12" s="534"/>
    </row>
    <row r="13" spans="1:64" ht="18" customHeight="1">
      <c r="A13" s="810"/>
      <c r="B13" s="695" t="s">
        <v>1060</v>
      </c>
      <c r="C13" s="696"/>
      <c r="D13" s="696"/>
      <c r="E13" s="697"/>
      <c r="F13" s="681" t="s">
        <v>690</v>
      </c>
      <c r="G13" s="682"/>
      <c r="H13" s="682"/>
      <c r="I13" s="682"/>
      <c r="J13" s="682"/>
      <c r="K13" s="682"/>
      <c r="L13" s="682"/>
      <c r="M13" s="682"/>
      <c r="N13" s="682"/>
      <c r="O13" s="682"/>
      <c r="P13" s="682"/>
      <c r="Q13" s="682"/>
      <c r="R13" s="683"/>
      <c r="S13" s="703" t="s">
        <v>105</v>
      </c>
      <c r="T13" s="704"/>
      <c r="U13" s="704"/>
      <c r="V13" s="705"/>
      <c r="W13" s="671" t="s">
        <v>106</v>
      </c>
      <c r="X13" s="672"/>
      <c r="Y13" s="673"/>
      <c r="Z13" s="674"/>
      <c r="AA13" s="681"/>
      <c r="AB13" s="682"/>
      <c r="AC13" s="682"/>
      <c r="AD13" s="682"/>
      <c r="AE13" s="682"/>
      <c r="AF13" s="774"/>
      <c r="AH13" s="505" t="str">
        <f t="shared" si="0"/>
        <v>未入力</v>
      </c>
      <c r="AJ13" s="526" t="s">
        <v>427</v>
      </c>
      <c r="AK13" s="527"/>
      <c r="AL13" s="527"/>
      <c r="AM13" s="527"/>
      <c r="AN13" s="527"/>
      <c r="AO13" s="527"/>
      <c r="AP13" s="527"/>
      <c r="AQ13" s="527"/>
      <c r="AR13" s="527"/>
      <c r="AS13" s="527"/>
      <c r="AT13" s="527"/>
      <c r="AU13" s="527"/>
      <c r="AV13" s="527"/>
      <c r="AW13" s="527"/>
      <c r="AX13" s="527"/>
      <c r="AY13" s="527"/>
      <c r="AZ13" s="527"/>
      <c r="BA13" s="527"/>
      <c r="BB13" s="527"/>
      <c r="BC13" s="527"/>
      <c r="BD13" s="527"/>
      <c r="BE13" s="527"/>
      <c r="BF13" s="527"/>
      <c r="BG13" s="527"/>
      <c r="BH13" s="533"/>
      <c r="BI13" s="533"/>
      <c r="BJ13" s="533"/>
      <c r="BK13" s="533"/>
      <c r="BL13" s="534"/>
    </row>
    <row r="14" spans="1:64" ht="18" customHeight="1">
      <c r="A14" s="810"/>
      <c r="B14" s="695" t="s">
        <v>1061</v>
      </c>
      <c r="C14" s="696"/>
      <c r="D14" s="696"/>
      <c r="E14" s="697"/>
      <c r="F14" s="681" t="s">
        <v>137</v>
      </c>
      <c r="G14" s="682"/>
      <c r="H14" s="682"/>
      <c r="I14" s="682"/>
      <c r="J14" s="682"/>
      <c r="K14" s="682"/>
      <c r="L14" s="682"/>
      <c r="M14" s="682"/>
      <c r="N14" s="682"/>
      <c r="O14" s="682"/>
      <c r="P14" s="682"/>
      <c r="Q14" s="682"/>
      <c r="R14" s="683"/>
      <c r="S14" s="703" t="s">
        <v>105</v>
      </c>
      <c r="T14" s="704"/>
      <c r="U14" s="704"/>
      <c r="V14" s="705"/>
      <c r="W14" s="671" t="s">
        <v>106</v>
      </c>
      <c r="X14" s="672"/>
      <c r="Y14" s="673"/>
      <c r="Z14" s="674"/>
      <c r="AA14" s="681"/>
      <c r="AB14" s="682"/>
      <c r="AC14" s="682"/>
      <c r="AD14" s="682"/>
      <c r="AE14" s="682"/>
      <c r="AF14" s="774"/>
      <c r="AH14" s="505" t="str">
        <f t="shared" si="0"/>
        <v>未入力</v>
      </c>
      <c r="AJ14" s="526" t="s">
        <v>433</v>
      </c>
      <c r="AK14" s="527"/>
      <c r="AL14" s="527"/>
      <c r="AM14" s="527"/>
      <c r="AN14" s="527"/>
      <c r="AO14" s="527"/>
      <c r="AP14" s="527"/>
      <c r="AQ14" s="527"/>
      <c r="AR14" s="527"/>
      <c r="AS14" s="527"/>
      <c r="AT14" s="527"/>
      <c r="AU14" s="527"/>
      <c r="AV14" s="527"/>
      <c r="AW14" s="527"/>
      <c r="AX14" s="527"/>
      <c r="AY14" s="527"/>
      <c r="AZ14" s="527"/>
      <c r="BA14" s="527"/>
      <c r="BB14" s="527"/>
      <c r="BC14" s="527"/>
      <c r="BD14" s="527"/>
      <c r="BE14" s="527"/>
      <c r="BF14" s="527"/>
      <c r="BG14" s="527"/>
      <c r="BH14" s="533"/>
      <c r="BI14" s="533"/>
      <c r="BJ14" s="533"/>
      <c r="BK14" s="533"/>
      <c r="BL14" s="534"/>
    </row>
    <row r="15" spans="1:64" ht="18" customHeight="1">
      <c r="A15" s="810"/>
      <c r="B15" s="695" t="s">
        <v>1062</v>
      </c>
      <c r="C15" s="696"/>
      <c r="D15" s="696"/>
      <c r="E15" s="697"/>
      <c r="F15" s="681" t="s">
        <v>402</v>
      </c>
      <c r="G15" s="682"/>
      <c r="H15" s="682"/>
      <c r="I15" s="682"/>
      <c r="J15" s="682"/>
      <c r="K15" s="682"/>
      <c r="L15" s="682"/>
      <c r="M15" s="682"/>
      <c r="N15" s="682"/>
      <c r="O15" s="682"/>
      <c r="P15" s="682"/>
      <c r="Q15" s="682"/>
      <c r="R15" s="683"/>
      <c r="S15" s="703" t="s">
        <v>105</v>
      </c>
      <c r="T15" s="704"/>
      <c r="U15" s="704"/>
      <c r="V15" s="705"/>
      <c r="W15" s="671" t="s">
        <v>106</v>
      </c>
      <c r="X15" s="672"/>
      <c r="Y15" s="673"/>
      <c r="Z15" s="674"/>
      <c r="AA15" s="681"/>
      <c r="AB15" s="682"/>
      <c r="AC15" s="682"/>
      <c r="AD15" s="682"/>
      <c r="AE15" s="682"/>
      <c r="AF15" s="774"/>
      <c r="AH15" s="505" t="str">
        <f t="shared" si="0"/>
        <v>未入力</v>
      </c>
      <c r="AJ15" s="526"/>
      <c r="AK15" s="527"/>
      <c r="AL15" s="527"/>
      <c r="AM15" s="527"/>
      <c r="AN15" s="527"/>
      <c r="AO15" s="527"/>
      <c r="AP15" s="527"/>
      <c r="AQ15" s="527"/>
      <c r="AR15" s="527"/>
      <c r="AS15" s="527"/>
      <c r="AT15" s="527"/>
      <c r="AU15" s="527"/>
      <c r="AV15" s="527"/>
      <c r="AW15" s="527"/>
      <c r="AX15" s="527"/>
      <c r="AY15" s="527"/>
      <c r="AZ15" s="527"/>
      <c r="BA15" s="527"/>
      <c r="BB15" s="527"/>
      <c r="BC15" s="527"/>
      <c r="BD15" s="527"/>
      <c r="BE15" s="527"/>
      <c r="BF15" s="527"/>
      <c r="BG15" s="527"/>
      <c r="BH15" s="533"/>
      <c r="BI15" s="533"/>
      <c r="BJ15" s="533"/>
      <c r="BK15" s="533"/>
      <c r="BL15" s="534"/>
    </row>
    <row r="16" spans="1:64" ht="18" customHeight="1">
      <c r="A16" s="810"/>
      <c r="B16" s="695" t="s">
        <v>1063</v>
      </c>
      <c r="C16" s="696"/>
      <c r="D16" s="696"/>
      <c r="E16" s="697"/>
      <c r="F16" s="681" t="s">
        <v>95</v>
      </c>
      <c r="G16" s="682"/>
      <c r="H16" s="682"/>
      <c r="I16" s="682"/>
      <c r="J16" s="682"/>
      <c r="K16" s="682"/>
      <c r="L16" s="682"/>
      <c r="M16" s="682"/>
      <c r="N16" s="682"/>
      <c r="O16" s="682"/>
      <c r="P16" s="682"/>
      <c r="Q16" s="682"/>
      <c r="R16" s="683"/>
      <c r="S16" s="703" t="s">
        <v>105</v>
      </c>
      <c r="T16" s="704"/>
      <c r="U16" s="704"/>
      <c r="V16" s="705"/>
      <c r="W16" s="671" t="s">
        <v>106</v>
      </c>
      <c r="X16" s="672"/>
      <c r="Y16" s="673"/>
      <c r="Z16" s="674"/>
      <c r="AA16" s="681"/>
      <c r="AB16" s="682"/>
      <c r="AC16" s="682"/>
      <c r="AD16" s="682"/>
      <c r="AE16" s="682"/>
      <c r="AF16" s="774"/>
      <c r="AH16" s="505" t="str">
        <f t="shared" si="0"/>
        <v>未入力</v>
      </c>
      <c r="AJ16" s="526" t="s">
        <v>506</v>
      </c>
      <c r="AK16" s="527"/>
      <c r="AL16" s="527"/>
      <c r="AM16" s="527"/>
      <c r="AN16" s="527"/>
      <c r="AO16" s="527"/>
      <c r="AP16" s="527"/>
      <c r="AQ16" s="527"/>
      <c r="AR16" s="527"/>
      <c r="AS16" s="527"/>
      <c r="AT16" s="527"/>
      <c r="AU16" s="527"/>
      <c r="AV16" s="527"/>
      <c r="AW16" s="527"/>
      <c r="AX16" s="527"/>
      <c r="AY16" s="527"/>
      <c r="AZ16" s="527"/>
      <c r="BA16" s="527"/>
      <c r="BB16" s="527"/>
      <c r="BC16" s="527"/>
      <c r="BD16" s="527"/>
      <c r="BE16" s="527"/>
      <c r="BF16" s="527"/>
      <c r="BG16" s="527"/>
      <c r="BH16" s="533"/>
      <c r="BI16" s="533"/>
      <c r="BJ16" s="533"/>
      <c r="BK16" s="533"/>
      <c r="BL16" s="534"/>
    </row>
    <row r="17" spans="1:64" ht="18" customHeight="1">
      <c r="A17" s="810"/>
      <c r="B17" s="695" t="s">
        <v>1064</v>
      </c>
      <c r="C17" s="696"/>
      <c r="D17" s="696"/>
      <c r="E17" s="697"/>
      <c r="F17" s="681" t="s">
        <v>691</v>
      </c>
      <c r="G17" s="682"/>
      <c r="H17" s="682"/>
      <c r="I17" s="682"/>
      <c r="J17" s="682"/>
      <c r="K17" s="682"/>
      <c r="L17" s="682"/>
      <c r="M17" s="682"/>
      <c r="N17" s="682"/>
      <c r="O17" s="682"/>
      <c r="P17" s="682"/>
      <c r="Q17" s="682"/>
      <c r="R17" s="683"/>
      <c r="S17" s="703" t="s">
        <v>105</v>
      </c>
      <c r="T17" s="704"/>
      <c r="U17" s="704"/>
      <c r="V17" s="705"/>
      <c r="W17" s="671" t="s">
        <v>106</v>
      </c>
      <c r="X17" s="672"/>
      <c r="Y17" s="673"/>
      <c r="Z17" s="674"/>
      <c r="AA17" s="885" t="s">
        <v>751</v>
      </c>
      <c r="AB17" s="886"/>
      <c r="AC17" s="886"/>
      <c r="AD17" s="886"/>
      <c r="AE17" s="886"/>
      <c r="AF17" s="887"/>
      <c r="AH17" s="505" t="str">
        <f t="shared" si="0"/>
        <v>未入力</v>
      </c>
      <c r="AJ17" s="526" t="s">
        <v>776</v>
      </c>
      <c r="AK17" s="527"/>
      <c r="AL17" s="527"/>
      <c r="AM17" s="527"/>
      <c r="AN17" s="527"/>
      <c r="AO17" s="527"/>
      <c r="AP17" s="527"/>
      <c r="AQ17" s="527"/>
      <c r="AR17" s="527"/>
      <c r="AS17" s="527"/>
      <c r="AT17" s="527"/>
      <c r="AU17" s="527"/>
      <c r="AV17" s="527"/>
      <c r="AW17" s="527"/>
      <c r="AX17" s="527"/>
      <c r="AY17" s="527"/>
      <c r="AZ17" s="527"/>
      <c r="BA17" s="527"/>
      <c r="BB17" s="527"/>
      <c r="BC17" s="527"/>
      <c r="BD17" s="527"/>
      <c r="BE17" s="527"/>
      <c r="BF17" s="527"/>
      <c r="BG17" s="527"/>
      <c r="BH17" s="533"/>
      <c r="BI17" s="533"/>
      <c r="BJ17" s="533"/>
      <c r="BK17" s="533"/>
      <c r="BL17" s="534"/>
    </row>
    <row r="18" spans="1:64" ht="18" customHeight="1">
      <c r="A18" s="810"/>
      <c r="B18" s="695"/>
      <c r="C18" s="696"/>
      <c r="D18" s="696"/>
      <c r="E18" s="697"/>
      <c r="F18" s="698" t="s">
        <v>536</v>
      </c>
      <c r="G18" s="699"/>
      <c r="H18" s="699"/>
      <c r="I18" s="699"/>
      <c r="J18" s="699"/>
      <c r="K18" s="699"/>
      <c r="L18" s="699"/>
      <c r="M18" s="699"/>
      <c r="N18" s="699"/>
      <c r="O18" s="699"/>
      <c r="P18" s="699"/>
      <c r="Q18" s="699"/>
      <c r="R18" s="864"/>
      <c r="S18" s="703" t="s">
        <v>105</v>
      </c>
      <c r="T18" s="704"/>
      <c r="U18" s="704"/>
      <c r="V18" s="705"/>
      <c r="W18" s="799" t="s">
        <v>398</v>
      </c>
      <c r="X18" s="801"/>
      <c r="Y18" s="847"/>
      <c r="Z18" s="848"/>
      <c r="AA18" s="885" t="s">
        <v>1073</v>
      </c>
      <c r="AB18" s="886"/>
      <c r="AC18" s="886"/>
      <c r="AD18" s="886"/>
      <c r="AE18" s="886"/>
      <c r="AF18" s="887"/>
      <c r="AH18" s="584" t="str">
        <f t="shared" ref="AH18:AH22" si="1">IF(Y18&lt;&gt;0,"OK","未入力")</f>
        <v>未入力</v>
      </c>
      <c r="AJ18" s="526" t="s">
        <v>777</v>
      </c>
      <c r="AK18" s="527"/>
      <c r="AL18" s="527"/>
      <c r="AM18" s="527"/>
      <c r="AN18" s="527"/>
      <c r="AO18" s="527"/>
      <c r="AP18" s="527"/>
      <c r="AQ18" s="527"/>
      <c r="AR18" s="527"/>
      <c r="AS18" s="527"/>
      <c r="AT18" s="527"/>
      <c r="AU18" s="527"/>
      <c r="AV18" s="527"/>
      <c r="AW18" s="527"/>
      <c r="AX18" s="527"/>
      <c r="AY18" s="527"/>
      <c r="AZ18" s="527"/>
      <c r="BA18" s="527"/>
      <c r="BB18" s="527"/>
      <c r="BC18" s="527"/>
      <c r="BD18" s="527"/>
      <c r="BE18" s="527"/>
      <c r="BF18" s="527"/>
      <c r="BG18" s="527"/>
      <c r="BH18" s="533"/>
      <c r="BI18" s="533"/>
      <c r="BJ18" s="533"/>
      <c r="BK18" s="533"/>
      <c r="BL18" s="534"/>
    </row>
    <row r="19" spans="1:64" ht="18" customHeight="1">
      <c r="A19" s="810"/>
      <c r="B19" s="695" t="s">
        <v>1065</v>
      </c>
      <c r="C19" s="696"/>
      <c r="D19" s="696"/>
      <c r="E19" s="697"/>
      <c r="F19" s="869" t="s">
        <v>977</v>
      </c>
      <c r="G19" s="870"/>
      <c r="H19" s="870"/>
      <c r="I19" s="870"/>
      <c r="J19" s="870"/>
      <c r="K19" s="870"/>
      <c r="L19" s="870"/>
      <c r="M19" s="870"/>
      <c r="N19" s="870"/>
      <c r="O19" s="870"/>
      <c r="P19" s="870"/>
      <c r="Q19" s="870"/>
      <c r="R19" s="871"/>
      <c r="S19" s="873" t="s">
        <v>778</v>
      </c>
      <c r="T19" s="874"/>
      <c r="U19" s="874"/>
      <c r="V19" s="875"/>
      <c r="W19" s="888" t="s">
        <v>106</v>
      </c>
      <c r="X19" s="889"/>
      <c r="Y19" s="890"/>
      <c r="Z19" s="891"/>
      <c r="AA19" s="659" t="s">
        <v>978</v>
      </c>
      <c r="AB19" s="660"/>
      <c r="AC19" s="660"/>
      <c r="AD19" s="660"/>
      <c r="AE19" s="660"/>
      <c r="AF19" s="892"/>
      <c r="AH19" s="584" t="str">
        <f t="shared" si="1"/>
        <v>未入力</v>
      </c>
      <c r="AJ19" s="320"/>
      <c r="AK19" s="542"/>
      <c r="AL19" s="542"/>
      <c r="AM19" s="542"/>
      <c r="AN19" s="542"/>
      <c r="AO19" s="542"/>
      <c r="AP19" s="542"/>
      <c r="AQ19" s="542"/>
      <c r="AR19" s="542"/>
      <c r="AS19" s="542"/>
      <c r="AT19" s="542"/>
      <c r="AU19" s="542"/>
      <c r="AV19" s="542"/>
      <c r="AW19" s="542"/>
      <c r="AX19" s="542"/>
      <c r="AY19" s="542"/>
      <c r="AZ19" s="542"/>
      <c r="BA19" s="542"/>
      <c r="BB19" s="542"/>
      <c r="BC19" s="542"/>
      <c r="BD19" s="542"/>
      <c r="BE19" s="542"/>
      <c r="BF19" s="542"/>
      <c r="BG19" s="542"/>
      <c r="BH19" s="86"/>
      <c r="BI19" s="86"/>
      <c r="BJ19" s="86"/>
      <c r="BK19" s="86"/>
      <c r="BL19" s="87"/>
    </row>
    <row r="20" spans="1:64" ht="18" customHeight="1">
      <c r="A20" s="810"/>
      <c r="B20" s="695" t="s">
        <v>1066</v>
      </c>
      <c r="C20" s="696"/>
      <c r="D20" s="696"/>
      <c r="E20" s="697"/>
      <c r="F20" s="836" t="s">
        <v>494</v>
      </c>
      <c r="G20" s="837"/>
      <c r="H20" s="837"/>
      <c r="I20" s="837"/>
      <c r="J20" s="837"/>
      <c r="K20" s="837"/>
      <c r="L20" s="837"/>
      <c r="M20" s="837"/>
      <c r="N20" s="837"/>
      <c r="O20" s="837"/>
      <c r="P20" s="837"/>
      <c r="Q20" s="837"/>
      <c r="R20" s="872"/>
      <c r="S20" s="873" t="s">
        <v>1081</v>
      </c>
      <c r="T20" s="874"/>
      <c r="U20" s="874"/>
      <c r="V20" s="875"/>
      <c r="W20" s="888" t="s">
        <v>106</v>
      </c>
      <c r="X20" s="889"/>
      <c r="Y20" s="890" t="s">
        <v>1080</v>
      </c>
      <c r="Z20" s="891"/>
      <c r="AA20" s="882" t="s">
        <v>1042</v>
      </c>
      <c r="AB20" s="883"/>
      <c r="AC20" s="883"/>
      <c r="AD20" s="883"/>
      <c r="AE20" s="883"/>
      <c r="AF20" s="884"/>
      <c r="AH20" s="584" t="str">
        <f t="shared" si="1"/>
        <v>OK</v>
      </c>
      <c r="AJ20" s="320" t="s">
        <v>428</v>
      </c>
      <c r="AK20" s="502"/>
      <c r="AL20" s="502"/>
      <c r="AM20" s="502"/>
      <c r="AN20" s="502"/>
      <c r="AO20" s="502"/>
      <c r="AP20" s="502"/>
      <c r="AQ20" s="502"/>
      <c r="AR20" s="502"/>
      <c r="AS20" s="502"/>
      <c r="AT20" s="502"/>
      <c r="AU20" s="502"/>
      <c r="AV20" s="502"/>
      <c r="AW20" s="502"/>
      <c r="AX20" s="502"/>
      <c r="AY20" s="502"/>
      <c r="AZ20" s="502"/>
      <c r="BA20" s="502"/>
      <c r="BB20" s="502"/>
      <c r="BC20" s="502"/>
      <c r="BD20" s="502"/>
      <c r="BE20" s="502"/>
      <c r="BF20" s="502"/>
      <c r="BG20" s="502"/>
      <c r="BH20" s="86"/>
      <c r="BI20" s="86"/>
      <c r="BJ20" s="86"/>
      <c r="BK20" s="86"/>
      <c r="BL20" s="87"/>
    </row>
    <row r="21" spans="1:64" ht="18" customHeight="1">
      <c r="A21" s="810"/>
      <c r="B21" s="695" t="s">
        <v>1067</v>
      </c>
      <c r="C21" s="696"/>
      <c r="D21" s="696"/>
      <c r="E21" s="697"/>
      <c r="F21" s="836" t="s">
        <v>519</v>
      </c>
      <c r="G21" s="837"/>
      <c r="H21" s="837"/>
      <c r="I21" s="837"/>
      <c r="J21" s="837"/>
      <c r="K21" s="837"/>
      <c r="L21" s="837"/>
      <c r="M21" s="837"/>
      <c r="N21" s="837"/>
      <c r="O21" s="837"/>
      <c r="P21" s="837"/>
      <c r="Q21" s="837"/>
      <c r="R21" s="872"/>
      <c r="S21" s="873" t="s">
        <v>1081</v>
      </c>
      <c r="T21" s="874"/>
      <c r="U21" s="874"/>
      <c r="V21" s="875"/>
      <c r="W21" s="888" t="s">
        <v>106</v>
      </c>
      <c r="X21" s="889"/>
      <c r="Y21" s="917" t="s">
        <v>1080</v>
      </c>
      <c r="Z21" s="918"/>
      <c r="AA21" s="879" t="s">
        <v>779</v>
      </c>
      <c r="AB21" s="880"/>
      <c r="AC21" s="880"/>
      <c r="AD21" s="880"/>
      <c r="AE21" s="880"/>
      <c r="AF21" s="881"/>
      <c r="AH21" s="584" t="str">
        <f t="shared" si="1"/>
        <v>OK</v>
      </c>
      <c r="AJ21" s="320" t="s">
        <v>460</v>
      </c>
      <c r="AK21" s="502"/>
      <c r="AL21" s="502"/>
      <c r="AM21" s="502"/>
      <c r="AN21" s="502"/>
      <c r="AO21" s="502"/>
      <c r="AP21" s="502"/>
      <c r="AQ21" s="502"/>
      <c r="AR21" s="502"/>
      <c r="AS21" s="502"/>
      <c r="AT21" s="502"/>
      <c r="AU21" s="502"/>
      <c r="AV21" s="502"/>
      <c r="AW21" s="502"/>
      <c r="AX21" s="502"/>
      <c r="AY21" s="502"/>
      <c r="AZ21" s="502"/>
      <c r="BA21" s="502"/>
      <c r="BB21" s="502"/>
      <c r="BC21" s="502"/>
      <c r="BD21" s="502"/>
      <c r="BE21" s="502"/>
      <c r="BF21" s="502"/>
      <c r="BG21" s="502"/>
      <c r="BH21" s="86"/>
      <c r="BI21" s="86"/>
      <c r="BJ21" s="86"/>
      <c r="BK21" s="86"/>
      <c r="BL21" s="87"/>
    </row>
    <row r="22" spans="1:64" ht="18" customHeight="1" thickBot="1">
      <c r="A22" s="811"/>
      <c r="B22" s="651" t="s">
        <v>1068</v>
      </c>
      <c r="C22" s="652"/>
      <c r="D22" s="652"/>
      <c r="E22" s="653"/>
      <c r="F22" s="893" t="s">
        <v>547</v>
      </c>
      <c r="G22" s="894"/>
      <c r="H22" s="894"/>
      <c r="I22" s="894"/>
      <c r="J22" s="894"/>
      <c r="K22" s="894"/>
      <c r="L22" s="894"/>
      <c r="M22" s="894"/>
      <c r="N22" s="894"/>
      <c r="O22" s="894"/>
      <c r="P22" s="894"/>
      <c r="Q22" s="894"/>
      <c r="R22" s="895"/>
      <c r="S22" s="771" t="s">
        <v>778</v>
      </c>
      <c r="T22" s="772"/>
      <c r="U22" s="772"/>
      <c r="V22" s="773"/>
      <c r="W22" s="896" t="s">
        <v>106</v>
      </c>
      <c r="X22" s="897"/>
      <c r="Y22" s="898"/>
      <c r="Z22" s="899"/>
      <c r="AA22" s="876" t="s">
        <v>770</v>
      </c>
      <c r="AB22" s="877"/>
      <c r="AC22" s="877"/>
      <c r="AD22" s="877"/>
      <c r="AE22" s="877"/>
      <c r="AF22" s="878"/>
      <c r="AH22" s="584" t="str">
        <f t="shared" si="1"/>
        <v>未入力</v>
      </c>
      <c r="AJ22" s="320"/>
      <c r="AK22" s="542"/>
      <c r="AL22" s="542"/>
      <c r="AM22" s="542"/>
      <c r="AN22" s="542"/>
      <c r="AO22" s="542"/>
      <c r="AP22" s="542"/>
      <c r="AQ22" s="542"/>
      <c r="AR22" s="542"/>
      <c r="AS22" s="542"/>
      <c r="AT22" s="542"/>
      <c r="AU22" s="542"/>
      <c r="AV22" s="542"/>
      <c r="AW22" s="542"/>
      <c r="AX22" s="542"/>
      <c r="AY22" s="542"/>
      <c r="AZ22" s="542"/>
      <c r="BA22" s="542"/>
      <c r="BB22" s="542"/>
      <c r="BC22" s="542"/>
      <c r="BD22" s="542"/>
      <c r="BE22" s="542"/>
      <c r="BF22" s="542"/>
      <c r="BG22" s="542"/>
      <c r="BH22" s="86"/>
      <c r="BI22" s="86"/>
      <c r="BJ22" s="86"/>
      <c r="BK22" s="86"/>
      <c r="BL22" s="87"/>
    </row>
    <row r="23" spans="1:64" ht="18" customHeight="1">
      <c r="B23" s="188" t="s">
        <v>1101</v>
      </c>
      <c r="AJ23" s="320"/>
      <c r="AK23" s="502"/>
      <c r="AL23" s="502"/>
      <c r="AM23" s="502"/>
      <c r="AN23" s="502"/>
      <c r="AO23" s="502"/>
      <c r="AP23" s="502"/>
      <c r="AQ23" s="502"/>
      <c r="AR23" s="502"/>
      <c r="AS23" s="502"/>
      <c r="AT23" s="502"/>
      <c r="AU23" s="502"/>
      <c r="AV23" s="502"/>
      <c r="AW23" s="502"/>
      <c r="AX23" s="502"/>
      <c r="AY23" s="502"/>
      <c r="AZ23" s="502"/>
      <c r="BA23" s="502"/>
      <c r="BB23" s="502"/>
      <c r="BC23" s="502"/>
      <c r="BD23" s="502"/>
      <c r="BE23" s="502"/>
      <c r="BF23" s="502"/>
      <c r="BG23" s="502"/>
      <c r="BH23" s="86"/>
      <c r="BI23" s="86"/>
      <c r="BJ23" s="86"/>
      <c r="BK23" s="86"/>
      <c r="BL23" s="87"/>
    </row>
    <row r="24" spans="1:64" ht="18" customHeight="1" thickBot="1">
      <c r="AJ24" s="496"/>
      <c r="AK24" s="497"/>
      <c r="AL24" s="497"/>
      <c r="AM24" s="497"/>
      <c r="AN24" s="497"/>
      <c r="AO24" s="497"/>
      <c r="AP24" s="497"/>
      <c r="AQ24" s="497"/>
      <c r="AR24" s="497"/>
      <c r="AS24" s="497"/>
      <c r="AT24" s="497"/>
      <c r="AU24" s="497"/>
      <c r="AV24" s="497"/>
      <c r="AW24" s="497"/>
      <c r="AX24" s="497"/>
      <c r="AY24" s="497"/>
      <c r="AZ24" s="497"/>
      <c r="BA24" s="497"/>
      <c r="BB24" s="497"/>
      <c r="BC24" s="497"/>
      <c r="BD24" s="497"/>
      <c r="BE24" s="497"/>
      <c r="BF24" s="497"/>
      <c r="BG24" s="497"/>
      <c r="BH24" s="25"/>
      <c r="BI24" s="25"/>
      <c r="BJ24" s="25"/>
      <c r="BK24" s="25"/>
      <c r="BL24" s="26"/>
    </row>
    <row r="25" spans="1:64" ht="18" customHeight="1">
      <c r="A25" s="788" t="s">
        <v>461</v>
      </c>
      <c r="B25" s="791" t="s">
        <v>1046</v>
      </c>
      <c r="C25" s="792"/>
      <c r="D25" s="792"/>
      <c r="E25" s="288"/>
      <c r="F25" s="756" t="s">
        <v>1069</v>
      </c>
      <c r="G25" s="757"/>
      <c r="H25" s="757"/>
      <c r="I25" s="757"/>
      <c r="J25" s="757"/>
      <c r="K25" s="757"/>
      <c r="L25" s="757"/>
      <c r="M25" s="757"/>
      <c r="N25" s="757"/>
      <c r="O25" s="757"/>
      <c r="P25" s="757"/>
      <c r="Q25" s="757"/>
      <c r="R25" s="758"/>
      <c r="S25" s="793" t="s">
        <v>105</v>
      </c>
      <c r="T25" s="794"/>
      <c r="U25" s="794"/>
      <c r="V25" s="795"/>
      <c r="W25" s="733" t="s">
        <v>106</v>
      </c>
      <c r="X25" s="734"/>
      <c r="Y25" s="759"/>
      <c r="Z25" s="760"/>
      <c r="AA25" s="782"/>
      <c r="AB25" s="783"/>
      <c r="AC25" s="783"/>
      <c r="AD25" s="783"/>
      <c r="AE25" s="783"/>
      <c r="AF25" s="784"/>
      <c r="AH25" s="505" t="str">
        <f>IF(Y25="○","OK","未入力")</f>
        <v>未入力</v>
      </c>
      <c r="AJ25" s="785" t="s">
        <v>505</v>
      </c>
      <c r="AK25" s="785"/>
      <c r="AL25" s="785"/>
      <c r="AM25" s="785"/>
      <c r="AN25" s="785"/>
      <c r="AO25" s="785"/>
      <c r="AP25" s="785"/>
      <c r="AQ25" s="785"/>
      <c r="AR25" s="785"/>
      <c r="AS25" s="785"/>
      <c r="AT25" s="785"/>
      <c r="AU25" s="785"/>
      <c r="AV25" s="785"/>
      <c r="AW25" s="785"/>
      <c r="AX25" s="785"/>
    </row>
    <row r="26" spans="1:64" ht="18" customHeight="1">
      <c r="A26" s="900"/>
      <c r="B26" s="701" t="s">
        <v>1047</v>
      </c>
      <c r="C26" s="702"/>
      <c r="D26" s="702"/>
      <c r="E26" s="75"/>
      <c r="F26" s="681" t="s">
        <v>145</v>
      </c>
      <c r="G26" s="682"/>
      <c r="H26" s="682"/>
      <c r="I26" s="682"/>
      <c r="J26" s="682"/>
      <c r="K26" s="682"/>
      <c r="L26" s="682"/>
      <c r="M26" s="682"/>
      <c r="N26" s="682"/>
      <c r="O26" s="682"/>
      <c r="P26" s="682"/>
      <c r="Q26" s="682"/>
      <c r="R26" s="683"/>
      <c r="S26" s="703" t="s">
        <v>105</v>
      </c>
      <c r="T26" s="704"/>
      <c r="U26" s="704"/>
      <c r="V26" s="705"/>
      <c r="W26" s="671" t="s">
        <v>399</v>
      </c>
      <c r="X26" s="672"/>
      <c r="Y26" s="673"/>
      <c r="Z26" s="674"/>
      <c r="AA26" s="706"/>
      <c r="AB26" s="707"/>
      <c r="AC26" s="707"/>
      <c r="AD26" s="707"/>
      <c r="AE26" s="707"/>
      <c r="AF26" s="708"/>
      <c r="AH26" s="505" t="str">
        <f>IF(Y26="○","OK","未入力")</f>
        <v>未入力</v>
      </c>
      <c r="AJ26" s="785"/>
      <c r="AK26" s="785"/>
      <c r="AL26" s="785"/>
      <c r="AM26" s="785"/>
      <c r="AN26" s="785"/>
      <c r="AO26" s="785"/>
      <c r="AP26" s="785"/>
      <c r="AQ26" s="785"/>
      <c r="AR26" s="785"/>
      <c r="AS26" s="785"/>
      <c r="AT26" s="785"/>
      <c r="AU26" s="785"/>
      <c r="AV26" s="785"/>
      <c r="AW26" s="785"/>
      <c r="AX26" s="785"/>
    </row>
    <row r="27" spans="1:64" ht="18" customHeight="1">
      <c r="A27" s="900"/>
      <c r="B27" s="701" t="s">
        <v>1048</v>
      </c>
      <c r="C27" s="702"/>
      <c r="D27" s="702"/>
      <c r="E27" s="75"/>
      <c r="F27" s="681" t="s">
        <v>132</v>
      </c>
      <c r="G27" s="682"/>
      <c r="H27" s="682"/>
      <c r="I27" s="682"/>
      <c r="J27" s="682"/>
      <c r="K27" s="682"/>
      <c r="L27" s="682"/>
      <c r="M27" s="682"/>
      <c r="N27" s="682"/>
      <c r="O27" s="682"/>
      <c r="P27" s="682"/>
      <c r="Q27" s="682"/>
      <c r="R27" s="683"/>
      <c r="S27" s="703" t="s">
        <v>105</v>
      </c>
      <c r="T27" s="704"/>
      <c r="U27" s="704"/>
      <c r="V27" s="705"/>
      <c r="W27" s="671" t="s">
        <v>399</v>
      </c>
      <c r="X27" s="672"/>
      <c r="Y27" s="673"/>
      <c r="Z27" s="674"/>
      <c r="AA27" s="681"/>
      <c r="AB27" s="682"/>
      <c r="AC27" s="682"/>
      <c r="AD27" s="682"/>
      <c r="AE27" s="682"/>
      <c r="AF27" s="774"/>
      <c r="AH27" s="505" t="str">
        <f>IF(Y27="○","OK","未入力")</f>
        <v>未入力</v>
      </c>
      <c r="AJ27" s="775" t="s">
        <v>35</v>
      </c>
      <c r="AK27" s="775"/>
      <c r="AL27" s="775" t="s">
        <v>37</v>
      </c>
      <c r="AM27" s="775"/>
      <c r="AN27" s="775" t="s">
        <v>59</v>
      </c>
      <c r="AO27" s="775"/>
      <c r="AP27" s="775" t="s">
        <v>63</v>
      </c>
      <c r="AQ27" s="775"/>
      <c r="AR27" s="775" t="s">
        <v>76</v>
      </c>
      <c r="AS27" s="775"/>
      <c r="AT27" s="775" t="s">
        <v>78</v>
      </c>
      <c r="AU27" s="775"/>
      <c r="AV27" s="775" t="s">
        <v>82</v>
      </c>
      <c r="AW27" s="775"/>
      <c r="AX27" s="775" t="s">
        <v>84</v>
      </c>
      <c r="AY27" s="775"/>
      <c r="AZ27" s="775" t="s">
        <v>12</v>
      </c>
      <c r="BA27" s="775"/>
      <c r="BB27" s="775" t="s">
        <v>90</v>
      </c>
      <c r="BC27" s="775"/>
      <c r="BD27" s="775" t="s">
        <v>94</v>
      </c>
      <c r="BE27" s="775"/>
      <c r="BF27" s="775" t="s">
        <v>976</v>
      </c>
      <c r="BG27" s="775"/>
    </row>
    <row r="28" spans="1:64" ht="30" customHeight="1">
      <c r="A28" s="900"/>
      <c r="B28" s="701" t="s">
        <v>1049</v>
      </c>
      <c r="C28" s="702"/>
      <c r="D28" s="702"/>
      <c r="E28" s="75"/>
      <c r="F28" s="706" t="s">
        <v>816</v>
      </c>
      <c r="G28" s="707"/>
      <c r="H28" s="707"/>
      <c r="I28" s="707"/>
      <c r="J28" s="707"/>
      <c r="K28" s="707"/>
      <c r="L28" s="707"/>
      <c r="M28" s="707"/>
      <c r="N28" s="707"/>
      <c r="O28" s="707"/>
      <c r="P28" s="707"/>
      <c r="Q28" s="707"/>
      <c r="R28" s="770"/>
      <c r="S28" s="703" t="s">
        <v>105</v>
      </c>
      <c r="T28" s="704"/>
      <c r="U28" s="704"/>
      <c r="V28" s="705"/>
      <c r="W28" s="671" t="s">
        <v>399</v>
      </c>
      <c r="X28" s="672"/>
      <c r="Y28" s="673"/>
      <c r="Z28" s="674"/>
      <c r="AA28" s="681"/>
      <c r="AB28" s="682"/>
      <c r="AC28" s="682"/>
      <c r="AD28" s="682"/>
      <c r="AE28" s="682"/>
      <c r="AF28" s="774"/>
      <c r="AH28" s="505" t="str">
        <f>IF(Y28="○","OK","未入力")</f>
        <v>未入力</v>
      </c>
      <c r="AJ28" s="671" t="str">
        <f>IF('３申請者(短'!T1="未入力の項目があります","ERROR","OK")</f>
        <v>ERROR</v>
      </c>
      <c r="AK28" s="781"/>
      <c r="AL28" s="671" t="str">
        <f>IF('４体制'!S1="未入力の項目があります","ERROR","OK")</f>
        <v>ERROR</v>
      </c>
      <c r="AM28" s="781"/>
      <c r="AN28" s="671" t="str">
        <f>IF('５施設'!R1="未入力の項目があります","ERROR","OK")</f>
        <v>ERROR</v>
      </c>
      <c r="AO28" s="781"/>
      <c r="AP28" s="671" t="str">
        <f>IF('６カリ(短'!R1="未入力の項目があります","ERROR","OK")</f>
        <v>ERROR</v>
      </c>
      <c r="AQ28" s="781"/>
      <c r="AR28" s="671" t="str">
        <f>IF('７講師1'!S1="未入力の項目があります","ERROR","OK")</f>
        <v>OK</v>
      </c>
      <c r="AS28" s="781"/>
      <c r="AT28" s="671" t="str">
        <f>IF('８教材'!T1="未入力の項目があります","ERROR","OK")</f>
        <v>ERROR</v>
      </c>
      <c r="AU28" s="781"/>
      <c r="AV28" s="671" t="str">
        <f>IF('９就職'!S1="未入力の項目があります","ERROR","OK")</f>
        <v>ERROR</v>
      </c>
      <c r="AW28" s="781"/>
      <c r="AX28" s="671" t="str">
        <f>IF('10見積(短'!R1="未入力の項目があります","ERROR","OK")</f>
        <v>ERROR</v>
      </c>
      <c r="AY28" s="781"/>
      <c r="AZ28" s="671" t="str">
        <f>IF('11デジタルリテラシー'!I2="未入力の項目があります","ERROR","OK")</f>
        <v>ERROR</v>
      </c>
      <c r="BA28" s="781"/>
      <c r="BB28" s="671" t="str">
        <f>IF('12託児'!Q1="未入力の項目があります","ERROR","OK")</f>
        <v>ERROR</v>
      </c>
      <c r="BC28" s="672"/>
      <c r="BD28" s="910" t="str">
        <f>IF('13DS・大型自動車'!V1="未入力の項目があります","ERROR","OK")</f>
        <v>ERROR</v>
      </c>
      <c r="BE28" s="672"/>
      <c r="BF28" s="910" t="str">
        <f>IF('14職場見学（介護系のみ）'!AE1="未入力の項目があります","ERROR","OK")</f>
        <v>OK</v>
      </c>
      <c r="BG28" s="672"/>
    </row>
    <row r="29" spans="1:64" ht="30" customHeight="1">
      <c r="A29" s="900"/>
      <c r="B29" s="701" t="s">
        <v>1050</v>
      </c>
      <c r="C29" s="702"/>
      <c r="D29" s="702"/>
      <c r="E29" s="75"/>
      <c r="F29" s="706" t="s">
        <v>172</v>
      </c>
      <c r="G29" s="707"/>
      <c r="H29" s="707"/>
      <c r="I29" s="707"/>
      <c r="J29" s="707"/>
      <c r="K29" s="707"/>
      <c r="L29" s="707"/>
      <c r="M29" s="707"/>
      <c r="N29" s="707"/>
      <c r="O29" s="707"/>
      <c r="P29" s="707"/>
      <c r="Q29" s="707"/>
      <c r="R29" s="770"/>
      <c r="S29" s="703" t="s">
        <v>105</v>
      </c>
      <c r="T29" s="704"/>
      <c r="U29" s="704"/>
      <c r="V29" s="705"/>
      <c r="W29" s="671" t="s">
        <v>399</v>
      </c>
      <c r="X29" s="672"/>
      <c r="Y29" s="673"/>
      <c r="Z29" s="674"/>
      <c r="AA29" s="681" t="s">
        <v>170</v>
      </c>
      <c r="AB29" s="682"/>
      <c r="AC29" s="682"/>
      <c r="AD29" s="682"/>
      <c r="AE29" s="682"/>
      <c r="AF29" s="774"/>
      <c r="AH29" s="584" t="str">
        <f>IF(Y29&lt;&gt;"","OK","未入力")</f>
        <v>未入力</v>
      </c>
      <c r="AZ29" s="916" t="s">
        <v>1003</v>
      </c>
      <c r="BA29" s="916"/>
      <c r="BB29" s="911" t="s">
        <v>780</v>
      </c>
      <c r="BC29" s="911"/>
      <c r="BD29" s="911" t="s">
        <v>781</v>
      </c>
      <c r="BE29" s="911"/>
      <c r="BF29" s="911" t="s">
        <v>981</v>
      </c>
      <c r="BG29" s="911"/>
    </row>
    <row r="30" spans="1:64" ht="48" customHeight="1">
      <c r="A30" s="900"/>
      <c r="B30" s="701" t="s">
        <v>1051</v>
      </c>
      <c r="C30" s="702"/>
      <c r="D30" s="702"/>
      <c r="E30" s="315"/>
      <c r="F30" s="706" t="s">
        <v>1074</v>
      </c>
      <c r="G30" s="707"/>
      <c r="H30" s="707"/>
      <c r="I30" s="707"/>
      <c r="J30" s="707"/>
      <c r="K30" s="707"/>
      <c r="L30" s="707"/>
      <c r="M30" s="707"/>
      <c r="N30" s="707"/>
      <c r="O30" s="707"/>
      <c r="P30" s="707"/>
      <c r="Q30" s="707"/>
      <c r="R30" s="770"/>
      <c r="S30" s="913" t="s">
        <v>105</v>
      </c>
      <c r="T30" s="914"/>
      <c r="U30" s="914"/>
      <c r="V30" s="915"/>
      <c r="W30" s="845" t="s">
        <v>399</v>
      </c>
      <c r="X30" s="846"/>
      <c r="Y30" s="673"/>
      <c r="Z30" s="674"/>
      <c r="AA30" s="858"/>
      <c r="AB30" s="843"/>
      <c r="AC30" s="843"/>
      <c r="AD30" s="843"/>
      <c r="AE30" s="843"/>
      <c r="AF30" s="919"/>
      <c r="AH30" s="584" t="str">
        <f t="shared" ref="AH30:AH31" si="2">IF(Y30&lt;&gt;"","OK","未入力")</f>
        <v>未入力</v>
      </c>
      <c r="AJ30" s="314"/>
      <c r="AZ30" s="808"/>
      <c r="BA30" s="808"/>
      <c r="BB30" s="912"/>
      <c r="BC30" s="912"/>
      <c r="BD30" s="912"/>
      <c r="BE30" s="912"/>
      <c r="BF30" s="912"/>
      <c r="BG30" s="912"/>
      <c r="BI30" s="821" t="s">
        <v>423</v>
      </c>
      <c r="BJ30" s="822"/>
      <c r="BK30" s="822"/>
      <c r="BL30" s="823"/>
    </row>
    <row r="31" spans="1:64" ht="40.5" customHeight="1">
      <c r="A31" s="900"/>
      <c r="B31" s="701" t="s">
        <v>1052</v>
      </c>
      <c r="C31" s="702"/>
      <c r="D31" s="702"/>
      <c r="E31" s="75"/>
      <c r="F31" s="748" t="s">
        <v>783</v>
      </c>
      <c r="G31" s="749"/>
      <c r="H31" s="749"/>
      <c r="I31" s="749"/>
      <c r="J31" s="749"/>
      <c r="K31" s="749"/>
      <c r="L31" s="749"/>
      <c r="M31" s="749"/>
      <c r="N31" s="749"/>
      <c r="O31" s="749"/>
      <c r="P31" s="749"/>
      <c r="Q31" s="749"/>
      <c r="R31" s="750"/>
      <c r="S31" s="913" t="s">
        <v>105</v>
      </c>
      <c r="T31" s="914"/>
      <c r="U31" s="914"/>
      <c r="V31" s="915"/>
      <c r="W31" s="671" t="s">
        <v>399</v>
      </c>
      <c r="X31" s="672"/>
      <c r="Y31" s="673"/>
      <c r="Z31" s="674"/>
      <c r="AA31" s="681"/>
      <c r="AB31" s="682"/>
      <c r="AC31" s="682"/>
      <c r="AD31" s="682"/>
      <c r="AE31" s="682"/>
      <c r="AF31" s="774"/>
      <c r="AH31" s="585" t="str">
        <f t="shared" si="2"/>
        <v>未入力</v>
      </c>
      <c r="AZ31" s="808"/>
      <c r="BA31" s="808"/>
      <c r="BB31" s="912"/>
      <c r="BC31" s="912"/>
      <c r="BD31" s="912"/>
      <c r="BE31" s="912"/>
      <c r="BF31" s="912"/>
      <c r="BG31" s="912"/>
      <c r="BI31" s="824" t="s">
        <v>423</v>
      </c>
      <c r="BJ31" s="825"/>
      <c r="BK31" s="825"/>
      <c r="BL31" s="826"/>
    </row>
    <row r="32" spans="1:64" ht="30" customHeight="1">
      <c r="A32" s="900"/>
      <c r="B32" s="701" t="s">
        <v>1053</v>
      </c>
      <c r="C32" s="702"/>
      <c r="D32" s="702"/>
      <c r="E32" s="372"/>
      <c r="F32" s="681" t="s">
        <v>111</v>
      </c>
      <c r="G32" s="682"/>
      <c r="H32" s="682"/>
      <c r="I32" s="682"/>
      <c r="J32" s="682"/>
      <c r="K32" s="682"/>
      <c r="L32" s="682"/>
      <c r="M32" s="682"/>
      <c r="N32" s="682"/>
      <c r="O32" s="682"/>
      <c r="P32" s="682"/>
      <c r="Q32" s="682"/>
      <c r="R32" s="683"/>
      <c r="S32" s="703" t="s">
        <v>109</v>
      </c>
      <c r="T32" s="704"/>
      <c r="U32" s="704"/>
      <c r="V32" s="705"/>
      <c r="W32" s="671" t="s">
        <v>399</v>
      </c>
      <c r="X32" s="672"/>
      <c r="Y32" s="673"/>
      <c r="Z32" s="674"/>
      <c r="AA32" s="921" t="s">
        <v>138</v>
      </c>
      <c r="AB32" s="922"/>
      <c r="AC32" s="922"/>
      <c r="AD32" s="922"/>
      <c r="AE32" s="922"/>
      <c r="AF32" s="923"/>
      <c r="AG32" s="86"/>
      <c r="AH32" s="505" t="str">
        <f>IF(Y32="○","OK","未入力")</f>
        <v>未入力</v>
      </c>
    </row>
    <row r="33" spans="1:64" ht="30" customHeight="1">
      <c r="A33" s="900"/>
      <c r="B33" s="701" t="s">
        <v>1054</v>
      </c>
      <c r="C33" s="702"/>
      <c r="D33" s="702"/>
      <c r="E33" s="75"/>
      <c r="F33" s="858" t="s">
        <v>466</v>
      </c>
      <c r="G33" s="843"/>
      <c r="H33" s="843"/>
      <c r="I33" s="843"/>
      <c r="J33" s="843"/>
      <c r="K33" s="843"/>
      <c r="L33" s="843"/>
      <c r="M33" s="843"/>
      <c r="N33" s="843"/>
      <c r="O33" s="843"/>
      <c r="P33" s="843"/>
      <c r="Q33" s="843"/>
      <c r="R33" s="844"/>
      <c r="S33" s="859" t="s">
        <v>778</v>
      </c>
      <c r="T33" s="860"/>
      <c r="U33" s="860"/>
      <c r="V33" s="861"/>
      <c r="W33" s="671" t="s">
        <v>399</v>
      </c>
      <c r="X33" s="672"/>
      <c r="Y33" s="673"/>
      <c r="Z33" s="674"/>
      <c r="AA33" s="681"/>
      <c r="AB33" s="682"/>
      <c r="AC33" s="682"/>
      <c r="AD33" s="682"/>
      <c r="AE33" s="682"/>
      <c r="AF33" s="774"/>
      <c r="AH33" s="584" t="str">
        <f t="shared" ref="AH33" si="3">IF(Y33&lt;&gt;"","OK","未入力")</f>
        <v>未入力</v>
      </c>
    </row>
    <row r="34" spans="1:64" ht="18" customHeight="1">
      <c r="A34" s="900"/>
      <c r="B34" s="862" t="s">
        <v>1045</v>
      </c>
      <c r="C34" s="863"/>
      <c r="D34" s="863"/>
      <c r="E34" s="372"/>
      <c r="F34" s="698" t="s">
        <v>169</v>
      </c>
      <c r="G34" s="699"/>
      <c r="H34" s="699"/>
      <c r="I34" s="699"/>
      <c r="J34" s="699"/>
      <c r="K34" s="699"/>
      <c r="L34" s="699"/>
      <c r="M34" s="699"/>
      <c r="N34" s="699"/>
      <c r="O34" s="699"/>
      <c r="P34" s="699"/>
      <c r="Q34" s="699"/>
      <c r="R34" s="864"/>
      <c r="S34" s="865" t="s">
        <v>105</v>
      </c>
      <c r="T34" s="866"/>
      <c r="U34" s="866"/>
      <c r="V34" s="867"/>
      <c r="W34" s="799" t="s">
        <v>399</v>
      </c>
      <c r="X34" s="801"/>
      <c r="Y34" s="847"/>
      <c r="Z34" s="848"/>
      <c r="AA34" s="681"/>
      <c r="AB34" s="682"/>
      <c r="AC34" s="682"/>
      <c r="AD34" s="682"/>
      <c r="AE34" s="682"/>
      <c r="AF34" s="774"/>
      <c r="AG34" s="86"/>
      <c r="AH34" s="627" t="str">
        <f>IF(Y34="○","OK","未入力")</f>
        <v>未入力</v>
      </c>
    </row>
    <row r="35" spans="1:64" ht="18" customHeight="1">
      <c r="A35" s="900"/>
      <c r="B35" s="902" t="s">
        <v>507</v>
      </c>
      <c r="C35" s="839" t="s">
        <v>548</v>
      </c>
      <c r="D35" s="840"/>
      <c r="E35" s="841"/>
      <c r="F35" s="842" t="s">
        <v>508</v>
      </c>
      <c r="G35" s="843"/>
      <c r="H35" s="843"/>
      <c r="I35" s="843"/>
      <c r="J35" s="843"/>
      <c r="K35" s="843"/>
      <c r="L35" s="843"/>
      <c r="M35" s="843"/>
      <c r="N35" s="843"/>
      <c r="O35" s="843"/>
      <c r="P35" s="843"/>
      <c r="Q35" s="843"/>
      <c r="R35" s="844"/>
      <c r="S35" s="849" t="s">
        <v>1081</v>
      </c>
      <c r="T35" s="850"/>
      <c r="U35" s="850"/>
      <c r="V35" s="851"/>
      <c r="W35" s="845" t="s">
        <v>399</v>
      </c>
      <c r="X35" s="846"/>
      <c r="Y35" s="847" t="s">
        <v>1080</v>
      </c>
      <c r="Z35" s="848"/>
      <c r="AA35" s="836" t="s">
        <v>170</v>
      </c>
      <c r="AB35" s="837"/>
      <c r="AC35" s="837"/>
      <c r="AD35" s="837"/>
      <c r="AE35" s="837"/>
      <c r="AF35" s="838"/>
      <c r="AH35" s="584" t="str">
        <f t="shared" ref="AH35:AH38" si="4">IF(Y35&lt;&gt;"","OK","未入力")</f>
        <v>OK</v>
      </c>
      <c r="BI35" s="827" t="s">
        <v>782</v>
      </c>
      <c r="BJ35" s="828"/>
      <c r="BK35" s="828"/>
      <c r="BL35" s="829"/>
    </row>
    <row r="36" spans="1:64" ht="18" customHeight="1">
      <c r="A36" s="900"/>
      <c r="B36" s="903"/>
      <c r="C36" s="839" t="s">
        <v>549</v>
      </c>
      <c r="D36" s="840"/>
      <c r="E36" s="841"/>
      <c r="F36" s="842" t="s">
        <v>509</v>
      </c>
      <c r="G36" s="843"/>
      <c r="H36" s="843"/>
      <c r="I36" s="843"/>
      <c r="J36" s="843"/>
      <c r="K36" s="843"/>
      <c r="L36" s="843"/>
      <c r="M36" s="843"/>
      <c r="N36" s="843"/>
      <c r="O36" s="843"/>
      <c r="P36" s="843"/>
      <c r="Q36" s="843"/>
      <c r="R36" s="844"/>
      <c r="S36" s="852"/>
      <c r="T36" s="853"/>
      <c r="U36" s="853"/>
      <c r="V36" s="854"/>
      <c r="W36" s="845" t="s">
        <v>399</v>
      </c>
      <c r="X36" s="846"/>
      <c r="Y36" s="847" t="s">
        <v>1080</v>
      </c>
      <c r="Z36" s="848"/>
      <c r="AA36" s="836" t="s">
        <v>170</v>
      </c>
      <c r="AB36" s="837"/>
      <c r="AC36" s="837"/>
      <c r="AD36" s="837"/>
      <c r="AE36" s="837"/>
      <c r="AF36" s="838"/>
      <c r="AH36" s="584" t="str">
        <f t="shared" si="4"/>
        <v>OK</v>
      </c>
      <c r="BI36" s="830"/>
      <c r="BJ36" s="831"/>
      <c r="BK36" s="831"/>
      <c r="BL36" s="832"/>
    </row>
    <row r="37" spans="1:64" ht="18" customHeight="1">
      <c r="A37" s="900"/>
      <c r="B37" s="903"/>
      <c r="C37" s="839" t="s">
        <v>550</v>
      </c>
      <c r="D37" s="840"/>
      <c r="E37" s="841"/>
      <c r="F37" s="842" t="s">
        <v>510</v>
      </c>
      <c r="G37" s="843"/>
      <c r="H37" s="843"/>
      <c r="I37" s="843"/>
      <c r="J37" s="843"/>
      <c r="K37" s="843"/>
      <c r="L37" s="843"/>
      <c r="M37" s="843"/>
      <c r="N37" s="843"/>
      <c r="O37" s="843"/>
      <c r="P37" s="843"/>
      <c r="Q37" s="843"/>
      <c r="R37" s="844"/>
      <c r="S37" s="852"/>
      <c r="T37" s="853"/>
      <c r="U37" s="853"/>
      <c r="V37" s="854"/>
      <c r="W37" s="845" t="s">
        <v>399</v>
      </c>
      <c r="X37" s="846"/>
      <c r="Y37" s="847" t="s">
        <v>1080</v>
      </c>
      <c r="Z37" s="848"/>
      <c r="AA37" s="836" t="s">
        <v>170</v>
      </c>
      <c r="AB37" s="837"/>
      <c r="AC37" s="837"/>
      <c r="AD37" s="837"/>
      <c r="AE37" s="837"/>
      <c r="AF37" s="838"/>
      <c r="AH37" s="584" t="str">
        <f t="shared" si="4"/>
        <v>OK</v>
      </c>
      <c r="BI37" s="830"/>
      <c r="BJ37" s="831"/>
      <c r="BK37" s="831"/>
      <c r="BL37" s="832"/>
    </row>
    <row r="38" spans="1:64" ht="18" customHeight="1" thickBot="1">
      <c r="A38" s="901"/>
      <c r="B38" s="904"/>
      <c r="C38" s="818" t="s">
        <v>551</v>
      </c>
      <c r="D38" s="819"/>
      <c r="E38" s="820"/>
      <c r="F38" s="893" t="s">
        <v>511</v>
      </c>
      <c r="G38" s="894"/>
      <c r="H38" s="894"/>
      <c r="I38" s="894"/>
      <c r="J38" s="894"/>
      <c r="K38" s="894"/>
      <c r="L38" s="894"/>
      <c r="M38" s="894"/>
      <c r="N38" s="894"/>
      <c r="O38" s="894"/>
      <c r="P38" s="894"/>
      <c r="Q38" s="894"/>
      <c r="R38" s="895"/>
      <c r="S38" s="855"/>
      <c r="T38" s="856"/>
      <c r="U38" s="856"/>
      <c r="V38" s="857"/>
      <c r="W38" s="905" t="s">
        <v>399</v>
      </c>
      <c r="X38" s="906"/>
      <c r="Y38" s="656" t="s">
        <v>1080</v>
      </c>
      <c r="Z38" s="657"/>
      <c r="AA38" s="924" t="s">
        <v>512</v>
      </c>
      <c r="AB38" s="925"/>
      <c r="AC38" s="925"/>
      <c r="AD38" s="925"/>
      <c r="AE38" s="925"/>
      <c r="AF38" s="926"/>
      <c r="AH38" s="584" t="str">
        <f t="shared" si="4"/>
        <v>OK</v>
      </c>
      <c r="BI38" s="833"/>
      <c r="BJ38" s="834"/>
      <c r="BK38" s="834"/>
      <c r="BL38" s="835"/>
    </row>
    <row r="39" spans="1:64" ht="18" customHeight="1">
      <c r="B39" s="2" t="s">
        <v>1070</v>
      </c>
    </row>
    <row r="40" spans="1:64" ht="18" customHeight="1" thickBot="1">
      <c r="AH40" s="506"/>
    </row>
    <row r="41" spans="1:64" ht="18" customHeight="1">
      <c r="A41" s="709" t="s">
        <v>992</v>
      </c>
      <c r="B41" s="712" t="s">
        <v>13</v>
      </c>
      <c r="C41" s="713"/>
      <c r="D41" s="714"/>
      <c r="E41" s="639">
        <v>1</v>
      </c>
      <c r="F41" s="721" t="s">
        <v>991</v>
      </c>
      <c r="G41" s="722"/>
      <c r="H41" s="722"/>
      <c r="I41" s="722"/>
      <c r="J41" s="722"/>
      <c r="K41" s="722"/>
      <c r="L41" s="722"/>
      <c r="M41" s="722"/>
      <c r="N41" s="722"/>
      <c r="O41" s="722"/>
      <c r="P41" s="722"/>
      <c r="Q41" s="722"/>
      <c r="R41" s="723"/>
      <c r="S41" s="724" t="s">
        <v>119</v>
      </c>
      <c r="T41" s="725"/>
      <c r="U41" s="725"/>
      <c r="V41" s="726"/>
      <c r="W41" s="733" t="s">
        <v>399</v>
      </c>
      <c r="X41" s="734"/>
      <c r="Y41" s="735"/>
      <c r="Z41" s="736"/>
      <c r="AA41" s="737" t="s">
        <v>570</v>
      </c>
      <c r="AB41" s="738"/>
      <c r="AC41" s="738"/>
      <c r="AD41" s="738"/>
      <c r="AE41" s="738"/>
      <c r="AF41" s="739"/>
      <c r="AH41" s="584" t="str">
        <f t="shared" ref="AH41:AH47" si="5">IF(Y41&lt;&gt;"","OK","未入力")</f>
        <v>未入力</v>
      </c>
    </row>
    <row r="42" spans="1:64" ht="18" customHeight="1">
      <c r="A42" s="710"/>
      <c r="B42" s="715"/>
      <c r="C42" s="716"/>
      <c r="D42" s="717"/>
      <c r="E42" s="48">
        <v>2</v>
      </c>
      <c r="F42" s="681" t="s">
        <v>422</v>
      </c>
      <c r="G42" s="682"/>
      <c r="H42" s="682"/>
      <c r="I42" s="682"/>
      <c r="J42" s="682"/>
      <c r="K42" s="682"/>
      <c r="L42" s="682"/>
      <c r="M42" s="682"/>
      <c r="N42" s="682"/>
      <c r="O42" s="682"/>
      <c r="P42" s="682"/>
      <c r="Q42" s="682"/>
      <c r="R42" s="683"/>
      <c r="S42" s="727"/>
      <c r="T42" s="728"/>
      <c r="U42" s="728"/>
      <c r="V42" s="729"/>
      <c r="W42" s="671" t="s">
        <v>425</v>
      </c>
      <c r="X42" s="672"/>
      <c r="Y42" s="741"/>
      <c r="Z42" s="742"/>
      <c r="AA42" s="678"/>
      <c r="AB42" s="740"/>
      <c r="AC42" s="740"/>
      <c r="AD42" s="740"/>
      <c r="AE42" s="740"/>
      <c r="AF42" s="680"/>
      <c r="AH42" s="584" t="str">
        <f t="shared" si="5"/>
        <v>未入力</v>
      </c>
    </row>
    <row r="43" spans="1:64" ht="18" customHeight="1">
      <c r="A43" s="710"/>
      <c r="B43" s="715"/>
      <c r="C43" s="716"/>
      <c r="D43" s="717"/>
      <c r="E43" s="625">
        <v>3</v>
      </c>
      <c r="F43" s="681" t="s">
        <v>112</v>
      </c>
      <c r="G43" s="682"/>
      <c r="H43" s="682"/>
      <c r="I43" s="682"/>
      <c r="J43" s="682"/>
      <c r="K43" s="682"/>
      <c r="L43" s="682"/>
      <c r="M43" s="682"/>
      <c r="N43" s="682"/>
      <c r="O43" s="682"/>
      <c r="P43" s="682"/>
      <c r="Q43" s="682"/>
      <c r="R43" s="683"/>
      <c r="S43" s="727"/>
      <c r="T43" s="728"/>
      <c r="U43" s="728"/>
      <c r="V43" s="729"/>
      <c r="W43" s="671" t="s">
        <v>425</v>
      </c>
      <c r="X43" s="672"/>
      <c r="Y43" s="741"/>
      <c r="Z43" s="742"/>
      <c r="AA43" s="678"/>
      <c r="AB43" s="740"/>
      <c r="AC43" s="740"/>
      <c r="AD43" s="740"/>
      <c r="AE43" s="740"/>
      <c r="AF43" s="680"/>
      <c r="AH43" s="584" t="str">
        <f t="shared" si="5"/>
        <v>未入力</v>
      </c>
    </row>
    <row r="44" spans="1:64" ht="18" customHeight="1">
      <c r="A44" s="710"/>
      <c r="B44" s="715"/>
      <c r="C44" s="716"/>
      <c r="D44" s="717"/>
      <c r="E44" s="48">
        <v>4</v>
      </c>
      <c r="F44" s="681" t="s">
        <v>1072</v>
      </c>
      <c r="G44" s="682"/>
      <c r="H44" s="682"/>
      <c r="I44" s="682"/>
      <c r="J44" s="682"/>
      <c r="K44" s="682"/>
      <c r="L44" s="682"/>
      <c r="M44" s="682"/>
      <c r="N44" s="682"/>
      <c r="O44" s="682"/>
      <c r="P44" s="682"/>
      <c r="Q44" s="682"/>
      <c r="R44" s="683"/>
      <c r="S44" s="730"/>
      <c r="T44" s="731"/>
      <c r="U44" s="731"/>
      <c r="V44" s="732"/>
      <c r="W44" s="671" t="s">
        <v>106</v>
      </c>
      <c r="X44" s="672"/>
      <c r="Y44" s="741"/>
      <c r="Z44" s="742"/>
      <c r="AA44" s="678"/>
      <c r="AB44" s="740"/>
      <c r="AC44" s="740"/>
      <c r="AD44" s="740"/>
      <c r="AE44" s="740"/>
      <c r="AF44" s="680"/>
      <c r="AH44" s="584" t="str">
        <f t="shared" si="5"/>
        <v>未入力</v>
      </c>
    </row>
    <row r="45" spans="1:64" ht="18" customHeight="1">
      <c r="A45" s="710"/>
      <c r="B45" s="715"/>
      <c r="C45" s="716"/>
      <c r="D45" s="717"/>
      <c r="E45" s="625">
        <v>5</v>
      </c>
      <c r="F45" s="706" t="s">
        <v>141</v>
      </c>
      <c r="G45" s="707"/>
      <c r="H45" s="707"/>
      <c r="I45" s="707"/>
      <c r="J45" s="707"/>
      <c r="K45" s="707"/>
      <c r="L45" s="707"/>
      <c r="M45" s="707"/>
      <c r="N45" s="707"/>
      <c r="O45" s="707"/>
      <c r="P45" s="707"/>
      <c r="Q45" s="707"/>
      <c r="R45" s="770"/>
      <c r="S45" s="703" t="s">
        <v>398</v>
      </c>
      <c r="T45" s="704"/>
      <c r="U45" s="704"/>
      <c r="V45" s="705"/>
      <c r="W45" s="671" t="s">
        <v>425</v>
      </c>
      <c r="X45" s="672"/>
      <c r="Y45" s="741"/>
      <c r="Z45" s="742"/>
      <c r="AA45" s="706"/>
      <c r="AB45" s="707"/>
      <c r="AC45" s="707"/>
      <c r="AD45" s="707"/>
      <c r="AE45" s="707"/>
      <c r="AF45" s="708"/>
      <c r="AH45" s="584" t="str">
        <f t="shared" si="5"/>
        <v>未入力</v>
      </c>
      <c r="AI45" s="312"/>
    </row>
    <row r="46" spans="1:64" ht="18" customHeight="1">
      <c r="A46" s="710"/>
      <c r="B46" s="715"/>
      <c r="C46" s="716"/>
      <c r="D46" s="717"/>
      <c r="E46" s="625">
        <v>6</v>
      </c>
      <c r="F46" s="706" t="s">
        <v>117</v>
      </c>
      <c r="G46" s="707"/>
      <c r="H46" s="707"/>
      <c r="I46" s="707"/>
      <c r="J46" s="707"/>
      <c r="K46" s="707"/>
      <c r="L46" s="707"/>
      <c r="M46" s="707"/>
      <c r="N46" s="707"/>
      <c r="O46" s="707"/>
      <c r="P46" s="707"/>
      <c r="Q46" s="707"/>
      <c r="R46" s="770"/>
      <c r="S46" s="703" t="s">
        <v>109</v>
      </c>
      <c r="T46" s="704"/>
      <c r="U46" s="704"/>
      <c r="V46" s="705"/>
      <c r="W46" s="671" t="s">
        <v>425</v>
      </c>
      <c r="X46" s="672"/>
      <c r="Y46" s="741"/>
      <c r="Z46" s="742"/>
      <c r="AA46" s="706"/>
      <c r="AB46" s="707"/>
      <c r="AC46" s="707"/>
      <c r="AD46" s="707"/>
      <c r="AE46" s="707"/>
      <c r="AF46" s="708"/>
      <c r="AH46" s="584" t="str">
        <f t="shared" ref="AH46" si="6">IF(Y46&lt;&gt;"","OK","未入力")</f>
        <v>未入力</v>
      </c>
      <c r="AI46" s="312"/>
    </row>
    <row r="47" spans="1:64" ht="18" customHeight="1" thickBot="1">
      <c r="A47" s="711"/>
      <c r="B47" s="718"/>
      <c r="C47" s="719"/>
      <c r="D47" s="720"/>
      <c r="E47" s="289">
        <v>7</v>
      </c>
      <c r="F47" s="648" t="s">
        <v>1071</v>
      </c>
      <c r="G47" s="649"/>
      <c r="H47" s="649"/>
      <c r="I47" s="649"/>
      <c r="J47" s="649"/>
      <c r="K47" s="649"/>
      <c r="L47" s="649"/>
      <c r="M47" s="649"/>
      <c r="N47" s="649"/>
      <c r="O47" s="649"/>
      <c r="P47" s="649"/>
      <c r="Q47" s="649"/>
      <c r="R47" s="650"/>
      <c r="S47" s="771" t="s">
        <v>119</v>
      </c>
      <c r="T47" s="772"/>
      <c r="U47" s="772"/>
      <c r="V47" s="773"/>
      <c r="W47" s="654" t="s">
        <v>106</v>
      </c>
      <c r="X47" s="655"/>
      <c r="Y47" s="684"/>
      <c r="Z47" s="685"/>
      <c r="AA47" s="686" t="s">
        <v>424</v>
      </c>
      <c r="AB47" s="687"/>
      <c r="AC47" s="687"/>
      <c r="AD47" s="687"/>
      <c r="AE47" s="687"/>
      <c r="AF47" s="688"/>
      <c r="AH47" s="584" t="str">
        <f t="shared" si="5"/>
        <v>未入力</v>
      </c>
      <c r="AJ47" s="313"/>
    </row>
    <row r="48" spans="1:64" ht="18" customHeight="1">
      <c r="A48" s="433"/>
      <c r="B48" s="17" t="s">
        <v>463</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H48" s="429"/>
    </row>
    <row r="49" spans="2:34" ht="18" customHeight="1">
      <c r="B49" s="188" t="s">
        <v>1075</v>
      </c>
      <c r="AH49" s="334"/>
    </row>
    <row r="50" spans="2:34" ht="18" customHeight="1"/>
    <row r="52" spans="2:34" ht="16.5" customHeight="1">
      <c r="Y52" s="754" t="s">
        <v>139</v>
      </c>
      <c r="Z52" s="755"/>
    </row>
    <row r="53" spans="2:34" ht="16.5" customHeight="1">
      <c r="Y53" s="754" t="s">
        <v>459</v>
      </c>
      <c r="Z53" s="755"/>
    </row>
    <row r="54" spans="2:34" ht="18" customHeight="1"/>
    <row r="55" spans="2:34" ht="18" customHeight="1"/>
    <row r="56" spans="2:34" ht="18" customHeight="1">
      <c r="Y56" s="920"/>
      <c r="Z56" s="920"/>
    </row>
  </sheetData>
  <mergeCells count="256">
    <mergeCell ref="Y56:Z56"/>
    <mergeCell ref="S47:V47"/>
    <mergeCell ref="W47:X47"/>
    <mergeCell ref="Y53:Z53"/>
    <mergeCell ref="Y52:Z52"/>
    <mergeCell ref="F45:R45"/>
    <mergeCell ref="F41:R41"/>
    <mergeCell ref="F38:R38"/>
    <mergeCell ref="AA37:AF37"/>
    <mergeCell ref="AA38:AF38"/>
    <mergeCell ref="Y47:Z47"/>
    <mergeCell ref="F47:R47"/>
    <mergeCell ref="Y29:Z29"/>
    <mergeCell ref="W21:X21"/>
    <mergeCell ref="Y21:Z21"/>
    <mergeCell ref="F17:R17"/>
    <mergeCell ref="S17:V17"/>
    <mergeCell ref="AZ27:BA27"/>
    <mergeCell ref="AZ28:BA28"/>
    <mergeCell ref="AR28:AS28"/>
    <mergeCell ref="AT28:AU28"/>
    <mergeCell ref="AL27:AM27"/>
    <mergeCell ref="AN27:AO27"/>
    <mergeCell ref="F31:R31"/>
    <mergeCell ref="S31:V31"/>
    <mergeCell ref="W31:X31"/>
    <mergeCell ref="Y31:Z31"/>
    <mergeCell ref="S32:V32"/>
    <mergeCell ref="AJ25:AX26"/>
    <mergeCell ref="AJ27:AK27"/>
    <mergeCell ref="Y25:Z25"/>
    <mergeCell ref="AA47:AF47"/>
    <mergeCell ref="Y30:Z30"/>
    <mergeCell ref="AA30:AF30"/>
    <mergeCell ref="BB29:BC31"/>
    <mergeCell ref="BD29:BE31"/>
    <mergeCell ref="W32:X32"/>
    <mergeCell ref="W30:X30"/>
    <mergeCell ref="AZ29:BA31"/>
    <mergeCell ref="F15:R15"/>
    <mergeCell ref="S15:V15"/>
    <mergeCell ref="W15:X15"/>
    <mergeCell ref="Y15:Z15"/>
    <mergeCell ref="W26:X26"/>
    <mergeCell ref="F32:R32"/>
    <mergeCell ref="Y32:Z32"/>
    <mergeCell ref="AA32:AF32"/>
    <mergeCell ref="AA31:AF31"/>
    <mergeCell ref="AA29:AF29"/>
    <mergeCell ref="S41:V44"/>
    <mergeCell ref="AA41:AF44"/>
    <mergeCell ref="S45:V45"/>
    <mergeCell ref="AA45:AF45"/>
    <mergeCell ref="W45:X45"/>
    <mergeCell ref="S30:V30"/>
    <mergeCell ref="Y38:Z38"/>
    <mergeCell ref="W41:X41"/>
    <mergeCell ref="Y41:Z41"/>
    <mergeCell ref="Y35:Z35"/>
    <mergeCell ref="AA35:AF35"/>
    <mergeCell ref="Y36:Z36"/>
    <mergeCell ref="AJ4:AX5"/>
    <mergeCell ref="AJ1:BL2"/>
    <mergeCell ref="BD27:BE27"/>
    <mergeCell ref="BD28:BE28"/>
    <mergeCell ref="AJ28:AK28"/>
    <mergeCell ref="AL28:AM28"/>
    <mergeCell ref="AN28:AO28"/>
    <mergeCell ref="AP28:AQ28"/>
    <mergeCell ref="BB27:BC27"/>
    <mergeCell ref="AV28:AW28"/>
    <mergeCell ref="AX28:AY28"/>
    <mergeCell ref="BB28:BC28"/>
    <mergeCell ref="AT27:AU27"/>
    <mergeCell ref="AV27:AW27"/>
    <mergeCell ref="AX27:AY27"/>
    <mergeCell ref="AR27:AS27"/>
    <mergeCell ref="BF27:BG27"/>
    <mergeCell ref="BF28:BG28"/>
    <mergeCell ref="AP27:AQ27"/>
    <mergeCell ref="B28:D28"/>
    <mergeCell ref="B29:D29"/>
    <mergeCell ref="W38:X38"/>
    <mergeCell ref="B32:D32"/>
    <mergeCell ref="F35:R35"/>
    <mergeCell ref="F30:R30"/>
    <mergeCell ref="W35:X35"/>
    <mergeCell ref="C36:E36"/>
    <mergeCell ref="F36:R36"/>
    <mergeCell ref="W36:X36"/>
    <mergeCell ref="F20:R20"/>
    <mergeCell ref="Y26:Z26"/>
    <mergeCell ref="Y27:Z27"/>
    <mergeCell ref="S26:V26"/>
    <mergeCell ref="S25:V25"/>
    <mergeCell ref="F26:R26"/>
    <mergeCell ref="F25:R25"/>
    <mergeCell ref="W25:X25"/>
    <mergeCell ref="F29:R29"/>
    <mergeCell ref="F22:R22"/>
    <mergeCell ref="S22:V22"/>
    <mergeCell ref="W22:X22"/>
    <mergeCell ref="Y22:Z22"/>
    <mergeCell ref="S20:V20"/>
    <mergeCell ref="S29:V29"/>
    <mergeCell ref="W29:X29"/>
    <mergeCell ref="S27:V27"/>
    <mergeCell ref="W27:X27"/>
    <mergeCell ref="F28:R28"/>
    <mergeCell ref="S28:V28"/>
    <mergeCell ref="W28:X28"/>
    <mergeCell ref="F27:R27"/>
    <mergeCell ref="AA22:AF22"/>
    <mergeCell ref="AA27:AF27"/>
    <mergeCell ref="AA21:AF21"/>
    <mergeCell ref="AA14:AF14"/>
    <mergeCell ref="Y28:Z28"/>
    <mergeCell ref="AA28:AF28"/>
    <mergeCell ref="W16:X16"/>
    <mergeCell ref="W17:X17"/>
    <mergeCell ref="Y17:Z17"/>
    <mergeCell ref="AA25:AF25"/>
    <mergeCell ref="AA20:AF20"/>
    <mergeCell ref="AA18:AF18"/>
    <mergeCell ref="W19:X19"/>
    <mergeCell ref="Y19:Z19"/>
    <mergeCell ref="AA26:AF26"/>
    <mergeCell ref="AA15:AF15"/>
    <mergeCell ref="AA19:AF19"/>
    <mergeCell ref="AA17:AF17"/>
    <mergeCell ref="W20:X20"/>
    <mergeCell ref="Y20:Z20"/>
    <mergeCell ref="AA7:AF7"/>
    <mergeCell ref="B7:E7"/>
    <mergeCell ref="F7:R7"/>
    <mergeCell ref="S7:V7"/>
    <mergeCell ref="F14:R14"/>
    <mergeCell ref="S14:V14"/>
    <mergeCell ref="AA16:AF16"/>
    <mergeCell ref="Y14:Z14"/>
    <mergeCell ref="W11:X11"/>
    <mergeCell ref="AA11:AF11"/>
    <mergeCell ref="Y13:Z13"/>
    <mergeCell ref="AA12:AF12"/>
    <mergeCell ref="Y11:Z11"/>
    <mergeCell ref="B12:E12"/>
    <mergeCell ref="W8:X8"/>
    <mergeCell ref="W7:X7"/>
    <mergeCell ref="Y7:Z7"/>
    <mergeCell ref="F18:R18"/>
    <mergeCell ref="S18:V18"/>
    <mergeCell ref="W18:X18"/>
    <mergeCell ref="S19:V19"/>
    <mergeCell ref="W9:X9"/>
    <mergeCell ref="Y9:Z9"/>
    <mergeCell ref="W14:X14"/>
    <mergeCell ref="AA10:AF10"/>
    <mergeCell ref="F12:R12"/>
    <mergeCell ref="S12:V12"/>
    <mergeCell ref="Y18:Z18"/>
    <mergeCell ref="A8:A22"/>
    <mergeCell ref="B14:E14"/>
    <mergeCell ref="B22:E22"/>
    <mergeCell ref="Y8:Z8"/>
    <mergeCell ref="B8:E8"/>
    <mergeCell ref="B11:E11"/>
    <mergeCell ref="Y10:Z10"/>
    <mergeCell ref="B16:E16"/>
    <mergeCell ref="B15:E15"/>
    <mergeCell ref="Y16:Z16"/>
    <mergeCell ref="B19:E19"/>
    <mergeCell ref="F19:R19"/>
    <mergeCell ref="F21:R21"/>
    <mergeCell ref="S21:V21"/>
    <mergeCell ref="B20:E20"/>
    <mergeCell ref="F8:R8"/>
    <mergeCell ref="S8:V8"/>
    <mergeCell ref="B21:E21"/>
    <mergeCell ref="F16:R16"/>
    <mergeCell ref="S16:V16"/>
    <mergeCell ref="W12:X12"/>
    <mergeCell ref="Y12:Z12"/>
    <mergeCell ref="B17:E17"/>
    <mergeCell ref="B18:E18"/>
    <mergeCell ref="A1:AF1"/>
    <mergeCell ref="AA9:AF9"/>
    <mergeCell ref="S9:V9"/>
    <mergeCell ref="F9:R9"/>
    <mergeCell ref="AA13:AF13"/>
    <mergeCell ref="W10:X10"/>
    <mergeCell ref="F11:R11"/>
    <mergeCell ref="S11:V11"/>
    <mergeCell ref="F13:R13"/>
    <mergeCell ref="S13:V13"/>
    <mergeCell ref="W13:X13"/>
    <mergeCell ref="B9:E9"/>
    <mergeCell ref="B10:E10"/>
    <mergeCell ref="F10:R10"/>
    <mergeCell ref="S10:V10"/>
    <mergeCell ref="B13:E13"/>
    <mergeCell ref="V5:AF5"/>
    <mergeCell ref="AA8:AF8"/>
    <mergeCell ref="R2:AE2"/>
    <mergeCell ref="R4:U4"/>
    <mergeCell ref="V4:AF4"/>
    <mergeCell ref="R3:U3"/>
    <mergeCell ref="V3:AF3"/>
    <mergeCell ref="R5:U5"/>
    <mergeCell ref="A41:A47"/>
    <mergeCell ref="B41:D47"/>
    <mergeCell ref="B33:D33"/>
    <mergeCell ref="F33:R33"/>
    <mergeCell ref="S33:V33"/>
    <mergeCell ref="W33:X33"/>
    <mergeCell ref="Y33:Z33"/>
    <mergeCell ref="AA33:AF33"/>
    <mergeCell ref="B34:D34"/>
    <mergeCell ref="F34:R34"/>
    <mergeCell ref="S34:V34"/>
    <mergeCell ref="W34:X34"/>
    <mergeCell ref="Y34:Z34"/>
    <mergeCell ref="AA34:AF34"/>
    <mergeCell ref="F46:R46"/>
    <mergeCell ref="S46:V46"/>
    <mergeCell ref="W46:X46"/>
    <mergeCell ref="Y46:Z46"/>
    <mergeCell ref="A25:A38"/>
    <mergeCell ref="B25:D25"/>
    <mergeCell ref="B35:B38"/>
    <mergeCell ref="C35:E35"/>
    <mergeCell ref="B26:D26"/>
    <mergeCell ref="B27:D27"/>
    <mergeCell ref="AA46:AF46"/>
    <mergeCell ref="B30:D30"/>
    <mergeCell ref="B31:D31"/>
    <mergeCell ref="C38:E38"/>
    <mergeCell ref="BI30:BL30"/>
    <mergeCell ref="BI31:BL31"/>
    <mergeCell ref="BI35:BL38"/>
    <mergeCell ref="AA36:AF36"/>
    <mergeCell ref="C37:E37"/>
    <mergeCell ref="F37:R37"/>
    <mergeCell ref="W37:X37"/>
    <mergeCell ref="Y37:Z37"/>
    <mergeCell ref="S35:V38"/>
    <mergeCell ref="BF29:BG31"/>
    <mergeCell ref="F44:R44"/>
    <mergeCell ref="W44:X44"/>
    <mergeCell ref="W42:X42"/>
    <mergeCell ref="Y42:Z42"/>
    <mergeCell ref="Y45:Z45"/>
    <mergeCell ref="Y44:Z44"/>
    <mergeCell ref="F43:R43"/>
    <mergeCell ref="W43:X43"/>
    <mergeCell ref="Y43:Z43"/>
    <mergeCell ref="F42:R42"/>
  </mergeCells>
  <phoneticPr fontId="5"/>
  <dataValidations count="2">
    <dataValidation type="list" allowBlank="1" showInputMessage="1" showErrorMessage="1" sqref="Y8:Z22 Y25:Z38 Y41:Z47" xr:uid="{076152DE-868C-4008-9384-D7095E975E9D}">
      <formula1>Y$52:Y$53</formula1>
    </dataValidation>
    <dataValidation imeMode="off" allowBlank="1" showInputMessage="1" showErrorMessage="1" sqref="V3:AF5" xr:uid="{C97DFC7E-ED3A-465A-8589-9B6A03ED7CB9}"/>
  </dataValidations>
  <pageMargins left="0.70866141732283472" right="0.35433070866141736" top="0.35433070866141736" bottom="0.19685039370078741" header="0.19685039370078741" footer="0.19685039370078741"/>
  <pageSetup paperSize="9" scale="8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9"/>
  <sheetViews>
    <sheetView view="pageBreakPreview" zoomScale="90" zoomScaleNormal="90" zoomScaleSheetLayoutView="90" workbookViewId="0">
      <selection activeCell="AK18" sqref="AK18"/>
    </sheetView>
  </sheetViews>
  <sheetFormatPr defaultColWidth="3.125" defaultRowHeight="33" customHeight="1"/>
  <cols>
    <col min="1" max="34" width="3.125" style="2"/>
    <col min="35" max="35" width="3.125" style="2" customWidth="1"/>
    <col min="36" max="16384" width="3.125" style="2"/>
  </cols>
  <sheetData>
    <row r="1" spans="1:68" ht="33" customHeight="1">
      <c r="A1" s="952" t="s">
        <v>15</v>
      </c>
      <c r="B1" s="952"/>
      <c r="C1" s="952"/>
      <c r="D1" s="952"/>
      <c r="AH1" s="388" t="str">
        <f>MID(A12,10,9)&amp;"　受託申請書"</f>
        <v>令和８年度委託訓練　受託申請書</v>
      </c>
    </row>
    <row r="2" spans="1:68" ht="37.5" customHeight="1">
      <c r="A2" s="955" t="s">
        <v>14</v>
      </c>
      <c r="B2" s="955"/>
      <c r="C2" s="955"/>
      <c r="D2" s="955"/>
      <c r="E2" s="955"/>
      <c r="F2" s="955"/>
      <c r="G2" s="955"/>
      <c r="H2" s="955"/>
      <c r="I2" s="955"/>
      <c r="J2" s="955"/>
      <c r="K2" s="955"/>
      <c r="L2" s="955"/>
      <c r="M2" s="955"/>
      <c r="N2" s="955"/>
      <c r="O2" s="955"/>
      <c r="P2" s="955"/>
      <c r="Q2" s="955"/>
      <c r="R2" s="955"/>
      <c r="S2" s="955"/>
      <c r="T2" s="955"/>
      <c r="U2" s="955"/>
      <c r="V2" s="955"/>
      <c r="W2" s="955"/>
      <c r="X2" s="955"/>
      <c r="Y2" s="955"/>
      <c r="Z2" s="955"/>
      <c r="AA2" s="955"/>
      <c r="AB2" s="955"/>
      <c r="AC2" s="955"/>
      <c r="AD2" s="955"/>
      <c r="AH2" s="498" t="s">
        <v>285</v>
      </c>
    </row>
    <row r="3" spans="1:68" s="179" customFormat="1" ht="37.5" customHeight="1">
      <c r="A3" s="499"/>
      <c r="B3" s="499"/>
      <c r="C3" s="499"/>
      <c r="D3" s="499"/>
      <c r="E3" s="499"/>
      <c r="F3" s="499"/>
      <c r="G3" s="499"/>
      <c r="H3" s="499"/>
      <c r="I3" s="499"/>
      <c r="J3" s="499"/>
      <c r="K3" s="499"/>
      <c r="L3" s="499"/>
      <c r="M3" s="499"/>
      <c r="N3" s="499"/>
      <c r="O3" s="499"/>
      <c r="P3" s="499"/>
      <c r="Q3" s="499"/>
      <c r="R3" s="499"/>
      <c r="S3" s="499"/>
      <c r="T3" s="499"/>
      <c r="U3" s="499"/>
      <c r="V3" s="954"/>
      <c r="W3" s="954"/>
      <c r="X3" s="954"/>
      <c r="Y3" s="954"/>
      <c r="Z3" s="954"/>
      <c r="AA3" s="954"/>
      <c r="AB3" s="954"/>
      <c r="AC3" s="954"/>
      <c r="AD3" s="954"/>
      <c r="AH3" s="927" t="s">
        <v>535</v>
      </c>
      <c r="AI3" s="928"/>
      <c r="AJ3" s="928"/>
      <c r="AK3" s="929"/>
      <c r="AL3" s="180"/>
      <c r="AM3" s="930" t="s">
        <v>534</v>
      </c>
      <c r="AN3" s="930"/>
      <c r="AO3" s="930"/>
      <c r="AP3" s="930"/>
      <c r="AQ3" s="930"/>
      <c r="AR3" s="930"/>
      <c r="AS3" s="930"/>
      <c r="AT3" s="930"/>
      <c r="AU3" s="930"/>
      <c r="AV3" s="930"/>
      <c r="AW3" s="930"/>
      <c r="AX3" s="930"/>
      <c r="AY3" s="930"/>
      <c r="AZ3" s="930"/>
      <c r="BA3" s="930"/>
      <c r="BB3" s="930"/>
      <c r="BC3" s="930"/>
      <c r="BD3" s="930"/>
      <c r="BE3" s="930"/>
      <c r="BF3" s="930"/>
      <c r="BG3" s="930"/>
      <c r="BH3" s="930"/>
      <c r="BI3" s="930"/>
      <c r="BJ3" s="930"/>
      <c r="BK3" s="930"/>
      <c r="BL3" s="930"/>
      <c r="BM3" s="930"/>
      <c r="BN3" s="930"/>
      <c r="BO3" s="930"/>
      <c r="BP3" s="931"/>
    </row>
    <row r="4" spans="1:68" s="179" customFormat="1" ht="37.5" customHeight="1">
      <c r="A4" s="501"/>
      <c r="B4" s="501" t="s">
        <v>16</v>
      </c>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H4" s="172"/>
      <c r="AI4" s="172"/>
      <c r="AJ4" s="172"/>
      <c r="AK4" s="172"/>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row>
    <row r="5" spans="1:68" s="179" customFormat="1" ht="37.5" customHeight="1">
      <c r="A5" s="501"/>
      <c r="B5" s="501" t="s">
        <v>1004</v>
      </c>
      <c r="C5" s="501"/>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H5" s="184"/>
      <c r="AI5" s="184"/>
      <c r="AJ5" s="184"/>
      <c r="AK5" s="184"/>
      <c r="AL5" s="381"/>
      <c r="AM5" s="381"/>
      <c r="AN5" s="381"/>
      <c r="AO5" s="381"/>
      <c r="AP5" s="381"/>
      <c r="AQ5" s="381"/>
      <c r="AR5" s="381"/>
      <c r="AS5" s="381"/>
      <c r="AT5" s="381"/>
      <c r="AU5" s="381"/>
      <c r="AV5" s="381"/>
      <c r="AW5" s="381"/>
      <c r="AX5" s="381"/>
      <c r="AY5" s="381"/>
      <c r="AZ5" s="381"/>
      <c r="BA5" s="381"/>
      <c r="BB5" s="381"/>
      <c r="BC5" s="381"/>
      <c r="BD5" s="381"/>
      <c r="BE5" s="381"/>
      <c r="BF5" s="381"/>
      <c r="BG5" s="381"/>
      <c r="BH5" s="381"/>
      <c r="BI5" s="381"/>
      <c r="BJ5" s="381"/>
      <c r="BK5" s="381"/>
      <c r="BL5" s="381"/>
      <c r="BM5" s="381"/>
      <c r="BN5" s="381"/>
      <c r="BO5" s="381"/>
      <c r="BP5" s="381"/>
    </row>
    <row r="6" spans="1:68" s="179" customFormat="1" ht="37.5" customHeight="1">
      <c r="A6" s="501"/>
      <c r="B6" s="501"/>
      <c r="C6" s="501"/>
      <c r="D6" s="501"/>
      <c r="E6" s="501"/>
      <c r="F6" s="501"/>
      <c r="G6" s="501"/>
      <c r="H6" s="501"/>
      <c r="I6" s="501"/>
      <c r="J6" s="501"/>
      <c r="K6" s="501"/>
      <c r="L6" s="501"/>
      <c r="M6" s="501"/>
      <c r="N6" s="69"/>
      <c r="O6" s="501"/>
      <c r="P6" s="69"/>
      <c r="Q6" s="501"/>
      <c r="R6" s="501"/>
      <c r="S6" s="501"/>
      <c r="T6" s="501"/>
      <c r="U6" s="501"/>
      <c r="V6" s="501"/>
      <c r="W6" s="501"/>
      <c r="X6" s="501"/>
      <c r="Y6" s="501"/>
      <c r="Z6" s="501"/>
      <c r="AA6" s="501"/>
      <c r="AB6" s="501"/>
      <c r="AC6" s="501"/>
      <c r="AD6" s="501"/>
    </row>
    <row r="7" spans="1:68" s="179" customFormat="1" ht="37.5" customHeight="1">
      <c r="A7" s="501"/>
      <c r="B7" s="501"/>
      <c r="C7" s="501"/>
      <c r="D7" s="501"/>
      <c r="E7" s="501"/>
      <c r="F7" s="501" t="s">
        <v>107</v>
      </c>
      <c r="H7" s="501"/>
      <c r="I7" s="501"/>
      <c r="K7" s="501"/>
      <c r="L7" s="501"/>
      <c r="M7" s="501"/>
      <c r="N7" s="69"/>
      <c r="O7" s="501"/>
      <c r="P7" s="69"/>
    </row>
    <row r="8" spans="1:68" s="179" customFormat="1" ht="37.5" customHeight="1">
      <c r="A8" s="501"/>
      <c r="B8" s="501"/>
      <c r="C8" s="501"/>
      <c r="D8" s="501"/>
      <c r="E8" s="501"/>
      <c r="F8" s="501" t="s">
        <v>17</v>
      </c>
      <c r="H8" s="501"/>
      <c r="I8" s="501"/>
      <c r="K8" s="958"/>
      <c r="L8" s="958"/>
      <c r="M8" s="958"/>
      <c r="N8" s="958"/>
      <c r="O8" s="958"/>
      <c r="P8" s="958"/>
      <c r="Q8" s="958"/>
      <c r="R8" s="958"/>
      <c r="S8" s="958"/>
      <c r="T8" s="958"/>
      <c r="U8" s="958"/>
      <c r="V8" s="958"/>
      <c r="W8" s="958"/>
      <c r="X8" s="958"/>
      <c r="Y8" s="958"/>
      <c r="Z8" s="958"/>
      <c r="AA8" s="958"/>
      <c r="AB8" s="958"/>
      <c r="AC8" s="958"/>
      <c r="AD8" s="958"/>
      <c r="AH8" s="943" t="s">
        <v>281</v>
      </c>
      <c r="AI8" s="943"/>
      <c r="AJ8" s="943"/>
      <c r="AK8" s="943"/>
      <c r="AL8" s="180"/>
      <c r="AM8" s="946" t="s">
        <v>1044</v>
      </c>
      <c r="AN8" s="947"/>
      <c r="AO8" s="947"/>
      <c r="AP8" s="947"/>
      <c r="AQ8" s="947"/>
      <c r="AR8" s="947"/>
      <c r="AS8" s="947"/>
      <c r="AT8" s="947"/>
      <c r="AU8" s="947"/>
      <c r="AV8" s="947"/>
      <c r="AW8" s="947"/>
      <c r="AX8" s="947"/>
      <c r="AY8" s="947"/>
      <c r="AZ8" s="947"/>
      <c r="BA8" s="947"/>
      <c r="BB8" s="947"/>
      <c r="BC8" s="947"/>
      <c r="BD8" s="947"/>
      <c r="BE8" s="947"/>
      <c r="BF8" s="947"/>
      <c r="BG8" s="947"/>
      <c r="BH8" s="947"/>
      <c r="BI8" s="947"/>
      <c r="BJ8" s="947"/>
      <c r="BK8" s="947"/>
      <c r="BL8" s="947"/>
      <c r="BM8" s="947"/>
      <c r="BN8" s="947"/>
      <c r="BO8" s="947"/>
      <c r="BP8" s="947"/>
    </row>
    <row r="9" spans="1:68" s="179" customFormat="1" ht="37.5" customHeight="1">
      <c r="A9" s="501"/>
      <c r="B9" s="501"/>
      <c r="C9" s="501"/>
      <c r="D9" s="501"/>
      <c r="E9" s="501"/>
      <c r="F9" s="501" t="s">
        <v>18</v>
      </c>
      <c r="H9" s="501"/>
      <c r="I9" s="501"/>
      <c r="K9" s="958"/>
      <c r="L9" s="958"/>
      <c r="M9" s="958"/>
      <c r="N9" s="958"/>
      <c r="O9" s="958"/>
      <c r="P9" s="958"/>
      <c r="Q9" s="958"/>
      <c r="R9" s="958"/>
      <c r="S9" s="958"/>
      <c r="T9" s="958"/>
      <c r="U9" s="958"/>
      <c r="V9" s="958"/>
      <c r="W9" s="958"/>
      <c r="X9" s="958"/>
      <c r="Y9" s="958"/>
      <c r="Z9" s="958"/>
      <c r="AA9" s="958"/>
      <c r="AB9" s="958"/>
      <c r="AC9" s="958"/>
      <c r="AD9" s="958"/>
      <c r="AH9" s="944"/>
      <c r="AI9" s="944"/>
      <c r="AJ9" s="944"/>
      <c r="AK9" s="944"/>
      <c r="AL9" s="181"/>
      <c r="AM9" s="948"/>
      <c r="AN9" s="949"/>
      <c r="AO9" s="949"/>
      <c r="AP9" s="949"/>
      <c r="AQ9" s="949"/>
      <c r="AR9" s="949"/>
      <c r="AS9" s="949"/>
      <c r="AT9" s="949"/>
      <c r="AU9" s="949"/>
      <c r="AV9" s="949"/>
      <c r="AW9" s="949"/>
      <c r="AX9" s="949"/>
      <c r="AY9" s="949"/>
      <c r="AZ9" s="949"/>
      <c r="BA9" s="949"/>
      <c r="BB9" s="949"/>
      <c r="BC9" s="949"/>
      <c r="BD9" s="949"/>
      <c r="BE9" s="949"/>
      <c r="BF9" s="949"/>
      <c r="BG9" s="949"/>
      <c r="BH9" s="949"/>
      <c r="BI9" s="949"/>
      <c r="BJ9" s="949"/>
      <c r="BK9" s="949"/>
      <c r="BL9" s="949"/>
      <c r="BM9" s="949"/>
      <c r="BN9" s="949"/>
      <c r="BO9" s="949"/>
      <c r="BP9" s="949"/>
    </row>
    <row r="10" spans="1:68" s="179" customFormat="1" ht="37.5" customHeight="1">
      <c r="A10" s="501"/>
      <c r="B10" s="501"/>
      <c r="C10" s="501"/>
      <c r="D10" s="501"/>
      <c r="E10" s="501"/>
      <c r="F10" s="501" t="s">
        <v>19</v>
      </c>
      <c r="H10" s="501"/>
      <c r="I10" s="501"/>
      <c r="K10" s="958"/>
      <c r="L10" s="958"/>
      <c r="M10" s="958"/>
      <c r="N10" s="958"/>
      <c r="O10" s="958"/>
      <c r="P10" s="958"/>
      <c r="Q10" s="958"/>
      <c r="R10" s="958"/>
      <c r="S10" s="958"/>
      <c r="T10" s="958"/>
      <c r="U10" s="958"/>
      <c r="V10" s="958"/>
      <c r="W10" s="958"/>
      <c r="X10" s="958"/>
      <c r="Y10" s="958"/>
      <c r="Z10" s="958"/>
      <c r="AA10" s="958"/>
      <c r="AB10" s="958"/>
      <c r="AC10" s="958"/>
      <c r="AD10" s="958"/>
      <c r="AH10" s="945"/>
      <c r="AI10" s="945"/>
      <c r="AJ10" s="945"/>
      <c r="AK10" s="945"/>
      <c r="AL10" s="182"/>
      <c r="AM10" s="950"/>
      <c r="AN10" s="951"/>
      <c r="AO10" s="951"/>
      <c r="AP10" s="951"/>
      <c r="AQ10" s="951"/>
      <c r="AR10" s="951"/>
      <c r="AS10" s="951"/>
      <c r="AT10" s="951"/>
      <c r="AU10" s="951"/>
      <c r="AV10" s="951"/>
      <c r="AW10" s="951"/>
      <c r="AX10" s="951"/>
      <c r="AY10" s="951"/>
      <c r="AZ10" s="951"/>
      <c r="BA10" s="951"/>
      <c r="BB10" s="951"/>
      <c r="BC10" s="951"/>
      <c r="BD10" s="951"/>
      <c r="BE10" s="951"/>
      <c r="BF10" s="951"/>
      <c r="BG10" s="951"/>
      <c r="BH10" s="951"/>
      <c r="BI10" s="951"/>
      <c r="BJ10" s="951"/>
      <c r="BK10" s="951"/>
      <c r="BL10" s="951"/>
      <c r="BM10" s="951"/>
      <c r="BN10" s="951"/>
      <c r="BO10" s="951"/>
      <c r="BP10" s="951"/>
    </row>
    <row r="11" spans="1:68" ht="37.5" customHeight="1">
      <c r="A11" s="499"/>
      <c r="B11" s="499"/>
      <c r="C11" s="499"/>
      <c r="D11" s="499"/>
      <c r="E11" s="499"/>
      <c r="F11" s="499"/>
      <c r="G11" s="499"/>
      <c r="H11" s="499"/>
      <c r="I11" s="499"/>
      <c r="J11" s="499"/>
      <c r="K11" s="499"/>
    </row>
    <row r="12" spans="1:68" ht="37.5" customHeight="1">
      <c r="A12" s="956" t="s">
        <v>1005</v>
      </c>
      <c r="B12" s="956"/>
      <c r="C12" s="956"/>
      <c r="D12" s="956"/>
      <c r="E12" s="956"/>
      <c r="F12" s="956"/>
      <c r="G12" s="956"/>
      <c r="H12" s="956"/>
      <c r="I12" s="956"/>
      <c r="J12" s="956"/>
      <c r="K12" s="956"/>
      <c r="L12" s="956"/>
      <c r="M12" s="956"/>
      <c r="N12" s="956"/>
      <c r="O12" s="956"/>
      <c r="P12" s="956"/>
      <c r="Q12" s="956"/>
      <c r="R12" s="956"/>
      <c r="S12" s="956"/>
      <c r="T12" s="956"/>
      <c r="U12" s="956"/>
      <c r="V12" s="956"/>
      <c r="W12" s="956"/>
      <c r="X12" s="956"/>
      <c r="Y12" s="956"/>
      <c r="Z12" s="956"/>
      <c r="AA12" s="956"/>
      <c r="AB12" s="956"/>
      <c r="AC12" s="956"/>
      <c r="AD12" s="956"/>
    </row>
    <row r="13" spans="1:68" ht="37.5" customHeight="1">
      <c r="A13" s="957" t="s">
        <v>20</v>
      </c>
      <c r="B13" s="957"/>
      <c r="C13" s="957"/>
      <c r="D13" s="957"/>
      <c r="E13" s="957"/>
      <c r="F13" s="957"/>
      <c r="G13" s="957"/>
      <c r="H13" s="957"/>
      <c r="I13" s="957"/>
      <c r="J13" s="957"/>
      <c r="K13" s="957"/>
      <c r="L13" s="957"/>
      <c r="M13" s="957"/>
      <c r="N13" s="957"/>
      <c r="O13" s="957"/>
      <c r="P13" s="957"/>
      <c r="Q13" s="957"/>
      <c r="R13" s="957"/>
      <c r="S13" s="957"/>
      <c r="T13" s="957"/>
      <c r="U13" s="957"/>
      <c r="V13" s="957"/>
      <c r="W13" s="957"/>
      <c r="X13" s="957"/>
      <c r="Y13" s="957"/>
      <c r="Z13" s="957"/>
      <c r="AA13" s="957"/>
      <c r="AB13" s="957"/>
      <c r="AC13" s="957"/>
      <c r="AD13" s="957"/>
    </row>
    <row r="14" spans="1:68" s="179" customFormat="1" ht="49.5" customHeight="1">
      <c r="A14" s="953" t="s">
        <v>772</v>
      </c>
      <c r="B14" s="953"/>
      <c r="C14" s="953"/>
      <c r="D14" s="953"/>
      <c r="E14" s="953"/>
      <c r="F14" s="953"/>
      <c r="G14" s="953"/>
      <c r="H14" s="953"/>
      <c r="I14" s="953"/>
      <c r="J14" s="504"/>
      <c r="K14" s="933"/>
      <c r="L14" s="933"/>
      <c r="M14" s="933"/>
      <c r="N14" s="933"/>
      <c r="O14" s="933"/>
      <c r="P14" s="933"/>
      <c r="Q14" s="933"/>
      <c r="R14" s="933"/>
      <c r="S14" s="933"/>
      <c r="T14" s="933"/>
      <c r="U14" s="933"/>
      <c r="V14" s="933"/>
      <c r="W14" s="933"/>
      <c r="X14" s="933"/>
      <c r="Y14" s="933"/>
      <c r="Z14" s="933"/>
      <c r="AA14" s="933"/>
      <c r="AB14" s="933"/>
      <c r="AC14" s="933"/>
      <c r="AD14" s="934"/>
    </row>
    <row r="15" spans="1:68" s="179" customFormat="1" ht="49.5" customHeight="1">
      <c r="A15" s="932" t="s">
        <v>21</v>
      </c>
      <c r="B15" s="932"/>
      <c r="C15" s="932"/>
      <c r="D15" s="932"/>
      <c r="E15" s="932"/>
      <c r="F15" s="932"/>
      <c r="G15" s="932"/>
      <c r="H15" s="932"/>
      <c r="I15" s="932"/>
      <c r="J15" s="504"/>
      <c r="K15" s="933"/>
      <c r="L15" s="933"/>
      <c r="M15" s="933"/>
      <c r="N15" s="933"/>
      <c r="O15" s="933"/>
      <c r="P15" s="933"/>
      <c r="Q15" s="933"/>
      <c r="R15" s="933"/>
      <c r="S15" s="933"/>
      <c r="T15" s="933"/>
      <c r="U15" s="933"/>
      <c r="V15" s="933"/>
      <c r="W15" s="933"/>
      <c r="X15" s="933"/>
      <c r="Y15" s="933"/>
      <c r="Z15" s="933"/>
      <c r="AA15" s="933"/>
      <c r="AB15" s="933"/>
      <c r="AC15" s="933"/>
      <c r="AD15" s="934"/>
    </row>
    <row r="16" spans="1:68" s="179" customFormat="1" ht="49.5" customHeight="1">
      <c r="A16" s="932" t="s">
        <v>22</v>
      </c>
      <c r="B16" s="932"/>
      <c r="C16" s="932"/>
      <c r="D16" s="932"/>
      <c r="E16" s="932"/>
      <c r="F16" s="932"/>
      <c r="G16" s="932"/>
      <c r="H16" s="932"/>
      <c r="I16" s="932"/>
      <c r="J16" s="504"/>
      <c r="K16" s="935"/>
      <c r="L16" s="933"/>
      <c r="M16" s="933"/>
      <c r="N16" s="933"/>
      <c r="O16" s="933"/>
      <c r="P16" s="933"/>
      <c r="Q16" s="933"/>
      <c r="R16" s="933"/>
      <c r="S16" s="933"/>
      <c r="T16" s="933"/>
      <c r="U16" s="933"/>
      <c r="V16" s="933"/>
      <c r="W16" s="933"/>
      <c r="X16" s="933"/>
      <c r="Y16" s="933"/>
      <c r="Z16" s="933"/>
      <c r="AA16" s="933"/>
      <c r="AB16" s="933"/>
      <c r="AC16" s="933"/>
      <c r="AD16" s="934"/>
      <c r="AH16" s="938" t="s">
        <v>17</v>
      </c>
      <c r="AI16" s="939"/>
      <c r="AJ16" s="939"/>
      <c r="AK16" s="940"/>
      <c r="AL16" s="509"/>
      <c r="AM16" s="941" t="s">
        <v>1006</v>
      </c>
      <c r="AN16" s="941"/>
      <c r="AO16" s="941"/>
      <c r="AP16" s="941"/>
      <c r="AQ16" s="941"/>
      <c r="AR16" s="941"/>
      <c r="AS16" s="941"/>
      <c r="AT16" s="941"/>
      <c r="AU16" s="941"/>
      <c r="AV16" s="941"/>
      <c r="AW16" s="941"/>
      <c r="AX16" s="941"/>
      <c r="AY16" s="941"/>
      <c r="AZ16" s="941"/>
      <c r="BA16" s="941"/>
      <c r="BB16" s="941"/>
      <c r="BC16" s="941"/>
      <c r="BD16" s="941"/>
      <c r="BE16" s="941"/>
      <c r="BF16" s="941"/>
      <c r="BG16" s="941"/>
      <c r="BH16" s="941"/>
      <c r="BI16" s="941"/>
      <c r="BJ16" s="941"/>
      <c r="BK16" s="941"/>
      <c r="BL16" s="941"/>
      <c r="BM16" s="941"/>
      <c r="BN16" s="941"/>
      <c r="BO16" s="941"/>
      <c r="BP16" s="942"/>
    </row>
    <row r="17" spans="1:30" s="179" customFormat="1" ht="49.5" customHeight="1">
      <c r="A17" s="932" t="s">
        <v>23</v>
      </c>
      <c r="B17" s="932"/>
      <c r="C17" s="932"/>
      <c r="D17" s="932"/>
      <c r="E17" s="932"/>
      <c r="F17" s="932"/>
      <c r="G17" s="932"/>
      <c r="H17" s="932"/>
      <c r="I17" s="932"/>
      <c r="J17" s="177"/>
      <c r="K17" s="936" t="s">
        <v>177</v>
      </c>
      <c r="L17" s="936"/>
      <c r="M17" s="936"/>
      <c r="N17" s="936"/>
      <c r="O17" s="936"/>
      <c r="P17" s="936"/>
      <c r="Q17" s="936"/>
      <c r="R17" s="936"/>
      <c r="S17" s="936"/>
      <c r="T17" s="936"/>
      <c r="U17" s="936"/>
      <c r="V17" s="936"/>
      <c r="W17" s="936"/>
      <c r="X17" s="936"/>
      <c r="Y17" s="936"/>
      <c r="Z17" s="936"/>
      <c r="AA17" s="936"/>
      <c r="AB17" s="936"/>
      <c r="AC17" s="936"/>
      <c r="AD17" s="937"/>
    </row>
    <row r="18" spans="1:30" ht="33" customHeight="1">
      <c r="A18" s="183"/>
      <c r="B18" s="183"/>
      <c r="C18" s="183"/>
      <c r="D18" s="183"/>
      <c r="E18" s="183"/>
      <c r="F18" s="183"/>
      <c r="G18" s="183"/>
      <c r="H18" s="183"/>
      <c r="I18" s="183"/>
      <c r="J18" s="183"/>
      <c r="K18" s="183"/>
      <c r="L18" s="183"/>
      <c r="M18" s="69"/>
      <c r="N18" s="69"/>
      <c r="O18" s="69"/>
      <c r="P18" s="69"/>
      <c r="Q18" s="69"/>
      <c r="R18" s="69"/>
      <c r="S18" s="69"/>
      <c r="T18" s="69"/>
      <c r="U18" s="69"/>
      <c r="V18" s="69"/>
      <c r="W18" s="69"/>
      <c r="X18" s="69"/>
      <c r="Y18" s="69"/>
      <c r="Z18" s="69"/>
      <c r="AA18" s="69"/>
      <c r="AB18" s="69"/>
      <c r="AC18" s="69"/>
      <c r="AD18" s="69"/>
    </row>
    <row r="19" spans="1:30" ht="33"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row>
  </sheetData>
  <mergeCells count="22">
    <mergeCell ref="A1:D1"/>
    <mergeCell ref="A14:I14"/>
    <mergeCell ref="A15:I15"/>
    <mergeCell ref="V3:AD3"/>
    <mergeCell ref="A2:AD2"/>
    <mergeCell ref="A12:AD12"/>
    <mergeCell ref="A13:AD13"/>
    <mergeCell ref="K10:AD10"/>
    <mergeCell ref="K9:AD9"/>
    <mergeCell ref="K8:AD8"/>
    <mergeCell ref="AH3:AK3"/>
    <mergeCell ref="AM3:BP3"/>
    <mergeCell ref="A16:I16"/>
    <mergeCell ref="A17:I17"/>
    <mergeCell ref="K14:AD14"/>
    <mergeCell ref="K15:AD15"/>
    <mergeCell ref="K16:AD16"/>
    <mergeCell ref="K17:AD17"/>
    <mergeCell ref="AH16:AK16"/>
    <mergeCell ref="AM16:BP16"/>
    <mergeCell ref="AH8:AK10"/>
    <mergeCell ref="AM8:BP10"/>
  </mergeCells>
  <phoneticPr fontId="5"/>
  <pageMargins left="0.9055118110236221" right="0.70866141732283472" top="0.39370078740157483" bottom="0.35433070866141736" header="0.19685039370078741" footer="0.19685039370078741"/>
  <pageSetup paperSize="9" scale="92"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B64"/>
  <sheetViews>
    <sheetView view="pageBreakPreview" zoomScale="98" zoomScaleNormal="100" zoomScaleSheetLayoutView="98" workbookViewId="0">
      <selection activeCell="A65" sqref="A65"/>
    </sheetView>
  </sheetViews>
  <sheetFormatPr defaultColWidth="3.125" defaultRowHeight="26.25" customHeight="1"/>
  <cols>
    <col min="1" max="42" width="2.25" style="2" customWidth="1"/>
    <col min="43" max="16384" width="3.125" style="2"/>
  </cols>
  <sheetData>
    <row r="1" spans="1:79" s="1" customFormat="1" ht="26.25" customHeight="1">
      <c r="A1" s="646" t="s">
        <v>25</v>
      </c>
      <c r="B1" s="646"/>
      <c r="C1" s="646"/>
      <c r="D1" s="646"/>
      <c r="E1" s="647" t="s">
        <v>96</v>
      </c>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7"/>
      <c r="AM1" s="647"/>
      <c r="AN1" s="647"/>
      <c r="AO1" s="647"/>
      <c r="AP1" s="647"/>
    </row>
    <row r="2" spans="1:79" s="631" customFormat="1" ht="26.25" customHeight="1">
      <c r="A2" s="621"/>
      <c r="B2" s="621"/>
      <c r="C2" s="621"/>
      <c r="D2" s="621"/>
      <c r="E2" s="619"/>
      <c r="F2" s="619"/>
      <c r="G2" s="619"/>
      <c r="H2" s="619"/>
      <c r="I2" s="619"/>
      <c r="J2" s="619"/>
      <c r="K2" s="619"/>
      <c r="L2" s="619"/>
      <c r="M2" s="619"/>
      <c r="N2" s="619"/>
      <c r="O2" s="619"/>
      <c r="P2" s="619"/>
      <c r="Q2" s="619"/>
      <c r="R2" s="619"/>
      <c r="S2" s="619"/>
      <c r="T2" s="619"/>
      <c r="U2" s="619"/>
      <c r="V2" s="619"/>
      <c r="W2" s="619"/>
      <c r="X2" s="619"/>
      <c r="Y2" s="619"/>
      <c r="Z2" s="619"/>
      <c r="AA2" s="619"/>
      <c r="AB2" s="805" t="s">
        <v>1043</v>
      </c>
      <c r="AC2" s="805"/>
      <c r="AD2" s="805"/>
      <c r="AE2" s="805"/>
      <c r="AF2" s="807">
        <f>'１申請書'!$V$3</f>
        <v>0</v>
      </c>
      <c r="AG2" s="806"/>
      <c r="AH2" s="806"/>
      <c r="AI2" s="806"/>
      <c r="AJ2" s="806"/>
      <c r="AK2" s="806"/>
      <c r="AL2" s="806"/>
      <c r="AM2" s="806"/>
      <c r="AN2" s="806"/>
      <c r="AO2" s="806"/>
      <c r="AP2" s="806"/>
    </row>
    <row r="3" spans="1:79" s="1" customFormat="1" ht="26.25" customHeight="1">
      <c r="AB3" s="974" t="s">
        <v>772</v>
      </c>
      <c r="AC3" s="974"/>
      <c r="AD3" s="974"/>
      <c r="AE3" s="974"/>
      <c r="AF3" s="806">
        <f>'１申請書'!$K$14</f>
        <v>0</v>
      </c>
      <c r="AG3" s="806"/>
      <c r="AH3" s="806"/>
      <c r="AI3" s="806"/>
      <c r="AJ3" s="806"/>
      <c r="AK3" s="806"/>
      <c r="AL3" s="806"/>
      <c r="AM3" s="806"/>
      <c r="AN3" s="806"/>
      <c r="AO3" s="806"/>
      <c r="AP3" s="806"/>
    </row>
    <row r="4" spans="1:79" s="1" customFormat="1" ht="26.25" customHeight="1">
      <c r="AB4" s="975" t="s">
        <v>97</v>
      </c>
      <c r="AC4" s="975"/>
      <c r="AD4" s="975"/>
      <c r="AE4" s="975"/>
      <c r="AF4" s="806">
        <f>'１申請書'!$K$9</f>
        <v>0</v>
      </c>
      <c r="AG4" s="806"/>
      <c r="AH4" s="806"/>
      <c r="AI4" s="806"/>
      <c r="AJ4" s="806"/>
      <c r="AK4" s="806"/>
      <c r="AL4" s="806"/>
      <c r="AM4" s="806"/>
      <c r="AN4" s="806"/>
      <c r="AO4" s="806"/>
      <c r="AP4" s="806"/>
    </row>
    <row r="5" spans="1:79" ht="26.25" customHeight="1">
      <c r="B5" s="3"/>
      <c r="C5" s="3"/>
      <c r="D5" s="973" t="s">
        <v>168</v>
      </c>
      <c r="E5" s="973"/>
      <c r="F5" s="973"/>
      <c r="G5" s="973"/>
      <c r="H5" s="973"/>
      <c r="I5" s="973"/>
      <c r="J5" s="973"/>
      <c r="K5" s="973"/>
      <c r="L5" s="973"/>
      <c r="M5" s="973"/>
      <c r="N5" s="973"/>
      <c r="O5" s="973"/>
      <c r="P5" s="973"/>
      <c r="Q5" s="973"/>
      <c r="R5" s="973"/>
      <c r="S5" s="973"/>
      <c r="T5" s="973"/>
      <c r="U5" s="973"/>
      <c r="V5" s="973"/>
      <c r="W5" s="973"/>
      <c r="X5" s="973"/>
      <c r="Y5" s="973"/>
      <c r="Z5" s="973"/>
      <c r="AA5" s="973"/>
      <c r="AB5" s="973"/>
      <c r="AC5" s="973"/>
      <c r="AD5" s="973"/>
      <c r="AE5" s="973"/>
      <c r="AF5" s="973"/>
      <c r="AG5" s="973"/>
      <c r="AH5" s="973"/>
      <c r="AI5" s="973"/>
      <c r="AJ5" s="973"/>
      <c r="AK5" s="973"/>
      <c r="AL5" s="973"/>
      <c r="AM5" s="973"/>
      <c r="AN5" s="973"/>
      <c r="AO5" s="973"/>
      <c r="AU5" s="80" t="s">
        <v>285</v>
      </c>
    </row>
    <row r="6" spans="1:79" ht="32.25" customHeight="1">
      <c r="A6" s="378" t="s">
        <v>165</v>
      </c>
      <c r="B6" s="3"/>
      <c r="C6" s="3"/>
      <c r="D6" s="12"/>
      <c r="E6" s="3"/>
      <c r="F6" s="67"/>
      <c r="G6" s="67"/>
      <c r="H6" s="67"/>
      <c r="I6" s="67"/>
      <c r="J6" s="67"/>
      <c r="K6" s="67"/>
      <c r="L6" s="67"/>
      <c r="M6" s="959" t="s">
        <v>784</v>
      </c>
      <c r="N6" s="959"/>
      <c r="O6" s="959"/>
      <c r="P6" s="959"/>
      <c r="Q6" s="959"/>
      <c r="R6" s="959"/>
      <c r="S6" s="959"/>
      <c r="T6" s="959"/>
      <c r="U6" s="959"/>
      <c r="V6" s="959"/>
      <c r="W6" s="959"/>
      <c r="X6" s="959"/>
      <c r="Y6" s="959"/>
      <c r="Z6" s="959"/>
      <c r="AA6" s="959"/>
      <c r="AB6" s="959"/>
      <c r="AC6" s="959"/>
      <c r="AD6" s="959"/>
      <c r="AE6" s="959"/>
      <c r="AF6" s="959"/>
      <c r="AG6" s="959"/>
      <c r="AH6" s="959"/>
      <c r="AI6" s="959"/>
      <c r="AJ6" s="959"/>
      <c r="AK6" s="959"/>
      <c r="AL6" s="959"/>
      <c r="AM6" s="959"/>
      <c r="AN6" s="959"/>
      <c r="AO6" s="959"/>
      <c r="AP6" s="959"/>
    </row>
    <row r="7" spans="1:79" ht="3.75" customHeight="1">
      <c r="A7" s="69"/>
      <c r="B7" s="377"/>
      <c r="C7" s="377"/>
      <c r="D7" s="376"/>
      <c r="E7" s="377"/>
      <c r="F7" s="377"/>
      <c r="G7" s="377"/>
      <c r="H7" s="377"/>
      <c r="I7" s="377"/>
      <c r="J7" s="377"/>
      <c r="K7" s="377"/>
      <c r="L7" s="377"/>
      <c r="M7" s="959"/>
      <c r="N7" s="959"/>
      <c r="O7" s="959"/>
      <c r="P7" s="959"/>
      <c r="Q7" s="959"/>
      <c r="R7" s="959"/>
      <c r="S7" s="959"/>
      <c r="T7" s="959"/>
      <c r="U7" s="959"/>
      <c r="V7" s="959"/>
      <c r="W7" s="959"/>
      <c r="X7" s="959"/>
      <c r="Y7" s="959"/>
      <c r="Z7" s="959"/>
      <c r="AA7" s="959"/>
      <c r="AB7" s="959"/>
      <c r="AC7" s="959"/>
      <c r="AD7" s="959"/>
      <c r="AE7" s="959"/>
      <c r="AF7" s="959"/>
      <c r="AG7" s="959"/>
      <c r="AH7" s="959"/>
      <c r="AI7" s="959"/>
      <c r="AJ7" s="959"/>
      <c r="AK7" s="959"/>
      <c r="AL7" s="959"/>
      <c r="AM7" s="959"/>
      <c r="AN7" s="959"/>
      <c r="AO7" s="959"/>
      <c r="AP7" s="959"/>
    </row>
    <row r="8" spans="1:79" ht="13.5" customHeight="1">
      <c r="B8" s="980"/>
      <c r="C8" s="981"/>
      <c r="D8" s="981"/>
      <c r="E8" s="981"/>
      <c r="F8" s="981"/>
      <c r="G8" s="981"/>
      <c r="H8" s="981"/>
      <c r="I8" s="981"/>
      <c r="J8" s="981"/>
      <c r="K8" s="981"/>
      <c r="L8" s="981"/>
      <c r="M8" s="981"/>
      <c r="N8" s="981"/>
      <c r="O8" s="981"/>
      <c r="P8" s="981"/>
      <c r="Q8" s="981"/>
      <c r="R8" s="981"/>
      <c r="S8" s="981"/>
      <c r="T8" s="981"/>
      <c r="U8" s="981"/>
      <c r="V8" s="981"/>
      <c r="W8" s="981"/>
      <c r="X8" s="981"/>
      <c r="Y8" s="981"/>
      <c r="Z8" s="981"/>
      <c r="AA8" s="981"/>
      <c r="AB8" s="981"/>
      <c r="AC8" s="981"/>
      <c r="AD8" s="981"/>
      <c r="AE8" s="981"/>
      <c r="AF8" s="981"/>
      <c r="AG8" s="981"/>
      <c r="AH8" s="981"/>
      <c r="AI8" s="981"/>
      <c r="AJ8" s="981"/>
      <c r="AK8" s="981"/>
      <c r="AL8" s="981"/>
      <c r="AM8" s="981"/>
      <c r="AN8" s="981"/>
      <c r="AO8" s="981"/>
      <c r="AU8" s="927" t="s">
        <v>282</v>
      </c>
      <c r="AV8" s="928"/>
      <c r="AW8" s="928"/>
      <c r="AX8" s="928"/>
      <c r="AY8" s="928"/>
      <c r="AZ8" s="928"/>
      <c r="BA8" s="929"/>
      <c r="BB8" s="169"/>
      <c r="BC8" s="966" t="s">
        <v>785</v>
      </c>
      <c r="BD8" s="966"/>
      <c r="BE8" s="966"/>
      <c r="BF8" s="966"/>
      <c r="BG8" s="966"/>
      <c r="BH8" s="966"/>
      <c r="BI8" s="966"/>
      <c r="BJ8" s="966"/>
      <c r="BK8" s="966"/>
      <c r="BL8" s="966"/>
      <c r="BM8" s="966"/>
      <c r="BN8" s="966"/>
      <c r="BO8" s="966"/>
      <c r="BP8" s="966"/>
      <c r="BQ8" s="966"/>
      <c r="BR8" s="966"/>
      <c r="BS8" s="966"/>
      <c r="BT8" s="966"/>
      <c r="BU8" s="966"/>
      <c r="BV8" s="966"/>
      <c r="BW8" s="966"/>
      <c r="BX8" s="966"/>
      <c r="BY8" s="966"/>
      <c r="BZ8" s="966"/>
      <c r="CA8" s="946"/>
    </row>
    <row r="9" spans="1:79" ht="13.5" customHeight="1">
      <c r="B9" s="981"/>
      <c r="C9" s="981"/>
      <c r="D9" s="981"/>
      <c r="E9" s="981"/>
      <c r="F9" s="981"/>
      <c r="G9" s="981"/>
      <c r="H9" s="981"/>
      <c r="I9" s="981"/>
      <c r="J9" s="981"/>
      <c r="K9" s="981"/>
      <c r="L9" s="981"/>
      <c r="M9" s="981"/>
      <c r="N9" s="981"/>
      <c r="O9" s="981"/>
      <c r="P9" s="981"/>
      <c r="Q9" s="981"/>
      <c r="R9" s="981"/>
      <c r="S9" s="981"/>
      <c r="T9" s="981"/>
      <c r="U9" s="981"/>
      <c r="V9" s="981"/>
      <c r="W9" s="981"/>
      <c r="X9" s="981"/>
      <c r="Y9" s="981"/>
      <c r="Z9" s="981"/>
      <c r="AA9" s="981"/>
      <c r="AB9" s="981"/>
      <c r="AC9" s="981"/>
      <c r="AD9" s="981"/>
      <c r="AE9" s="981"/>
      <c r="AF9" s="981"/>
      <c r="AG9" s="981"/>
      <c r="AH9" s="981"/>
      <c r="AI9" s="981"/>
      <c r="AJ9" s="981"/>
      <c r="AK9" s="981"/>
      <c r="AL9" s="981"/>
      <c r="AM9" s="981"/>
      <c r="AN9" s="981"/>
      <c r="AO9" s="981"/>
      <c r="AU9" s="960"/>
      <c r="AV9" s="961"/>
      <c r="AW9" s="961"/>
      <c r="AX9" s="961"/>
      <c r="AY9" s="961"/>
      <c r="AZ9" s="961"/>
      <c r="BA9" s="962"/>
      <c r="BB9" s="86"/>
      <c r="BC9" s="979"/>
      <c r="BD9" s="979"/>
      <c r="BE9" s="979"/>
      <c r="BF9" s="979"/>
      <c r="BG9" s="979"/>
      <c r="BH9" s="979"/>
      <c r="BI9" s="979"/>
      <c r="BJ9" s="979"/>
      <c r="BK9" s="979"/>
      <c r="BL9" s="979"/>
      <c r="BM9" s="979"/>
      <c r="BN9" s="979"/>
      <c r="BO9" s="979"/>
      <c r="BP9" s="979"/>
      <c r="BQ9" s="979"/>
      <c r="BR9" s="979"/>
      <c r="BS9" s="979"/>
      <c r="BT9" s="979"/>
      <c r="BU9" s="979"/>
      <c r="BV9" s="979"/>
      <c r="BW9" s="979"/>
      <c r="BX9" s="979"/>
      <c r="BY9" s="979"/>
      <c r="BZ9" s="979"/>
      <c r="CA9" s="948"/>
    </row>
    <row r="10" spans="1:79" ht="13.5" customHeight="1">
      <c r="B10" s="981"/>
      <c r="C10" s="981"/>
      <c r="D10" s="981"/>
      <c r="E10" s="981"/>
      <c r="F10" s="981"/>
      <c r="G10" s="981"/>
      <c r="H10" s="981"/>
      <c r="I10" s="981"/>
      <c r="J10" s="981"/>
      <c r="K10" s="981"/>
      <c r="L10" s="981"/>
      <c r="M10" s="981"/>
      <c r="N10" s="981"/>
      <c r="O10" s="981"/>
      <c r="P10" s="981"/>
      <c r="Q10" s="981"/>
      <c r="R10" s="981"/>
      <c r="S10" s="981"/>
      <c r="T10" s="981"/>
      <c r="U10" s="981"/>
      <c r="V10" s="981"/>
      <c r="W10" s="981"/>
      <c r="X10" s="981"/>
      <c r="Y10" s="981"/>
      <c r="Z10" s="981"/>
      <c r="AA10" s="981"/>
      <c r="AB10" s="981"/>
      <c r="AC10" s="981"/>
      <c r="AD10" s="981"/>
      <c r="AE10" s="981"/>
      <c r="AF10" s="981"/>
      <c r="AG10" s="981"/>
      <c r="AH10" s="981"/>
      <c r="AI10" s="981"/>
      <c r="AJ10" s="981"/>
      <c r="AK10" s="981"/>
      <c r="AL10" s="981"/>
      <c r="AM10" s="981"/>
      <c r="AN10" s="981"/>
      <c r="AO10" s="981"/>
      <c r="AU10" s="960"/>
      <c r="AV10" s="961"/>
      <c r="AW10" s="961"/>
      <c r="AX10" s="961"/>
      <c r="AY10" s="961"/>
      <c r="AZ10" s="961"/>
      <c r="BA10" s="962"/>
      <c r="BB10" s="86"/>
      <c r="BC10" s="979"/>
      <c r="BD10" s="979"/>
      <c r="BE10" s="979"/>
      <c r="BF10" s="979"/>
      <c r="BG10" s="979"/>
      <c r="BH10" s="979"/>
      <c r="BI10" s="979"/>
      <c r="BJ10" s="979"/>
      <c r="BK10" s="979"/>
      <c r="BL10" s="979"/>
      <c r="BM10" s="979"/>
      <c r="BN10" s="979"/>
      <c r="BO10" s="979"/>
      <c r="BP10" s="979"/>
      <c r="BQ10" s="979"/>
      <c r="BR10" s="979"/>
      <c r="BS10" s="979"/>
      <c r="BT10" s="979"/>
      <c r="BU10" s="979"/>
      <c r="BV10" s="979"/>
      <c r="BW10" s="979"/>
      <c r="BX10" s="979"/>
      <c r="BY10" s="979"/>
      <c r="BZ10" s="979"/>
      <c r="CA10" s="948"/>
    </row>
    <row r="11" spans="1:79" ht="13.5" customHeight="1">
      <c r="B11" s="981"/>
      <c r="C11" s="981"/>
      <c r="D11" s="981"/>
      <c r="E11" s="981"/>
      <c r="F11" s="981"/>
      <c r="G11" s="981"/>
      <c r="H11" s="981"/>
      <c r="I11" s="981"/>
      <c r="J11" s="981"/>
      <c r="K11" s="981"/>
      <c r="L11" s="981"/>
      <c r="M11" s="981"/>
      <c r="N11" s="981"/>
      <c r="O11" s="981"/>
      <c r="P11" s="981"/>
      <c r="Q11" s="981"/>
      <c r="R11" s="981"/>
      <c r="S11" s="981"/>
      <c r="T11" s="981"/>
      <c r="U11" s="981"/>
      <c r="V11" s="981"/>
      <c r="W11" s="981"/>
      <c r="X11" s="981"/>
      <c r="Y11" s="981"/>
      <c r="Z11" s="981"/>
      <c r="AA11" s="981"/>
      <c r="AB11" s="981"/>
      <c r="AC11" s="981"/>
      <c r="AD11" s="981"/>
      <c r="AE11" s="981"/>
      <c r="AF11" s="981"/>
      <c r="AG11" s="981"/>
      <c r="AH11" s="981"/>
      <c r="AI11" s="981"/>
      <c r="AJ11" s="981"/>
      <c r="AK11" s="981"/>
      <c r="AL11" s="981"/>
      <c r="AM11" s="981"/>
      <c r="AN11" s="981"/>
      <c r="AO11" s="981"/>
      <c r="AU11" s="960"/>
      <c r="AV11" s="961"/>
      <c r="AW11" s="961"/>
      <c r="AX11" s="961"/>
      <c r="AY11" s="961"/>
      <c r="AZ11" s="961"/>
      <c r="BA11" s="962"/>
      <c r="BB11" s="86"/>
      <c r="BC11" s="979"/>
      <c r="BD11" s="979"/>
      <c r="BE11" s="979"/>
      <c r="BF11" s="979"/>
      <c r="BG11" s="979"/>
      <c r="BH11" s="979"/>
      <c r="BI11" s="979"/>
      <c r="BJ11" s="979"/>
      <c r="BK11" s="979"/>
      <c r="BL11" s="979"/>
      <c r="BM11" s="979"/>
      <c r="BN11" s="979"/>
      <c r="BO11" s="979"/>
      <c r="BP11" s="979"/>
      <c r="BQ11" s="979"/>
      <c r="BR11" s="979"/>
      <c r="BS11" s="979"/>
      <c r="BT11" s="979"/>
      <c r="BU11" s="979"/>
      <c r="BV11" s="979"/>
      <c r="BW11" s="979"/>
      <c r="BX11" s="979"/>
      <c r="BY11" s="979"/>
      <c r="BZ11" s="979"/>
      <c r="CA11" s="948"/>
    </row>
    <row r="12" spans="1:79" ht="13.5" customHeight="1">
      <c r="B12" s="981"/>
      <c r="C12" s="981"/>
      <c r="D12" s="981"/>
      <c r="E12" s="981"/>
      <c r="F12" s="981"/>
      <c r="G12" s="981"/>
      <c r="H12" s="981"/>
      <c r="I12" s="981"/>
      <c r="J12" s="981"/>
      <c r="K12" s="981"/>
      <c r="L12" s="981"/>
      <c r="M12" s="981"/>
      <c r="N12" s="981"/>
      <c r="O12" s="981"/>
      <c r="P12" s="981"/>
      <c r="Q12" s="981"/>
      <c r="R12" s="981"/>
      <c r="S12" s="981"/>
      <c r="T12" s="981"/>
      <c r="U12" s="981"/>
      <c r="V12" s="981"/>
      <c r="W12" s="981"/>
      <c r="X12" s="981"/>
      <c r="Y12" s="981"/>
      <c r="Z12" s="981"/>
      <c r="AA12" s="981"/>
      <c r="AB12" s="981"/>
      <c r="AC12" s="981"/>
      <c r="AD12" s="981"/>
      <c r="AE12" s="981"/>
      <c r="AF12" s="981"/>
      <c r="AG12" s="981"/>
      <c r="AH12" s="981"/>
      <c r="AI12" s="981"/>
      <c r="AJ12" s="981"/>
      <c r="AK12" s="981"/>
      <c r="AL12" s="981"/>
      <c r="AM12" s="981"/>
      <c r="AN12" s="981"/>
      <c r="AO12" s="981"/>
      <c r="AU12" s="960"/>
      <c r="AV12" s="961"/>
      <c r="AW12" s="961"/>
      <c r="AX12" s="961"/>
      <c r="AY12" s="961"/>
      <c r="AZ12" s="961"/>
      <c r="BA12" s="962"/>
      <c r="BB12" s="86"/>
      <c r="BC12" s="979"/>
      <c r="BD12" s="979"/>
      <c r="BE12" s="979"/>
      <c r="BF12" s="979"/>
      <c r="BG12" s="979"/>
      <c r="BH12" s="979"/>
      <c r="BI12" s="979"/>
      <c r="BJ12" s="979"/>
      <c r="BK12" s="979"/>
      <c r="BL12" s="979"/>
      <c r="BM12" s="979"/>
      <c r="BN12" s="979"/>
      <c r="BO12" s="979"/>
      <c r="BP12" s="979"/>
      <c r="BQ12" s="979"/>
      <c r="BR12" s="979"/>
      <c r="BS12" s="979"/>
      <c r="BT12" s="979"/>
      <c r="BU12" s="979"/>
      <c r="BV12" s="979"/>
      <c r="BW12" s="979"/>
      <c r="BX12" s="979"/>
      <c r="BY12" s="979"/>
      <c r="BZ12" s="979"/>
      <c r="CA12" s="948"/>
    </row>
    <row r="13" spans="1:79" ht="13.5" customHeight="1">
      <c r="B13" s="981"/>
      <c r="C13" s="981"/>
      <c r="D13" s="981"/>
      <c r="E13" s="981"/>
      <c r="F13" s="981"/>
      <c r="G13" s="981"/>
      <c r="H13" s="981"/>
      <c r="I13" s="981"/>
      <c r="J13" s="981"/>
      <c r="K13" s="981"/>
      <c r="L13" s="981"/>
      <c r="M13" s="981"/>
      <c r="N13" s="981"/>
      <c r="O13" s="981"/>
      <c r="P13" s="981"/>
      <c r="Q13" s="981"/>
      <c r="R13" s="981"/>
      <c r="S13" s="981"/>
      <c r="T13" s="981"/>
      <c r="U13" s="981"/>
      <c r="V13" s="981"/>
      <c r="W13" s="981"/>
      <c r="X13" s="981"/>
      <c r="Y13" s="981"/>
      <c r="Z13" s="981"/>
      <c r="AA13" s="981"/>
      <c r="AB13" s="981"/>
      <c r="AC13" s="981"/>
      <c r="AD13" s="981"/>
      <c r="AE13" s="981"/>
      <c r="AF13" s="981"/>
      <c r="AG13" s="981"/>
      <c r="AH13" s="981"/>
      <c r="AI13" s="981"/>
      <c r="AJ13" s="981"/>
      <c r="AK13" s="981"/>
      <c r="AL13" s="981"/>
      <c r="AM13" s="981"/>
      <c r="AN13" s="981"/>
      <c r="AO13" s="981"/>
      <c r="AU13" s="960"/>
      <c r="AV13" s="961"/>
      <c r="AW13" s="961"/>
      <c r="AX13" s="961"/>
      <c r="AY13" s="961"/>
      <c r="AZ13" s="961"/>
      <c r="BA13" s="962"/>
      <c r="BB13" s="86"/>
      <c r="BC13" s="979"/>
      <c r="BD13" s="979"/>
      <c r="BE13" s="979"/>
      <c r="BF13" s="979"/>
      <c r="BG13" s="979"/>
      <c r="BH13" s="979"/>
      <c r="BI13" s="979"/>
      <c r="BJ13" s="979"/>
      <c r="BK13" s="979"/>
      <c r="BL13" s="979"/>
      <c r="BM13" s="979"/>
      <c r="BN13" s="979"/>
      <c r="BO13" s="979"/>
      <c r="BP13" s="979"/>
      <c r="BQ13" s="979"/>
      <c r="BR13" s="979"/>
      <c r="BS13" s="979"/>
      <c r="BT13" s="979"/>
      <c r="BU13" s="979"/>
      <c r="BV13" s="979"/>
      <c r="BW13" s="979"/>
      <c r="BX13" s="979"/>
      <c r="BY13" s="979"/>
      <c r="BZ13" s="979"/>
      <c r="CA13" s="948"/>
    </row>
    <row r="14" spans="1:79" ht="13.5" customHeight="1">
      <c r="B14" s="981"/>
      <c r="C14" s="981"/>
      <c r="D14" s="981"/>
      <c r="E14" s="981"/>
      <c r="F14" s="981"/>
      <c r="G14" s="981"/>
      <c r="H14" s="981"/>
      <c r="I14" s="981"/>
      <c r="J14" s="981"/>
      <c r="K14" s="981"/>
      <c r="L14" s="981"/>
      <c r="M14" s="981"/>
      <c r="N14" s="981"/>
      <c r="O14" s="981"/>
      <c r="P14" s="981"/>
      <c r="Q14" s="981"/>
      <c r="R14" s="981"/>
      <c r="S14" s="981"/>
      <c r="T14" s="981"/>
      <c r="U14" s="981"/>
      <c r="V14" s="981"/>
      <c r="W14" s="981"/>
      <c r="X14" s="981"/>
      <c r="Y14" s="981"/>
      <c r="Z14" s="981"/>
      <c r="AA14" s="981"/>
      <c r="AB14" s="981"/>
      <c r="AC14" s="981"/>
      <c r="AD14" s="981"/>
      <c r="AE14" s="981"/>
      <c r="AF14" s="981"/>
      <c r="AG14" s="981"/>
      <c r="AH14" s="981"/>
      <c r="AI14" s="981"/>
      <c r="AJ14" s="981"/>
      <c r="AK14" s="981"/>
      <c r="AL14" s="981"/>
      <c r="AM14" s="981"/>
      <c r="AN14" s="981"/>
      <c r="AO14" s="981"/>
      <c r="AU14" s="960"/>
      <c r="AV14" s="961"/>
      <c r="AW14" s="961"/>
      <c r="AX14" s="961"/>
      <c r="AY14" s="961"/>
      <c r="AZ14" s="961"/>
      <c r="BA14" s="962"/>
      <c r="BB14" s="86"/>
      <c r="BC14" s="979"/>
      <c r="BD14" s="979"/>
      <c r="BE14" s="979"/>
      <c r="BF14" s="979"/>
      <c r="BG14" s="979"/>
      <c r="BH14" s="979"/>
      <c r="BI14" s="979"/>
      <c r="BJ14" s="979"/>
      <c r="BK14" s="979"/>
      <c r="BL14" s="979"/>
      <c r="BM14" s="979"/>
      <c r="BN14" s="979"/>
      <c r="BO14" s="979"/>
      <c r="BP14" s="979"/>
      <c r="BQ14" s="979"/>
      <c r="BR14" s="979"/>
      <c r="BS14" s="979"/>
      <c r="BT14" s="979"/>
      <c r="BU14" s="979"/>
      <c r="BV14" s="979"/>
      <c r="BW14" s="979"/>
      <c r="BX14" s="979"/>
      <c r="BY14" s="979"/>
      <c r="BZ14" s="979"/>
      <c r="CA14" s="948"/>
    </row>
    <row r="15" spans="1:79" ht="13.5" customHeight="1">
      <c r="B15" s="981"/>
      <c r="C15" s="981"/>
      <c r="D15" s="981"/>
      <c r="E15" s="981"/>
      <c r="F15" s="981"/>
      <c r="G15" s="981"/>
      <c r="H15" s="981"/>
      <c r="I15" s="981"/>
      <c r="J15" s="981"/>
      <c r="K15" s="981"/>
      <c r="L15" s="981"/>
      <c r="M15" s="981"/>
      <c r="N15" s="981"/>
      <c r="O15" s="981"/>
      <c r="P15" s="981"/>
      <c r="Q15" s="981"/>
      <c r="R15" s="981"/>
      <c r="S15" s="981"/>
      <c r="T15" s="981"/>
      <c r="U15" s="981"/>
      <c r="V15" s="981"/>
      <c r="W15" s="981"/>
      <c r="X15" s="981"/>
      <c r="Y15" s="981"/>
      <c r="Z15" s="981"/>
      <c r="AA15" s="981"/>
      <c r="AB15" s="981"/>
      <c r="AC15" s="981"/>
      <c r="AD15" s="981"/>
      <c r="AE15" s="981"/>
      <c r="AF15" s="981"/>
      <c r="AG15" s="981"/>
      <c r="AH15" s="981"/>
      <c r="AI15" s="981"/>
      <c r="AJ15" s="981"/>
      <c r="AK15" s="981"/>
      <c r="AL15" s="981"/>
      <c r="AM15" s="981"/>
      <c r="AN15" s="981"/>
      <c r="AO15" s="981"/>
      <c r="AU15" s="960"/>
      <c r="AV15" s="961"/>
      <c r="AW15" s="961"/>
      <c r="AX15" s="961"/>
      <c r="AY15" s="961"/>
      <c r="AZ15" s="961"/>
      <c r="BA15" s="962"/>
      <c r="BB15" s="86"/>
      <c r="BC15" s="979"/>
      <c r="BD15" s="979"/>
      <c r="BE15" s="979"/>
      <c r="BF15" s="979"/>
      <c r="BG15" s="979"/>
      <c r="BH15" s="979"/>
      <c r="BI15" s="979"/>
      <c r="BJ15" s="979"/>
      <c r="BK15" s="979"/>
      <c r="BL15" s="979"/>
      <c r="BM15" s="979"/>
      <c r="BN15" s="979"/>
      <c r="BO15" s="979"/>
      <c r="BP15" s="979"/>
      <c r="BQ15" s="979"/>
      <c r="BR15" s="979"/>
      <c r="BS15" s="979"/>
      <c r="BT15" s="979"/>
      <c r="BU15" s="979"/>
      <c r="BV15" s="979"/>
      <c r="BW15" s="979"/>
      <c r="BX15" s="979"/>
      <c r="BY15" s="979"/>
      <c r="BZ15" s="979"/>
      <c r="CA15" s="948"/>
    </row>
    <row r="16" spans="1:79" ht="13.5" customHeight="1">
      <c r="B16" s="981"/>
      <c r="C16" s="981"/>
      <c r="D16" s="981"/>
      <c r="E16" s="981"/>
      <c r="F16" s="981"/>
      <c r="G16" s="981"/>
      <c r="H16" s="981"/>
      <c r="I16" s="981"/>
      <c r="J16" s="981"/>
      <c r="K16" s="981"/>
      <c r="L16" s="981"/>
      <c r="M16" s="981"/>
      <c r="N16" s="981"/>
      <c r="O16" s="981"/>
      <c r="P16" s="981"/>
      <c r="Q16" s="981"/>
      <c r="R16" s="981"/>
      <c r="S16" s="981"/>
      <c r="T16" s="981"/>
      <c r="U16" s="981"/>
      <c r="V16" s="981"/>
      <c r="W16" s="981"/>
      <c r="X16" s="981"/>
      <c r="Y16" s="981"/>
      <c r="Z16" s="981"/>
      <c r="AA16" s="981"/>
      <c r="AB16" s="981"/>
      <c r="AC16" s="981"/>
      <c r="AD16" s="981"/>
      <c r="AE16" s="981"/>
      <c r="AF16" s="981"/>
      <c r="AG16" s="981"/>
      <c r="AH16" s="981"/>
      <c r="AI16" s="981"/>
      <c r="AJ16" s="981"/>
      <c r="AK16" s="981"/>
      <c r="AL16" s="981"/>
      <c r="AM16" s="981"/>
      <c r="AN16" s="981"/>
      <c r="AO16" s="981"/>
      <c r="AU16" s="960"/>
      <c r="AV16" s="961"/>
      <c r="AW16" s="961"/>
      <c r="AX16" s="961"/>
      <c r="AY16" s="961"/>
      <c r="AZ16" s="961"/>
      <c r="BA16" s="962"/>
      <c r="BB16" s="86"/>
      <c r="BC16" s="979"/>
      <c r="BD16" s="979"/>
      <c r="BE16" s="979"/>
      <c r="BF16" s="979"/>
      <c r="BG16" s="979"/>
      <c r="BH16" s="979"/>
      <c r="BI16" s="979"/>
      <c r="BJ16" s="979"/>
      <c r="BK16" s="979"/>
      <c r="BL16" s="979"/>
      <c r="BM16" s="979"/>
      <c r="BN16" s="979"/>
      <c r="BO16" s="979"/>
      <c r="BP16" s="979"/>
      <c r="BQ16" s="979"/>
      <c r="BR16" s="979"/>
      <c r="BS16" s="979"/>
      <c r="BT16" s="979"/>
      <c r="BU16" s="979"/>
      <c r="BV16" s="979"/>
      <c r="BW16" s="979"/>
      <c r="BX16" s="979"/>
      <c r="BY16" s="979"/>
      <c r="BZ16" s="979"/>
      <c r="CA16" s="948"/>
    </row>
    <row r="17" spans="1:79" ht="13.5" customHeight="1">
      <c r="B17" s="981"/>
      <c r="C17" s="981"/>
      <c r="D17" s="981"/>
      <c r="E17" s="981"/>
      <c r="F17" s="981"/>
      <c r="G17" s="981"/>
      <c r="H17" s="981"/>
      <c r="I17" s="981"/>
      <c r="J17" s="981"/>
      <c r="K17" s="981"/>
      <c r="L17" s="981"/>
      <c r="M17" s="981"/>
      <c r="N17" s="981"/>
      <c r="O17" s="981"/>
      <c r="P17" s="981"/>
      <c r="Q17" s="981"/>
      <c r="R17" s="981"/>
      <c r="S17" s="981"/>
      <c r="T17" s="981"/>
      <c r="U17" s="981"/>
      <c r="V17" s="981"/>
      <c r="W17" s="981"/>
      <c r="X17" s="981"/>
      <c r="Y17" s="981"/>
      <c r="Z17" s="981"/>
      <c r="AA17" s="981"/>
      <c r="AB17" s="981"/>
      <c r="AC17" s="981"/>
      <c r="AD17" s="981"/>
      <c r="AE17" s="981"/>
      <c r="AF17" s="981"/>
      <c r="AG17" s="981"/>
      <c r="AH17" s="981"/>
      <c r="AI17" s="981"/>
      <c r="AJ17" s="981"/>
      <c r="AK17" s="981"/>
      <c r="AL17" s="981"/>
      <c r="AM17" s="981"/>
      <c r="AN17" s="981"/>
      <c r="AO17" s="981"/>
      <c r="AU17" s="960"/>
      <c r="AV17" s="961"/>
      <c r="AW17" s="961"/>
      <c r="AX17" s="961"/>
      <c r="AY17" s="961"/>
      <c r="AZ17" s="961"/>
      <c r="BA17" s="962"/>
      <c r="BB17" s="86"/>
      <c r="BC17" s="979"/>
      <c r="BD17" s="979"/>
      <c r="BE17" s="979"/>
      <c r="BF17" s="979"/>
      <c r="BG17" s="979"/>
      <c r="BH17" s="979"/>
      <c r="BI17" s="979"/>
      <c r="BJ17" s="979"/>
      <c r="BK17" s="979"/>
      <c r="BL17" s="979"/>
      <c r="BM17" s="979"/>
      <c r="BN17" s="979"/>
      <c r="BO17" s="979"/>
      <c r="BP17" s="979"/>
      <c r="BQ17" s="979"/>
      <c r="BR17" s="979"/>
      <c r="BS17" s="979"/>
      <c r="BT17" s="979"/>
      <c r="BU17" s="979"/>
      <c r="BV17" s="979"/>
      <c r="BW17" s="979"/>
      <c r="BX17" s="979"/>
      <c r="BY17" s="979"/>
      <c r="BZ17" s="979"/>
      <c r="CA17" s="948"/>
    </row>
    <row r="18" spans="1:79" ht="13.5" customHeight="1">
      <c r="B18" s="981"/>
      <c r="C18" s="981"/>
      <c r="D18" s="981"/>
      <c r="E18" s="981"/>
      <c r="F18" s="981"/>
      <c r="G18" s="981"/>
      <c r="H18" s="981"/>
      <c r="I18" s="981"/>
      <c r="J18" s="981"/>
      <c r="K18" s="981"/>
      <c r="L18" s="981"/>
      <c r="M18" s="981"/>
      <c r="N18" s="981"/>
      <c r="O18" s="981"/>
      <c r="P18" s="981"/>
      <c r="Q18" s="981"/>
      <c r="R18" s="981"/>
      <c r="S18" s="981"/>
      <c r="T18" s="981"/>
      <c r="U18" s="981"/>
      <c r="V18" s="981"/>
      <c r="W18" s="981"/>
      <c r="X18" s="981"/>
      <c r="Y18" s="981"/>
      <c r="Z18" s="981"/>
      <c r="AA18" s="981"/>
      <c r="AB18" s="981"/>
      <c r="AC18" s="981"/>
      <c r="AD18" s="981"/>
      <c r="AE18" s="981"/>
      <c r="AF18" s="981"/>
      <c r="AG18" s="981"/>
      <c r="AH18" s="981"/>
      <c r="AI18" s="981"/>
      <c r="AJ18" s="981"/>
      <c r="AK18" s="981"/>
      <c r="AL18" s="981"/>
      <c r="AM18" s="981"/>
      <c r="AN18" s="981"/>
      <c r="AO18" s="981"/>
      <c r="AU18" s="960"/>
      <c r="AV18" s="961"/>
      <c r="AW18" s="961"/>
      <c r="AX18" s="961"/>
      <c r="AY18" s="961"/>
      <c r="AZ18" s="961"/>
      <c r="BA18" s="962"/>
      <c r="BB18" s="86"/>
      <c r="BC18" s="979"/>
      <c r="BD18" s="979"/>
      <c r="BE18" s="979"/>
      <c r="BF18" s="979"/>
      <c r="BG18" s="979"/>
      <c r="BH18" s="979"/>
      <c r="BI18" s="979"/>
      <c r="BJ18" s="979"/>
      <c r="BK18" s="979"/>
      <c r="BL18" s="979"/>
      <c r="BM18" s="979"/>
      <c r="BN18" s="979"/>
      <c r="BO18" s="979"/>
      <c r="BP18" s="979"/>
      <c r="BQ18" s="979"/>
      <c r="BR18" s="979"/>
      <c r="BS18" s="979"/>
      <c r="BT18" s="979"/>
      <c r="BU18" s="979"/>
      <c r="BV18" s="979"/>
      <c r="BW18" s="979"/>
      <c r="BX18" s="979"/>
      <c r="BY18" s="979"/>
      <c r="BZ18" s="979"/>
      <c r="CA18" s="948"/>
    </row>
    <row r="19" spans="1:79" ht="13.5" customHeight="1">
      <c r="B19" s="981"/>
      <c r="C19" s="981"/>
      <c r="D19" s="981"/>
      <c r="E19" s="981"/>
      <c r="F19" s="981"/>
      <c r="G19" s="981"/>
      <c r="H19" s="981"/>
      <c r="I19" s="981"/>
      <c r="J19" s="981"/>
      <c r="K19" s="981"/>
      <c r="L19" s="981"/>
      <c r="M19" s="981"/>
      <c r="N19" s="981"/>
      <c r="O19" s="981"/>
      <c r="P19" s="981"/>
      <c r="Q19" s="981"/>
      <c r="R19" s="981"/>
      <c r="S19" s="981"/>
      <c r="T19" s="981"/>
      <c r="U19" s="981"/>
      <c r="V19" s="981"/>
      <c r="W19" s="981"/>
      <c r="X19" s="981"/>
      <c r="Y19" s="981"/>
      <c r="Z19" s="981"/>
      <c r="AA19" s="981"/>
      <c r="AB19" s="981"/>
      <c r="AC19" s="981"/>
      <c r="AD19" s="981"/>
      <c r="AE19" s="981"/>
      <c r="AF19" s="981"/>
      <c r="AG19" s="981"/>
      <c r="AH19" s="981"/>
      <c r="AI19" s="981"/>
      <c r="AJ19" s="981"/>
      <c r="AK19" s="981"/>
      <c r="AL19" s="981"/>
      <c r="AM19" s="981"/>
      <c r="AN19" s="981"/>
      <c r="AO19" s="981"/>
      <c r="AU19" s="960"/>
      <c r="AV19" s="961"/>
      <c r="AW19" s="961"/>
      <c r="AX19" s="961"/>
      <c r="AY19" s="961"/>
      <c r="AZ19" s="961"/>
      <c r="BA19" s="962"/>
      <c r="BB19" s="168"/>
      <c r="BC19" s="979"/>
      <c r="BD19" s="979"/>
      <c r="BE19" s="979"/>
      <c r="BF19" s="979"/>
      <c r="BG19" s="979"/>
      <c r="BH19" s="979"/>
      <c r="BI19" s="979"/>
      <c r="BJ19" s="979"/>
      <c r="BK19" s="979"/>
      <c r="BL19" s="979"/>
      <c r="BM19" s="979"/>
      <c r="BN19" s="979"/>
      <c r="BO19" s="979"/>
      <c r="BP19" s="979"/>
      <c r="BQ19" s="979"/>
      <c r="BR19" s="979"/>
      <c r="BS19" s="979"/>
      <c r="BT19" s="979"/>
      <c r="BU19" s="979"/>
      <c r="BV19" s="979"/>
      <c r="BW19" s="979"/>
      <c r="BX19" s="979"/>
      <c r="BY19" s="979"/>
      <c r="BZ19" s="979"/>
      <c r="CA19" s="948"/>
    </row>
    <row r="20" spans="1:79" ht="13.5" customHeight="1">
      <c r="B20" s="981"/>
      <c r="C20" s="981"/>
      <c r="D20" s="981"/>
      <c r="E20" s="981"/>
      <c r="F20" s="981"/>
      <c r="G20" s="981"/>
      <c r="H20" s="981"/>
      <c r="I20" s="981"/>
      <c r="J20" s="981"/>
      <c r="K20" s="981"/>
      <c r="L20" s="981"/>
      <c r="M20" s="981"/>
      <c r="N20" s="981"/>
      <c r="O20" s="981"/>
      <c r="P20" s="981"/>
      <c r="Q20" s="981"/>
      <c r="R20" s="981"/>
      <c r="S20" s="981"/>
      <c r="T20" s="981"/>
      <c r="U20" s="981"/>
      <c r="V20" s="981"/>
      <c r="W20" s="981"/>
      <c r="X20" s="981"/>
      <c r="Y20" s="981"/>
      <c r="Z20" s="981"/>
      <c r="AA20" s="981"/>
      <c r="AB20" s="981"/>
      <c r="AC20" s="981"/>
      <c r="AD20" s="981"/>
      <c r="AE20" s="981"/>
      <c r="AF20" s="981"/>
      <c r="AG20" s="981"/>
      <c r="AH20" s="981"/>
      <c r="AI20" s="981"/>
      <c r="AJ20" s="981"/>
      <c r="AK20" s="981"/>
      <c r="AL20" s="981"/>
      <c r="AM20" s="981"/>
      <c r="AN20" s="981"/>
      <c r="AO20" s="981"/>
      <c r="AU20" s="960"/>
      <c r="AV20" s="961"/>
      <c r="AW20" s="961"/>
      <c r="AX20" s="961"/>
      <c r="AY20" s="961"/>
      <c r="AZ20" s="961"/>
      <c r="BA20" s="962"/>
      <c r="BB20" s="86"/>
      <c r="BC20" s="979"/>
      <c r="BD20" s="979"/>
      <c r="BE20" s="979"/>
      <c r="BF20" s="979"/>
      <c r="BG20" s="979"/>
      <c r="BH20" s="979"/>
      <c r="BI20" s="979"/>
      <c r="BJ20" s="979"/>
      <c r="BK20" s="979"/>
      <c r="BL20" s="979"/>
      <c r="BM20" s="979"/>
      <c r="BN20" s="979"/>
      <c r="BO20" s="979"/>
      <c r="BP20" s="979"/>
      <c r="BQ20" s="979"/>
      <c r="BR20" s="979"/>
      <c r="BS20" s="979"/>
      <c r="BT20" s="979"/>
      <c r="BU20" s="979"/>
      <c r="BV20" s="979"/>
      <c r="BW20" s="979"/>
      <c r="BX20" s="979"/>
      <c r="BY20" s="979"/>
      <c r="BZ20" s="979"/>
      <c r="CA20" s="948"/>
    </row>
    <row r="21" spans="1:79" ht="13.5" customHeight="1">
      <c r="B21" s="981"/>
      <c r="C21" s="981"/>
      <c r="D21" s="981"/>
      <c r="E21" s="981"/>
      <c r="F21" s="981"/>
      <c r="G21" s="981"/>
      <c r="H21" s="981"/>
      <c r="I21" s="981"/>
      <c r="J21" s="981"/>
      <c r="K21" s="981"/>
      <c r="L21" s="981"/>
      <c r="M21" s="981"/>
      <c r="N21" s="981"/>
      <c r="O21" s="981"/>
      <c r="P21" s="981"/>
      <c r="Q21" s="981"/>
      <c r="R21" s="981"/>
      <c r="S21" s="981"/>
      <c r="T21" s="981"/>
      <c r="U21" s="981"/>
      <c r="V21" s="981"/>
      <c r="W21" s="981"/>
      <c r="X21" s="981"/>
      <c r="Y21" s="981"/>
      <c r="Z21" s="981"/>
      <c r="AA21" s="981"/>
      <c r="AB21" s="981"/>
      <c r="AC21" s="981"/>
      <c r="AD21" s="981"/>
      <c r="AE21" s="981"/>
      <c r="AF21" s="981"/>
      <c r="AG21" s="981"/>
      <c r="AH21" s="981"/>
      <c r="AI21" s="981"/>
      <c r="AJ21" s="981"/>
      <c r="AK21" s="981"/>
      <c r="AL21" s="981"/>
      <c r="AM21" s="981"/>
      <c r="AN21" s="981"/>
      <c r="AO21" s="981"/>
      <c r="AU21" s="960"/>
      <c r="AV21" s="961"/>
      <c r="AW21" s="961"/>
      <c r="AX21" s="961"/>
      <c r="AY21" s="961"/>
      <c r="AZ21" s="961"/>
      <c r="BA21" s="962"/>
      <c r="BB21" s="86"/>
      <c r="BC21" s="979"/>
      <c r="BD21" s="979"/>
      <c r="BE21" s="979"/>
      <c r="BF21" s="979"/>
      <c r="BG21" s="979"/>
      <c r="BH21" s="979"/>
      <c r="BI21" s="979"/>
      <c r="BJ21" s="979"/>
      <c r="BK21" s="979"/>
      <c r="BL21" s="979"/>
      <c r="BM21" s="979"/>
      <c r="BN21" s="979"/>
      <c r="BO21" s="979"/>
      <c r="BP21" s="979"/>
      <c r="BQ21" s="979"/>
      <c r="BR21" s="979"/>
      <c r="BS21" s="979"/>
      <c r="BT21" s="979"/>
      <c r="BU21" s="979"/>
      <c r="BV21" s="979"/>
      <c r="BW21" s="979"/>
      <c r="BX21" s="979"/>
      <c r="BY21" s="979"/>
      <c r="BZ21" s="979"/>
      <c r="CA21" s="948"/>
    </row>
    <row r="22" spans="1:79" ht="13.5" customHeight="1">
      <c r="B22" s="981"/>
      <c r="C22" s="981"/>
      <c r="D22" s="981"/>
      <c r="E22" s="981"/>
      <c r="F22" s="981"/>
      <c r="G22" s="981"/>
      <c r="H22" s="981"/>
      <c r="I22" s="981"/>
      <c r="J22" s="981"/>
      <c r="K22" s="981"/>
      <c r="L22" s="981"/>
      <c r="M22" s="981"/>
      <c r="N22" s="981"/>
      <c r="O22" s="981"/>
      <c r="P22" s="981"/>
      <c r="Q22" s="981"/>
      <c r="R22" s="981"/>
      <c r="S22" s="981"/>
      <c r="T22" s="981"/>
      <c r="U22" s="981"/>
      <c r="V22" s="981"/>
      <c r="W22" s="981"/>
      <c r="X22" s="981"/>
      <c r="Y22" s="981"/>
      <c r="Z22" s="981"/>
      <c r="AA22" s="981"/>
      <c r="AB22" s="981"/>
      <c r="AC22" s="981"/>
      <c r="AD22" s="981"/>
      <c r="AE22" s="981"/>
      <c r="AF22" s="981"/>
      <c r="AG22" s="981"/>
      <c r="AH22" s="981"/>
      <c r="AI22" s="981"/>
      <c r="AJ22" s="981"/>
      <c r="AK22" s="981"/>
      <c r="AL22" s="981"/>
      <c r="AM22" s="981"/>
      <c r="AN22" s="981"/>
      <c r="AO22" s="981"/>
      <c r="AU22" s="960"/>
      <c r="AV22" s="961"/>
      <c r="AW22" s="961"/>
      <c r="AX22" s="961"/>
      <c r="AY22" s="961"/>
      <c r="AZ22" s="961"/>
      <c r="BA22" s="962"/>
      <c r="BB22" s="86"/>
      <c r="BC22" s="979"/>
      <c r="BD22" s="979"/>
      <c r="BE22" s="979"/>
      <c r="BF22" s="979"/>
      <c r="BG22" s="979"/>
      <c r="BH22" s="979"/>
      <c r="BI22" s="979"/>
      <c r="BJ22" s="979"/>
      <c r="BK22" s="979"/>
      <c r="BL22" s="979"/>
      <c r="BM22" s="979"/>
      <c r="BN22" s="979"/>
      <c r="BO22" s="979"/>
      <c r="BP22" s="979"/>
      <c r="BQ22" s="979"/>
      <c r="BR22" s="979"/>
      <c r="BS22" s="979"/>
      <c r="BT22" s="979"/>
      <c r="BU22" s="979"/>
      <c r="BV22" s="979"/>
      <c r="BW22" s="979"/>
      <c r="BX22" s="979"/>
      <c r="BY22" s="979"/>
      <c r="BZ22" s="979"/>
      <c r="CA22" s="948"/>
    </row>
    <row r="23" spans="1:79" ht="13.5" customHeight="1">
      <c r="B23" s="981"/>
      <c r="C23" s="981"/>
      <c r="D23" s="981"/>
      <c r="E23" s="981"/>
      <c r="F23" s="981"/>
      <c r="G23" s="981"/>
      <c r="H23" s="981"/>
      <c r="I23" s="981"/>
      <c r="J23" s="981"/>
      <c r="K23" s="981"/>
      <c r="L23" s="981"/>
      <c r="M23" s="981"/>
      <c r="N23" s="981"/>
      <c r="O23" s="981"/>
      <c r="P23" s="981"/>
      <c r="Q23" s="981"/>
      <c r="R23" s="981"/>
      <c r="S23" s="981"/>
      <c r="T23" s="981"/>
      <c r="U23" s="981"/>
      <c r="V23" s="981"/>
      <c r="W23" s="981"/>
      <c r="X23" s="981"/>
      <c r="Y23" s="981"/>
      <c r="Z23" s="981"/>
      <c r="AA23" s="981"/>
      <c r="AB23" s="981"/>
      <c r="AC23" s="981"/>
      <c r="AD23" s="981"/>
      <c r="AE23" s="981"/>
      <c r="AF23" s="981"/>
      <c r="AG23" s="981"/>
      <c r="AH23" s="981"/>
      <c r="AI23" s="981"/>
      <c r="AJ23" s="981"/>
      <c r="AK23" s="981"/>
      <c r="AL23" s="981"/>
      <c r="AM23" s="981"/>
      <c r="AN23" s="981"/>
      <c r="AO23" s="981"/>
      <c r="AU23" s="960"/>
      <c r="AV23" s="961"/>
      <c r="AW23" s="961"/>
      <c r="AX23" s="961"/>
      <c r="AY23" s="961"/>
      <c r="AZ23" s="961"/>
      <c r="BA23" s="962"/>
      <c r="BB23" s="86"/>
      <c r="BC23" s="979"/>
      <c r="BD23" s="979"/>
      <c r="BE23" s="979"/>
      <c r="BF23" s="979"/>
      <c r="BG23" s="979"/>
      <c r="BH23" s="979"/>
      <c r="BI23" s="979"/>
      <c r="BJ23" s="979"/>
      <c r="BK23" s="979"/>
      <c r="BL23" s="979"/>
      <c r="BM23" s="979"/>
      <c r="BN23" s="979"/>
      <c r="BO23" s="979"/>
      <c r="BP23" s="979"/>
      <c r="BQ23" s="979"/>
      <c r="BR23" s="979"/>
      <c r="BS23" s="979"/>
      <c r="BT23" s="979"/>
      <c r="BU23" s="979"/>
      <c r="BV23" s="979"/>
      <c r="BW23" s="979"/>
      <c r="BX23" s="979"/>
      <c r="BY23" s="979"/>
      <c r="BZ23" s="979"/>
      <c r="CA23" s="948"/>
    </row>
    <row r="24" spans="1:79" ht="13.5" customHeight="1">
      <c r="AU24" s="960"/>
      <c r="AV24" s="961"/>
      <c r="AW24" s="961"/>
      <c r="AX24" s="961"/>
      <c r="AY24" s="961"/>
      <c r="AZ24" s="961"/>
      <c r="BA24" s="962"/>
      <c r="BB24" s="86"/>
      <c r="BC24" s="979"/>
      <c r="BD24" s="979"/>
      <c r="BE24" s="979"/>
      <c r="BF24" s="979"/>
      <c r="BG24" s="979"/>
      <c r="BH24" s="979"/>
      <c r="BI24" s="979"/>
      <c r="BJ24" s="979"/>
      <c r="BK24" s="979"/>
      <c r="BL24" s="979"/>
      <c r="BM24" s="979"/>
      <c r="BN24" s="979"/>
      <c r="BO24" s="979"/>
      <c r="BP24" s="979"/>
      <c r="BQ24" s="979"/>
      <c r="BR24" s="979"/>
      <c r="BS24" s="979"/>
      <c r="BT24" s="979"/>
      <c r="BU24" s="979"/>
      <c r="BV24" s="979"/>
      <c r="BW24" s="979"/>
      <c r="BX24" s="979"/>
      <c r="BY24" s="979"/>
      <c r="BZ24" s="979"/>
      <c r="CA24" s="948"/>
    </row>
    <row r="25" spans="1:79" ht="26.25" customHeight="1">
      <c r="A25" s="69" t="s">
        <v>166</v>
      </c>
      <c r="B25" s="3"/>
      <c r="C25" s="3"/>
      <c r="D25" s="12"/>
      <c r="E25" s="3"/>
      <c r="F25" s="67"/>
      <c r="G25" s="67"/>
      <c r="H25" s="67"/>
      <c r="I25" s="67"/>
      <c r="J25" s="67"/>
      <c r="K25" s="67"/>
      <c r="L25" s="67"/>
      <c r="M25" s="70" t="s">
        <v>131</v>
      </c>
      <c r="N25" s="67"/>
      <c r="O25" s="67"/>
      <c r="P25" s="3"/>
      <c r="Q25" s="3"/>
      <c r="R25" s="3"/>
      <c r="S25" s="3"/>
      <c r="T25" s="19"/>
      <c r="V25" s="19"/>
      <c r="W25" s="19"/>
      <c r="X25" s="19"/>
      <c r="Y25" s="19"/>
      <c r="Z25" s="19"/>
      <c r="AA25" s="19"/>
      <c r="AB25" s="19"/>
      <c r="AC25" s="19"/>
      <c r="AD25" s="19"/>
      <c r="AE25" s="19"/>
      <c r="AF25" s="19"/>
      <c r="AG25" s="19"/>
      <c r="AH25" s="19"/>
      <c r="AI25" s="19"/>
      <c r="AJ25" s="19"/>
      <c r="AK25" s="19"/>
      <c r="AL25" s="19"/>
      <c r="AM25" s="19"/>
      <c r="AN25" s="19"/>
      <c r="AO25" s="19"/>
      <c r="AP25" s="19"/>
      <c r="AQ25" s="19"/>
      <c r="AR25" s="20"/>
      <c r="AS25" s="20"/>
      <c r="AT25" s="20"/>
      <c r="AU25" s="960"/>
      <c r="AV25" s="961"/>
      <c r="AW25" s="961"/>
      <c r="AX25" s="961"/>
      <c r="AY25" s="961"/>
      <c r="AZ25" s="961"/>
      <c r="BA25" s="962"/>
      <c r="BB25" s="86"/>
      <c r="BC25" s="979"/>
      <c r="BD25" s="979"/>
      <c r="BE25" s="979"/>
      <c r="BF25" s="979"/>
      <c r="BG25" s="979"/>
      <c r="BH25" s="979"/>
      <c r="BI25" s="979"/>
      <c r="BJ25" s="979"/>
      <c r="BK25" s="979"/>
      <c r="BL25" s="979"/>
      <c r="BM25" s="979"/>
      <c r="BN25" s="979"/>
      <c r="BO25" s="979"/>
      <c r="BP25" s="979"/>
      <c r="BQ25" s="979"/>
      <c r="BR25" s="979"/>
      <c r="BS25" s="979"/>
      <c r="BT25" s="979"/>
      <c r="BU25" s="979"/>
      <c r="BV25" s="979"/>
      <c r="BW25" s="979"/>
      <c r="BX25" s="979"/>
      <c r="BY25" s="979"/>
      <c r="BZ25" s="979"/>
      <c r="CA25" s="948"/>
    </row>
    <row r="26" spans="1:79" ht="12.75" customHeight="1">
      <c r="B26" s="976"/>
      <c r="C26" s="977"/>
      <c r="D26" s="977"/>
      <c r="E26" s="977"/>
      <c r="F26" s="977"/>
      <c r="G26" s="977"/>
      <c r="H26" s="977"/>
      <c r="I26" s="977"/>
      <c r="J26" s="977"/>
      <c r="K26" s="977"/>
      <c r="L26" s="977"/>
      <c r="M26" s="977"/>
      <c r="N26" s="977"/>
      <c r="O26" s="977"/>
      <c r="P26" s="977"/>
      <c r="Q26" s="977"/>
      <c r="R26" s="977"/>
      <c r="S26" s="977"/>
      <c r="T26" s="977"/>
      <c r="U26" s="977"/>
      <c r="V26" s="977"/>
      <c r="W26" s="977"/>
      <c r="X26" s="977"/>
      <c r="Y26" s="977"/>
      <c r="Z26" s="977"/>
      <c r="AA26" s="977"/>
      <c r="AB26" s="977"/>
      <c r="AC26" s="977"/>
      <c r="AD26" s="977"/>
      <c r="AE26" s="977"/>
      <c r="AF26" s="977"/>
      <c r="AG26" s="977"/>
      <c r="AH26" s="977"/>
      <c r="AI26" s="977"/>
      <c r="AJ26" s="977"/>
      <c r="AK26" s="977"/>
      <c r="AL26" s="977"/>
      <c r="AM26" s="977"/>
      <c r="AN26" s="977"/>
      <c r="AO26" s="977"/>
      <c r="AP26" s="66"/>
      <c r="AQ26" s="66"/>
      <c r="AR26" s="66"/>
      <c r="AS26" s="66"/>
      <c r="AT26" s="66"/>
      <c r="AU26" s="960"/>
      <c r="AV26" s="961"/>
      <c r="AW26" s="961"/>
      <c r="AX26" s="961"/>
      <c r="AY26" s="961"/>
      <c r="AZ26" s="961"/>
      <c r="BA26" s="962"/>
      <c r="BB26" s="168"/>
      <c r="BC26" s="979"/>
      <c r="BD26" s="979"/>
      <c r="BE26" s="979"/>
      <c r="BF26" s="979"/>
      <c r="BG26" s="979"/>
      <c r="BH26" s="979"/>
      <c r="BI26" s="979"/>
      <c r="BJ26" s="979"/>
      <c r="BK26" s="979"/>
      <c r="BL26" s="979"/>
      <c r="BM26" s="979"/>
      <c r="BN26" s="979"/>
      <c r="BO26" s="979"/>
      <c r="BP26" s="979"/>
      <c r="BQ26" s="979"/>
      <c r="BR26" s="979"/>
      <c r="BS26" s="979"/>
      <c r="BT26" s="979"/>
      <c r="BU26" s="979"/>
      <c r="BV26" s="979"/>
      <c r="BW26" s="979"/>
      <c r="BX26" s="979"/>
      <c r="BY26" s="979"/>
      <c r="BZ26" s="979"/>
      <c r="CA26" s="948"/>
    </row>
    <row r="27" spans="1:79" ht="12.75" customHeight="1">
      <c r="B27" s="977"/>
      <c r="C27" s="977"/>
      <c r="D27" s="977"/>
      <c r="E27" s="977"/>
      <c r="F27" s="977"/>
      <c r="G27" s="977"/>
      <c r="H27" s="977"/>
      <c r="I27" s="977"/>
      <c r="J27" s="977"/>
      <c r="K27" s="977"/>
      <c r="L27" s="977"/>
      <c r="M27" s="977"/>
      <c r="N27" s="977"/>
      <c r="O27" s="977"/>
      <c r="P27" s="977"/>
      <c r="Q27" s="977"/>
      <c r="R27" s="977"/>
      <c r="S27" s="977"/>
      <c r="T27" s="977"/>
      <c r="U27" s="977"/>
      <c r="V27" s="977"/>
      <c r="W27" s="977"/>
      <c r="X27" s="977"/>
      <c r="Y27" s="977"/>
      <c r="Z27" s="977"/>
      <c r="AA27" s="977"/>
      <c r="AB27" s="977"/>
      <c r="AC27" s="977"/>
      <c r="AD27" s="977"/>
      <c r="AE27" s="977"/>
      <c r="AF27" s="977"/>
      <c r="AG27" s="977"/>
      <c r="AH27" s="977"/>
      <c r="AI27" s="977"/>
      <c r="AJ27" s="977"/>
      <c r="AK27" s="977"/>
      <c r="AL27" s="977"/>
      <c r="AM27" s="977"/>
      <c r="AN27" s="977"/>
      <c r="AO27" s="977"/>
      <c r="AP27" s="66"/>
      <c r="AQ27" s="66"/>
      <c r="AR27" s="66"/>
      <c r="AS27" s="66"/>
      <c r="AT27" s="66"/>
      <c r="AU27" s="960"/>
      <c r="AV27" s="961"/>
      <c r="AW27" s="961"/>
      <c r="AX27" s="961"/>
      <c r="AY27" s="961"/>
      <c r="AZ27" s="961"/>
      <c r="BA27" s="962"/>
      <c r="BB27" s="86"/>
      <c r="BC27" s="979"/>
      <c r="BD27" s="979"/>
      <c r="BE27" s="979"/>
      <c r="BF27" s="979"/>
      <c r="BG27" s="979"/>
      <c r="BH27" s="979"/>
      <c r="BI27" s="979"/>
      <c r="BJ27" s="979"/>
      <c r="BK27" s="979"/>
      <c r="BL27" s="979"/>
      <c r="BM27" s="979"/>
      <c r="BN27" s="979"/>
      <c r="BO27" s="979"/>
      <c r="BP27" s="979"/>
      <c r="BQ27" s="979"/>
      <c r="BR27" s="979"/>
      <c r="BS27" s="979"/>
      <c r="BT27" s="979"/>
      <c r="BU27" s="979"/>
      <c r="BV27" s="979"/>
      <c r="BW27" s="979"/>
      <c r="BX27" s="979"/>
      <c r="BY27" s="979"/>
      <c r="BZ27" s="979"/>
      <c r="CA27" s="948"/>
    </row>
    <row r="28" spans="1:79" ht="12.75" customHeight="1">
      <c r="B28" s="977"/>
      <c r="C28" s="977"/>
      <c r="D28" s="977"/>
      <c r="E28" s="977"/>
      <c r="F28" s="977"/>
      <c r="G28" s="977"/>
      <c r="H28" s="977"/>
      <c r="I28" s="977"/>
      <c r="J28" s="977"/>
      <c r="K28" s="977"/>
      <c r="L28" s="977"/>
      <c r="M28" s="977"/>
      <c r="N28" s="977"/>
      <c r="O28" s="977"/>
      <c r="P28" s="977"/>
      <c r="Q28" s="977"/>
      <c r="R28" s="977"/>
      <c r="S28" s="977"/>
      <c r="T28" s="977"/>
      <c r="U28" s="977"/>
      <c r="V28" s="977"/>
      <c r="W28" s="977"/>
      <c r="X28" s="977"/>
      <c r="Y28" s="977"/>
      <c r="Z28" s="977"/>
      <c r="AA28" s="977"/>
      <c r="AB28" s="977"/>
      <c r="AC28" s="977"/>
      <c r="AD28" s="977"/>
      <c r="AE28" s="977"/>
      <c r="AF28" s="977"/>
      <c r="AG28" s="977"/>
      <c r="AH28" s="977"/>
      <c r="AI28" s="977"/>
      <c r="AJ28" s="977"/>
      <c r="AK28" s="977"/>
      <c r="AL28" s="977"/>
      <c r="AM28" s="977"/>
      <c r="AN28" s="977"/>
      <c r="AO28" s="977"/>
      <c r="AP28" s="66"/>
      <c r="AQ28" s="66"/>
      <c r="AR28" s="66"/>
      <c r="AS28" s="66"/>
      <c r="AT28" s="66"/>
      <c r="AU28" s="960"/>
      <c r="AV28" s="961"/>
      <c r="AW28" s="961"/>
      <c r="AX28" s="961"/>
      <c r="AY28" s="961"/>
      <c r="AZ28" s="961"/>
      <c r="BA28" s="962"/>
      <c r="BB28" s="86"/>
      <c r="BC28" s="979"/>
      <c r="BD28" s="979"/>
      <c r="BE28" s="979"/>
      <c r="BF28" s="979"/>
      <c r="BG28" s="979"/>
      <c r="BH28" s="979"/>
      <c r="BI28" s="979"/>
      <c r="BJ28" s="979"/>
      <c r="BK28" s="979"/>
      <c r="BL28" s="979"/>
      <c r="BM28" s="979"/>
      <c r="BN28" s="979"/>
      <c r="BO28" s="979"/>
      <c r="BP28" s="979"/>
      <c r="BQ28" s="979"/>
      <c r="BR28" s="979"/>
      <c r="BS28" s="979"/>
      <c r="BT28" s="979"/>
      <c r="BU28" s="979"/>
      <c r="BV28" s="979"/>
      <c r="BW28" s="979"/>
      <c r="BX28" s="979"/>
      <c r="BY28" s="979"/>
      <c r="BZ28" s="979"/>
      <c r="CA28" s="948"/>
    </row>
    <row r="29" spans="1:79" ht="12.75" customHeight="1">
      <c r="B29" s="977"/>
      <c r="C29" s="977"/>
      <c r="D29" s="977"/>
      <c r="E29" s="977"/>
      <c r="F29" s="977"/>
      <c r="G29" s="977"/>
      <c r="H29" s="977"/>
      <c r="I29" s="977"/>
      <c r="J29" s="977"/>
      <c r="K29" s="977"/>
      <c r="L29" s="977"/>
      <c r="M29" s="977"/>
      <c r="N29" s="977"/>
      <c r="O29" s="977"/>
      <c r="P29" s="977"/>
      <c r="Q29" s="977"/>
      <c r="R29" s="977"/>
      <c r="S29" s="977"/>
      <c r="T29" s="977"/>
      <c r="U29" s="977"/>
      <c r="V29" s="977"/>
      <c r="W29" s="977"/>
      <c r="X29" s="977"/>
      <c r="Y29" s="977"/>
      <c r="Z29" s="977"/>
      <c r="AA29" s="977"/>
      <c r="AB29" s="977"/>
      <c r="AC29" s="977"/>
      <c r="AD29" s="977"/>
      <c r="AE29" s="977"/>
      <c r="AF29" s="977"/>
      <c r="AG29" s="977"/>
      <c r="AH29" s="977"/>
      <c r="AI29" s="977"/>
      <c r="AJ29" s="977"/>
      <c r="AK29" s="977"/>
      <c r="AL29" s="977"/>
      <c r="AM29" s="977"/>
      <c r="AN29" s="977"/>
      <c r="AO29" s="977"/>
      <c r="AP29" s="66"/>
      <c r="AQ29" s="66"/>
      <c r="AR29" s="66"/>
      <c r="AS29" s="66"/>
      <c r="AT29" s="66"/>
      <c r="AU29" s="960"/>
      <c r="AV29" s="961"/>
      <c r="AW29" s="961"/>
      <c r="AX29" s="961"/>
      <c r="AY29" s="961"/>
      <c r="AZ29" s="961"/>
      <c r="BA29" s="962"/>
      <c r="BB29" s="86"/>
      <c r="BC29" s="979"/>
      <c r="BD29" s="979"/>
      <c r="BE29" s="979"/>
      <c r="BF29" s="979"/>
      <c r="BG29" s="979"/>
      <c r="BH29" s="979"/>
      <c r="BI29" s="979"/>
      <c r="BJ29" s="979"/>
      <c r="BK29" s="979"/>
      <c r="BL29" s="979"/>
      <c r="BM29" s="979"/>
      <c r="BN29" s="979"/>
      <c r="BO29" s="979"/>
      <c r="BP29" s="979"/>
      <c r="BQ29" s="979"/>
      <c r="BR29" s="979"/>
      <c r="BS29" s="979"/>
      <c r="BT29" s="979"/>
      <c r="BU29" s="979"/>
      <c r="BV29" s="979"/>
      <c r="BW29" s="979"/>
      <c r="BX29" s="979"/>
      <c r="BY29" s="979"/>
      <c r="BZ29" s="979"/>
      <c r="CA29" s="948"/>
    </row>
    <row r="30" spans="1:79" ht="12.75" customHeight="1">
      <c r="B30" s="977"/>
      <c r="C30" s="977"/>
      <c r="D30" s="977"/>
      <c r="E30" s="977"/>
      <c r="F30" s="977"/>
      <c r="G30" s="977"/>
      <c r="H30" s="977"/>
      <c r="I30" s="977"/>
      <c r="J30" s="977"/>
      <c r="K30" s="977"/>
      <c r="L30" s="977"/>
      <c r="M30" s="977"/>
      <c r="N30" s="977"/>
      <c r="O30" s="977"/>
      <c r="P30" s="977"/>
      <c r="Q30" s="977"/>
      <c r="R30" s="977"/>
      <c r="S30" s="977"/>
      <c r="T30" s="977"/>
      <c r="U30" s="977"/>
      <c r="V30" s="977"/>
      <c r="W30" s="977"/>
      <c r="X30" s="977"/>
      <c r="Y30" s="977"/>
      <c r="Z30" s="977"/>
      <c r="AA30" s="977"/>
      <c r="AB30" s="977"/>
      <c r="AC30" s="977"/>
      <c r="AD30" s="977"/>
      <c r="AE30" s="977"/>
      <c r="AF30" s="977"/>
      <c r="AG30" s="977"/>
      <c r="AH30" s="977"/>
      <c r="AI30" s="977"/>
      <c r="AJ30" s="977"/>
      <c r="AK30" s="977"/>
      <c r="AL30" s="977"/>
      <c r="AM30" s="977"/>
      <c r="AN30" s="977"/>
      <c r="AO30" s="977"/>
      <c r="AP30" s="66"/>
      <c r="AQ30" s="66"/>
      <c r="AR30" s="66"/>
      <c r="AS30" s="66"/>
      <c r="AT30" s="66"/>
      <c r="AU30" s="960"/>
      <c r="AV30" s="961"/>
      <c r="AW30" s="961"/>
      <c r="AX30" s="961"/>
      <c r="AY30" s="961"/>
      <c r="AZ30" s="961"/>
      <c r="BA30" s="962"/>
      <c r="BB30" s="86"/>
      <c r="BC30" s="979"/>
      <c r="BD30" s="979"/>
      <c r="BE30" s="979"/>
      <c r="BF30" s="979"/>
      <c r="BG30" s="979"/>
      <c r="BH30" s="979"/>
      <c r="BI30" s="979"/>
      <c r="BJ30" s="979"/>
      <c r="BK30" s="979"/>
      <c r="BL30" s="979"/>
      <c r="BM30" s="979"/>
      <c r="BN30" s="979"/>
      <c r="BO30" s="979"/>
      <c r="BP30" s="979"/>
      <c r="BQ30" s="979"/>
      <c r="BR30" s="979"/>
      <c r="BS30" s="979"/>
      <c r="BT30" s="979"/>
      <c r="BU30" s="979"/>
      <c r="BV30" s="979"/>
      <c r="BW30" s="979"/>
      <c r="BX30" s="979"/>
      <c r="BY30" s="979"/>
      <c r="BZ30" s="979"/>
      <c r="CA30" s="948"/>
    </row>
    <row r="31" spans="1:79" ht="12.75" customHeight="1">
      <c r="B31" s="977"/>
      <c r="C31" s="977"/>
      <c r="D31" s="977"/>
      <c r="E31" s="977"/>
      <c r="F31" s="977"/>
      <c r="G31" s="977"/>
      <c r="H31" s="977"/>
      <c r="I31" s="977"/>
      <c r="J31" s="977"/>
      <c r="K31" s="977"/>
      <c r="L31" s="977"/>
      <c r="M31" s="977"/>
      <c r="N31" s="977"/>
      <c r="O31" s="977"/>
      <c r="P31" s="977"/>
      <c r="Q31" s="977"/>
      <c r="R31" s="977"/>
      <c r="S31" s="977"/>
      <c r="T31" s="977"/>
      <c r="U31" s="977"/>
      <c r="V31" s="977"/>
      <c r="W31" s="977"/>
      <c r="X31" s="977"/>
      <c r="Y31" s="977"/>
      <c r="Z31" s="977"/>
      <c r="AA31" s="977"/>
      <c r="AB31" s="977"/>
      <c r="AC31" s="977"/>
      <c r="AD31" s="977"/>
      <c r="AE31" s="977"/>
      <c r="AF31" s="977"/>
      <c r="AG31" s="977"/>
      <c r="AH31" s="977"/>
      <c r="AI31" s="977"/>
      <c r="AJ31" s="977"/>
      <c r="AK31" s="977"/>
      <c r="AL31" s="977"/>
      <c r="AM31" s="977"/>
      <c r="AN31" s="977"/>
      <c r="AO31" s="977"/>
      <c r="AP31" s="66"/>
      <c r="AQ31" s="66"/>
      <c r="AR31" s="66"/>
      <c r="AS31" s="66"/>
      <c r="AT31" s="66"/>
      <c r="AU31" s="960"/>
      <c r="AV31" s="961"/>
      <c r="AW31" s="961"/>
      <c r="AX31" s="961"/>
      <c r="AY31" s="961"/>
      <c r="AZ31" s="961"/>
      <c r="BA31" s="962"/>
      <c r="BB31" s="86"/>
      <c r="BC31" s="979"/>
      <c r="BD31" s="979"/>
      <c r="BE31" s="979"/>
      <c r="BF31" s="979"/>
      <c r="BG31" s="979"/>
      <c r="BH31" s="979"/>
      <c r="BI31" s="979"/>
      <c r="BJ31" s="979"/>
      <c r="BK31" s="979"/>
      <c r="BL31" s="979"/>
      <c r="BM31" s="979"/>
      <c r="BN31" s="979"/>
      <c r="BO31" s="979"/>
      <c r="BP31" s="979"/>
      <c r="BQ31" s="979"/>
      <c r="BR31" s="979"/>
      <c r="BS31" s="979"/>
      <c r="BT31" s="979"/>
      <c r="BU31" s="979"/>
      <c r="BV31" s="979"/>
      <c r="BW31" s="979"/>
      <c r="BX31" s="979"/>
      <c r="BY31" s="979"/>
      <c r="BZ31" s="979"/>
      <c r="CA31" s="948"/>
    </row>
    <row r="32" spans="1:79" ht="12.75" customHeight="1">
      <c r="B32" s="977"/>
      <c r="C32" s="977"/>
      <c r="D32" s="977"/>
      <c r="E32" s="977"/>
      <c r="F32" s="977"/>
      <c r="G32" s="977"/>
      <c r="H32" s="977"/>
      <c r="I32" s="977"/>
      <c r="J32" s="977"/>
      <c r="K32" s="977"/>
      <c r="L32" s="977"/>
      <c r="M32" s="977"/>
      <c r="N32" s="977"/>
      <c r="O32" s="977"/>
      <c r="P32" s="977"/>
      <c r="Q32" s="977"/>
      <c r="R32" s="977"/>
      <c r="S32" s="977"/>
      <c r="T32" s="977"/>
      <c r="U32" s="977"/>
      <c r="V32" s="977"/>
      <c r="W32" s="977"/>
      <c r="X32" s="977"/>
      <c r="Y32" s="977"/>
      <c r="Z32" s="977"/>
      <c r="AA32" s="977"/>
      <c r="AB32" s="977"/>
      <c r="AC32" s="977"/>
      <c r="AD32" s="977"/>
      <c r="AE32" s="977"/>
      <c r="AF32" s="977"/>
      <c r="AG32" s="977"/>
      <c r="AH32" s="977"/>
      <c r="AI32" s="977"/>
      <c r="AJ32" s="977"/>
      <c r="AK32" s="977"/>
      <c r="AL32" s="977"/>
      <c r="AM32" s="977"/>
      <c r="AN32" s="977"/>
      <c r="AO32" s="977"/>
      <c r="AP32" s="66"/>
      <c r="AQ32" s="66"/>
      <c r="AR32" s="66"/>
      <c r="AS32" s="66"/>
      <c r="AT32" s="66"/>
      <c r="AU32" s="960"/>
      <c r="AV32" s="961"/>
      <c r="AW32" s="961"/>
      <c r="AX32" s="961"/>
      <c r="AY32" s="961"/>
      <c r="AZ32" s="961"/>
      <c r="BA32" s="962"/>
      <c r="BB32" s="86"/>
      <c r="BC32" s="979"/>
      <c r="BD32" s="979"/>
      <c r="BE32" s="979"/>
      <c r="BF32" s="979"/>
      <c r="BG32" s="979"/>
      <c r="BH32" s="979"/>
      <c r="BI32" s="979"/>
      <c r="BJ32" s="979"/>
      <c r="BK32" s="979"/>
      <c r="BL32" s="979"/>
      <c r="BM32" s="979"/>
      <c r="BN32" s="979"/>
      <c r="BO32" s="979"/>
      <c r="BP32" s="979"/>
      <c r="BQ32" s="979"/>
      <c r="BR32" s="979"/>
      <c r="BS32" s="979"/>
      <c r="BT32" s="979"/>
      <c r="BU32" s="979"/>
      <c r="BV32" s="979"/>
      <c r="BW32" s="979"/>
      <c r="BX32" s="979"/>
      <c r="BY32" s="979"/>
      <c r="BZ32" s="979"/>
      <c r="CA32" s="948"/>
    </row>
    <row r="33" spans="1:80" ht="12.75" customHeight="1">
      <c r="B33" s="977"/>
      <c r="C33" s="977"/>
      <c r="D33" s="977"/>
      <c r="E33" s="977"/>
      <c r="F33" s="977"/>
      <c r="G33" s="977"/>
      <c r="H33" s="977"/>
      <c r="I33" s="977"/>
      <c r="J33" s="977"/>
      <c r="K33" s="977"/>
      <c r="L33" s="977"/>
      <c r="M33" s="977"/>
      <c r="N33" s="977"/>
      <c r="O33" s="977"/>
      <c r="P33" s="977"/>
      <c r="Q33" s="977"/>
      <c r="R33" s="977"/>
      <c r="S33" s="977"/>
      <c r="T33" s="977"/>
      <c r="U33" s="977"/>
      <c r="V33" s="977"/>
      <c r="W33" s="977"/>
      <c r="X33" s="977"/>
      <c r="Y33" s="977"/>
      <c r="Z33" s="977"/>
      <c r="AA33" s="977"/>
      <c r="AB33" s="977"/>
      <c r="AC33" s="977"/>
      <c r="AD33" s="977"/>
      <c r="AE33" s="977"/>
      <c r="AF33" s="977"/>
      <c r="AG33" s="977"/>
      <c r="AH33" s="977"/>
      <c r="AI33" s="977"/>
      <c r="AJ33" s="977"/>
      <c r="AK33" s="977"/>
      <c r="AL33" s="977"/>
      <c r="AM33" s="977"/>
      <c r="AN33" s="977"/>
      <c r="AO33" s="977"/>
      <c r="AU33" s="960"/>
      <c r="AV33" s="961"/>
      <c r="AW33" s="961"/>
      <c r="AX33" s="961"/>
      <c r="AY33" s="961"/>
      <c r="AZ33" s="961"/>
      <c r="BA33" s="962"/>
      <c r="BB33" s="86"/>
      <c r="BC33" s="979"/>
      <c r="BD33" s="979"/>
      <c r="BE33" s="979"/>
      <c r="BF33" s="979"/>
      <c r="BG33" s="979"/>
      <c r="BH33" s="979"/>
      <c r="BI33" s="979"/>
      <c r="BJ33" s="979"/>
      <c r="BK33" s="979"/>
      <c r="BL33" s="979"/>
      <c r="BM33" s="979"/>
      <c r="BN33" s="979"/>
      <c r="BO33" s="979"/>
      <c r="BP33" s="979"/>
      <c r="BQ33" s="979"/>
      <c r="BR33" s="979"/>
      <c r="BS33" s="979"/>
      <c r="BT33" s="979"/>
      <c r="BU33" s="979"/>
      <c r="BV33" s="979"/>
      <c r="BW33" s="979"/>
      <c r="BX33" s="979"/>
      <c r="BY33" s="979"/>
      <c r="BZ33" s="979"/>
      <c r="CA33" s="948"/>
    </row>
    <row r="34" spans="1:80" ht="12.75" customHeight="1">
      <c r="B34" s="977"/>
      <c r="C34" s="977"/>
      <c r="D34" s="977"/>
      <c r="E34" s="977"/>
      <c r="F34" s="977"/>
      <c r="G34" s="977"/>
      <c r="H34" s="977"/>
      <c r="I34" s="977"/>
      <c r="J34" s="977"/>
      <c r="K34" s="977"/>
      <c r="L34" s="977"/>
      <c r="M34" s="977"/>
      <c r="N34" s="977"/>
      <c r="O34" s="977"/>
      <c r="P34" s="977"/>
      <c r="Q34" s="977"/>
      <c r="R34" s="977"/>
      <c r="S34" s="977"/>
      <c r="T34" s="977"/>
      <c r="U34" s="977"/>
      <c r="V34" s="977"/>
      <c r="W34" s="977"/>
      <c r="X34" s="977"/>
      <c r="Y34" s="977"/>
      <c r="Z34" s="977"/>
      <c r="AA34" s="977"/>
      <c r="AB34" s="977"/>
      <c r="AC34" s="977"/>
      <c r="AD34" s="977"/>
      <c r="AE34" s="977"/>
      <c r="AF34" s="977"/>
      <c r="AG34" s="977"/>
      <c r="AH34" s="977"/>
      <c r="AI34" s="977"/>
      <c r="AJ34" s="977"/>
      <c r="AK34" s="977"/>
      <c r="AL34" s="977"/>
      <c r="AM34" s="977"/>
      <c r="AN34" s="977"/>
      <c r="AO34" s="977"/>
      <c r="AU34" s="960"/>
      <c r="AV34" s="961"/>
      <c r="AW34" s="961"/>
      <c r="AX34" s="961"/>
      <c r="AY34" s="961"/>
      <c r="AZ34" s="961"/>
      <c r="BA34" s="962"/>
      <c r="BB34" s="86"/>
      <c r="BC34" s="979"/>
      <c r="BD34" s="979"/>
      <c r="BE34" s="979"/>
      <c r="BF34" s="979"/>
      <c r="BG34" s="979"/>
      <c r="BH34" s="979"/>
      <c r="BI34" s="979"/>
      <c r="BJ34" s="979"/>
      <c r="BK34" s="979"/>
      <c r="BL34" s="979"/>
      <c r="BM34" s="979"/>
      <c r="BN34" s="979"/>
      <c r="BO34" s="979"/>
      <c r="BP34" s="979"/>
      <c r="BQ34" s="979"/>
      <c r="BR34" s="979"/>
      <c r="BS34" s="979"/>
      <c r="BT34" s="979"/>
      <c r="BU34" s="979"/>
      <c r="BV34" s="979"/>
      <c r="BW34" s="979"/>
      <c r="BX34" s="979"/>
      <c r="BY34" s="979"/>
      <c r="BZ34" s="979"/>
      <c r="CA34" s="948"/>
    </row>
    <row r="35" spans="1:80" ht="12.75" customHeight="1">
      <c r="B35" s="977"/>
      <c r="C35" s="977"/>
      <c r="D35" s="977"/>
      <c r="E35" s="977"/>
      <c r="F35" s="977"/>
      <c r="G35" s="977"/>
      <c r="H35" s="977"/>
      <c r="I35" s="977"/>
      <c r="J35" s="977"/>
      <c r="K35" s="977"/>
      <c r="L35" s="977"/>
      <c r="M35" s="977"/>
      <c r="N35" s="977"/>
      <c r="O35" s="977"/>
      <c r="P35" s="977"/>
      <c r="Q35" s="977"/>
      <c r="R35" s="977"/>
      <c r="S35" s="977"/>
      <c r="T35" s="977"/>
      <c r="U35" s="977"/>
      <c r="V35" s="977"/>
      <c r="W35" s="977"/>
      <c r="X35" s="977"/>
      <c r="Y35" s="977"/>
      <c r="Z35" s="977"/>
      <c r="AA35" s="977"/>
      <c r="AB35" s="977"/>
      <c r="AC35" s="977"/>
      <c r="AD35" s="977"/>
      <c r="AE35" s="977"/>
      <c r="AF35" s="977"/>
      <c r="AG35" s="977"/>
      <c r="AH35" s="977"/>
      <c r="AI35" s="977"/>
      <c r="AJ35" s="977"/>
      <c r="AK35" s="977"/>
      <c r="AL35" s="977"/>
      <c r="AM35" s="977"/>
      <c r="AN35" s="977"/>
      <c r="AO35" s="977"/>
      <c r="AU35" s="960"/>
      <c r="AV35" s="961"/>
      <c r="AW35" s="961"/>
      <c r="AX35" s="961"/>
      <c r="AY35" s="961"/>
      <c r="AZ35" s="961"/>
      <c r="BA35" s="962"/>
      <c r="BB35" s="86"/>
      <c r="BC35" s="979"/>
      <c r="BD35" s="979"/>
      <c r="BE35" s="979"/>
      <c r="BF35" s="979"/>
      <c r="BG35" s="979"/>
      <c r="BH35" s="979"/>
      <c r="BI35" s="979"/>
      <c r="BJ35" s="979"/>
      <c r="BK35" s="979"/>
      <c r="BL35" s="979"/>
      <c r="BM35" s="979"/>
      <c r="BN35" s="979"/>
      <c r="BO35" s="979"/>
      <c r="BP35" s="979"/>
      <c r="BQ35" s="979"/>
      <c r="BR35" s="979"/>
      <c r="BS35" s="979"/>
      <c r="BT35" s="979"/>
      <c r="BU35" s="979"/>
      <c r="BV35" s="979"/>
      <c r="BW35" s="979"/>
      <c r="BX35" s="979"/>
      <c r="BY35" s="979"/>
      <c r="BZ35" s="979"/>
      <c r="CA35" s="948"/>
    </row>
    <row r="36" spans="1:80" ht="12.75" customHeight="1">
      <c r="B36" s="977"/>
      <c r="C36" s="977"/>
      <c r="D36" s="977"/>
      <c r="E36" s="977"/>
      <c r="F36" s="977"/>
      <c r="G36" s="977"/>
      <c r="H36" s="977"/>
      <c r="I36" s="977"/>
      <c r="J36" s="977"/>
      <c r="K36" s="977"/>
      <c r="L36" s="977"/>
      <c r="M36" s="977"/>
      <c r="N36" s="977"/>
      <c r="O36" s="977"/>
      <c r="P36" s="977"/>
      <c r="Q36" s="977"/>
      <c r="R36" s="977"/>
      <c r="S36" s="977"/>
      <c r="T36" s="977"/>
      <c r="U36" s="977"/>
      <c r="V36" s="977"/>
      <c r="W36" s="977"/>
      <c r="X36" s="977"/>
      <c r="Y36" s="977"/>
      <c r="Z36" s="977"/>
      <c r="AA36" s="977"/>
      <c r="AB36" s="977"/>
      <c r="AC36" s="977"/>
      <c r="AD36" s="977"/>
      <c r="AE36" s="977"/>
      <c r="AF36" s="977"/>
      <c r="AG36" s="977"/>
      <c r="AH36" s="977"/>
      <c r="AI36" s="977"/>
      <c r="AJ36" s="977"/>
      <c r="AK36" s="977"/>
      <c r="AL36" s="977"/>
      <c r="AM36" s="977"/>
      <c r="AN36" s="977"/>
      <c r="AO36" s="977"/>
      <c r="AU36" s="960"/>
      <c r="AV36" s="961"/>
      <c r="AW36" s="961"/>
      <c r="AX36" s="961"/>
      <c r="AY36" s="961"/>
      <c r="AZ36" s="961"/>
      <c r="BA36" s="962"/>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7"/>
    </row>
    <row r="37" spans="1:80" ht="12.75" customHeight="1">
      <c r="B37" s="977"/>
      <c r="C37" s="977"/>
      <c r="D37" s="977"/>
      <c r="E37" s="977"/>
      <c r="F37" s="977"/>
      <c r="G37" s="977"/>
      <c r="H37" s="977"/>
      <c r="I37" s="977"/>
      <c r="J37" s="977"/>
      <c r="K37" s="977"/>
      <c r="L37" s="977"/>
      <c r="M37" s="977"/>
      <c r="N37" s="977"/>
      <c r="O37" s="977"/>
      <c r="P37" s="977"/>
      <c r="Q37" s="977"/>
      <c r="R37" s="977"/>
      <c r="S37" s="977"/>
      <c r="T37" s="977"/>
      <c r="U37" s="977"/>
      <c r="V37" s="977"/>
      <c r="W37" s="977"/>
      <c r="X37" s="977"/>
      <c r="Y37" s="977"/>
      <c r="Z37" s="977"/>
      <c r="AA37" s="977"/>
      <c r="AB37" s="977"/>
      <c r="AC37" s="977"/>
      <c r="AD37" s="977"/>
      <c r="AE37" s="977"/>
      <c r="AF37" s="977"/>
      <c r="AG37" s="977"/>
      <c r="AH37" s="977"/>
      <c r="AI37" s="977"/>
      <c r="AJ37" s="977"/>
      <c r="AK37" s="977"/>
      <c r="AL37" s="977"/>
      <c r="AM37" s="977"/>
      <c r="AN37" s="977"/>
      <c r="AO37" s="977"/>
      <c r="AU37" s="960"/>
      <c r="AV37" s="961"/>
      <c r="AW37" s="961"/>
      <c r="AX37" s="961"/>
      <c r="AY37" s="961"/>
      <c r="AZ37" s="961"/>
      <c r="BA37" s="962"/>
      <c r="BB37" s="168"/>
      <c r="BC37" s="168"/>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7"/>
    </row>
    <row r="38" spans="1:80" ht="12.75" customHeight="1">
      <c r="B38" s="977"/>
      <c r="C38" s="977"/>
      <c r="D38" s="977"/>
      <c r="E38" s="977"/>
      <c r="F38" s="977"/>
      <c r="G38" s="977"/>
      <c r="H38" s="977"/>
      <c r="I38" s="977"/>
      <c r="J38" s="977"/>
      <c r="K38" s="977"/>
      <c r="L38" s="977"/>
      <c r="M38" s="977"/>
      <c r="N38" s="977"/>
      <c r="O38" s="977"/>
      <c r="P38" s="977"/>
      <c r="Q38" s="977"/>
      <c r="R38" s="977"/>
      <c r="S38" s="977"/>
      <c r="T38" s="977"/>
      <c r="U38" s="977"/>
      <c r="V38" s="977"/>
      <c r="W38" s="977"/>
      <c r="X38" s="977"/>
      <c r="Y38" s="977"/>
      <c r="Z38" s="977"/>
      <c r="AA38" s="977"/>
      <c r="AB38" s="977"/>
      <c r="AC38" s="977"/>
      <c r="AD38" s="977"/>
      <c r="AE38" s="977"/>
      <c r="AF38" s="977"/>
      <c r="AG38" s="977"/>
      <c r="AH38" s="977"/>
      <c r="AI38" s="977"/>
      <c r="AJ38" s="977"/>
      <c r="AK38" s="977"/>
      <c r="AL38" s="977"/>
      <c r="AM38" s="977"/>
      <c r="AN38" s="977"/>
      <c r="AO38" s="977"/>
      <c r="AU38" s="960"/>
      <c r="AV38" s="961"/>
      <c r="AW38" s="961"/>
      <c r="AX38" s="961"/>
      <c r="AY38" s="961"/>
      <c r="AZ38" s="961"/>
      <c r="BA38" s="962"/>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7"/>
    </row>
    <row r="39" spans="1:80" ht="12.75" customHeight="1">
      <c r="B39" s="977"/>
      <c r="C39" s="977"/>
      <c r="D39" s="977"/>
      <c r="E39" s="977"/>
      <c r="F39" s="977"/>
      <c r="G39" s="977"/>
      <c r="H39" s="977"/>
      <c r="I39" s="977"/>
      <c r="J39" s="977"/>
      <c r="K39" s="977"/>
      <c r="L39" s="977"/>
      <c r="M39" s="977"/>
      <c r="N39" s="977"/>
      <c r="O39" s="977"/>
      <c r="P39" s="977"/>
      <c r="Q39" s="977"/>
      <c r="R39" s="977"/>
      <c r="S39" s="977"/>
      <c r="T39" s="977"/>
      <c r="U39" s="977"/>
      <c r="V39" s="977"/>
      <c r="W39" s="977"/>
      <c r="X39" s="977"/>
      <c r="Y39" s="977"/>
      <c r="Z39" s="977"/>
      <c r="AA39" s="977"/>
      <c r="AB39" s="977"/>
      <c r="AC39" s="977"/>
      <c r="AD39" s="977"/>
      <c r="AE39" s="977"/>
      <c r="AF39" s="977"/>
      <c r="AG39" s="977"/>
      <c r="AH39" s="977"/>
      <c r="AI39" s="977"/>
      <c r="AJ39" s="977"/>
      <c r="AK39" s="977"/>
      <c r="AL39" s="977"/>
      <c r="AM39" s="977"/>
      <c r="AN39" s="977"/>
      <c r="AO39" s="977"/>
      <c r="AU39" s="960"/>
      <c r="AV39" s="961"/>
      <c r="AW39" s="961"/>
      <c r="AX39" s="961"/>
      <c r="AY39" s="961"/>
      <c r="AZ39" s="961"/>
      <c r="BA39" s="962"/>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7"/>
      <c r="CB39" s="85"/>
    </row>
    <row r="40" spans="1:80" ht="14.25" customHeight="1">
      <c r="AU40" s="172"/>
      <c r="AV40" s="172"/>
      <c r="AW40" s="172"/>
      <c r="AX40" s="172"/>
      <c r="AY40" s="172"/>
      <c r="AZ40" s="172"/>
      <c r="BA40" s="172"/>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86"/>
    </row>
    <row r="41" spans="1:80" ht="26.25" customHeight="1">
      <c r="A41" s="69" t="s">
        <v>465</v>
      </c>
      <c r="B41" s="3"/>
      <c r="C41" s="3"/>
      <c r="D41" s="12"/>
      <c r="E41" s="3"/>
      <c r="F41" s="67"/>
      <c r="G41" s="67"/>
      <c r="H41" s="67"/>
      <c r="I41" s="67"/>
      <c r="J41" s="67"/>
      <c r="K41" s="67"/>
      <c r="L41" s="67"/>
      <c r="M41" s="67"/>
      <c r="N41" s="67"/>
      <c r="O41" s="67"/>
      <c r="P41" s="3"/>
      <c r="Q41" s="3"/>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U41" s="184"/>
      <c r="AV41" s="184"/>
      <c r="AW41" s="184"/>
      <c r="AX41" s="184"/>
      <c r="AY41" s="184"/>
      <c r="AZ41" s="184"/>
      <c r="BA41" s="184"/>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row>
    <row r="42" spans="1:80" ht="12.75" customHeight="1">
      <c r="B42" s="976"/>
      <c r="C42" s="977"/>
      <c r="D42" s="977"/>
      <c r="E42" s="977"/>
      <c r="F42" s="977"/>
      <c r="G42" s="977"/>
      <c r="H42" s="977"/>
      <c r="I42" s="977"/>
      <c r="J42" s="977"/>
      <c r="K42" s="977"/>
      <c r="L42" s="977"/>
      <c r="M42" s="977"/>
      <c r="N42" s="977"/>
      <c r="O42" s="977"/>
      <c r="P42" s="977"/>
      <c r="Q42" s="977"/>
      <c r="R42" s="977"/>
      <c r="S42" s="977"/>
      <c r="T42" s="977"/>
      <c r="U42" s="977"/>
      <c r="V42" s="977"/>
      <c r="W42" s="977"/>
      <c r="X42" s="977"/>
      <c r="Y42" s="977"/>
      <c r="Z42" s="977"/>
      <c r="AA42" s="977"/>
      <c r="AB42" s="977"/>
      <c r="AC42" s="977"/>
      <c r="AD42" s="977"/>
      <c r="AE42" s="977"/>
      <c r="AF42" s="977"/>
      <c r="AG42" s="977"/>
      <c r="AH42" s="977"/>
      <c r="AI42" s="977"/>
      <c r="AJ42" s="977"/>
      <c r="AK42" s="977"/>
      <c r="AL42" s="977"/>
      <c r="AM42" s="977"/>
      <c r="AN42" s="977"/>
      <c r="AO42" s="977"/>
      <c r="AU42" s="927" t="s">
        <v>283</v>
      </c>
      <c r="AV42" s="928"/>
      <c r="AW42" s="928"/>
      <c r="AX42" s="928"/>
      <c r="AY42" s="928"/>
      <c r="AZ42" s="928"/>
      <c r="BA42" s="929"/>
      <c r="BB42" s="170"/>
      <c r="BC42" s="966" t="s">
        <v>284</v>
      </c>
      <c r="BD42" s="967"/>
      <c r="BE42" s="967"/>
      <c r="BF42" s="967"/>
      <c r="BG42" s="967"/>
      <c r="BH42" s="967"/>
      <c r="BI42" s="967"/>
      <c r="BJ42" s="967"/>
      <c r="BK42" s="967"/>
      <c r="BL42" s="967"/>
      <c r="BM42" s="967"/>
      <c r="BN42" s="967"/>
      <c r="BO42" s="967"/>
      <c r="BP42" s="967"/>
      <c r="BQ42" s="967"/>
      <c r="BR42" s="967"/>
      <c r="BS42" s="967"/>
      <c r="BT42" s="967"/>
      <c r="BU42" s="967"/>
      <c r="BV42" s="967"/>
      <c r="BW42" s="967"/>
      <c r="BX42" s="967"/>
      <c r="BY42" s="967"/>
      <c r="BZ42" s="967"/>
      <c r="CA42" s="968"/>
      <c r="CB42" s="86"/>
    </row>
    <row r="43" spans="1:80" ht="12.75" customHeight="1">
      <c r="B43" s="977"/>
      <c r="C43" s="977"/>
      <c r="D43" s="977"/>
      <c r="E43" s="977"/>
      <c r="F43" s="977"/>
      <c r="G43" s="977"/>
      <c r="H43" s="977"/>
      <c r="I43" s="977"/>
      <c r="J43" s="977"/>
      <c r="K43" s="977"/>
      <c r="L43" s="977"/>
      <c r="M43" s="977"/>
      <c r="N43" s="977"/>
      <c r="O43" s="977"/>
      <c r="P43" s="977"/>
      <c r="Q43" s="977"/>
      <c r="R43" s="977"/>
      <c r="S43" s="977"/>
      <c r="T43" s="977"/>
      <c r="U43" s="977"/>
      <c r="V43" s="977"/>
      <c r="W43" s="977"/>
      <c r="X43" s="977"/>
      <c r="Y43" s="977"/>
      <c r="Z43" s="977"/>
      <c r="AA43" s="977"/>
      <c r="AB43" s="977"/>
      <c r="AC43" s="977"/>
      <c r="AD43" s="977"/>
      <c r="AE43" s="977"/>
      <c r="AF43" s="977"/>
      <c r="AG43" s="977"/>
      <c r="AH43" s="977"/>
      <c r="AI43" s="977"/>
      <c r="AJ43" s="977"/>
      <c r="AK43" s="977"/>
      <c r="AL43" s="977"/>
      <c r="AM43" s="977"/>
      <c r="AN43" s="977"/>
      <c r="AO43" s="977"/>
      <c r="AU43" s="960"/>
      <c r="AV43" s="961"/>
      <c r="AW43" s="961"/>
      <c r="AX43" s="961"/>
      <c r="AY43" s="961"/>
      <c r="AZ43" s="961"/>
      <c r="BA43" s="962"/>
      <c r="BB43" s="85"/>
      <c r="BC43" s="969"/>
      <c r="BD43" s="969"/>
      <c r="BE43" s="969"/>
      <c r="BF43" s="969"/>
      <c r="BG43" s="969"/>
      <c r="BH43" s="969"/>
      <c r="BI43" s="969"/>
      <c r="BJ43" s="969"/>
      <c r="BK43" s="969"/>
      <c r="BL43" s="969"/>
      <c r="BM43" s="969"/>
      <c r="BN43" s="969"/>
      <c r="BO43" s="969"/>
      <c r="BP43" s="969"/>
      <c r="BQ43" s="969"/>
      <c r="BR43" s="969"/>
      <c r="BS43" s="969"/>
      <c r="BT43" s="969"/>
      <c r="BU43" s="969"/>
      <c r="BV43" s="969"/>
      <c r="BW43" s="969"/>
      <c r="BX43" s="969"/>
      <c r="BY43" s="969"/>
      <c r="BZ43" s="969"/>
      <c r="CA43" s="970"/>
    </row>
    <row r="44" spans="1:80" ht="12.75" customHeight="1">
      <c r="B44" s="977"/>
      <c r="C44" s="977"/>
      <c r="D44" s="977"/>
      <c r="E44" s="977"/>
      <c r="F44" s="977"/>
      <c r="G44" s="977"/>
      <c r="H44" s="977"/>
      <c r="I44" s="977"/>
      <c r="J44" s="977"/>
      <c r="K44" s="977"/>
      <c r="L44" s="977"/>
      <c r="M44" s="977"/>
      <c r="N44" s="977"/>
      <c r="O44" s="977"/>
      <c r="P44" s="977"/>
      <c r="Q44" s="977"/>
      <c r="R44" s="977"/>
      <c r="S44" s="977"/>
      <c r="T44" s="977"/>
      <c r="U44" s="977"/>
      <c r="V44" s="977"/>
      <c r="W44" s="977"/>
      <c r="X44" s="977"/>
      <c r="Y44" s="977"/>
      <c r="Z44" s="977"/>
      <c r="AA44" s="977"/>
      <c r="AB44" s="977"/>
      <c r="AC44" s="977"/>
      <c r="AD44" s="977"/>
      <c r="AE44" s="977"/>
      <c r="AF44" s="977"/>
      <c r="AG44" s="977"/>
      <c r="AH44" s="977"/>
      <c r="AI44" s="977"/>
      <c r="AJ44" s="977"/>
      <c r="AK44" s="977"/>
      <c r="AL44" s="977"/>
      <c r="AM44" s="977"/>
      <c r="AN44" s="977"/>
      <c r="AO44" s="977"/>
      <c r="AU44" s="960"/>
      <c r="AV44" s="961"/>
      <c r="AW44" s="961"/>
      <c r="AX44" s="961"/>
      <c r="AY44" s="961"/>
      <c r="AZ44" s="961"/>
      <c r="BA44" s="962"/>
      <c r="BB44" s="85"/>
      <c r="BC44" s="969"/>
      <c r="BD44" s="969"/>
      <c r="BE44" s="969"/>
      <c r="BF44" s="969"/>
      <c r="BG44" s="969"/>
      <c r="BH44" s="969"/>
      <c r="BI44" s="969"/>
      <c r="BJ44" s="969"/>
      <c r="BK44" s="969"/>
      <c r="BL44" s="969"/>
      <c r="BM44" s="969"/>
      <c r="BN44" s="969"/>
      <c r="BO44" s="969"/>
      <c r="BP44" s="969"/>
      <c r="BQ44" s="969"/>
      <c r="BR44" s="969"/>
      <c r="BS44" s="969"/>
      <c r="BT44" s="969"/>
      <c r="BU44" s="969"/>
      <c r="BV44" s="969"/>
      <c r="BW44" s="969"/>
      <c r="BX44" s="969"/>
      <c r="BY44" s="969"/>
      <c r="BZ44" s="969"/>
      <c r="CA44" s="970"/>
    </row>
    <row r="45" spans="1:80" ht="12.75" customHeight="1">
      <c r="B45" s="977"/>
      <c r="C45" s="977"/>
      <c r="D45" s="977"/>
      <c r="E45" s="977"/>
      <c r="F45" s="977"/>
      <c r="G45" s="977"/>
      <c r="H45" s="977"/>
      <c r="I45" s="977"/>
      <c r="J45" s="977"/>
      <c r="K45" s="977"/>
      <c r="L45" s="977"/>
      <c r="M45" s="977"/>
      <c r="N45" s="977"/>
      <c r="O45" s="977"/>
      <c r="P45" s="977"/>
      <c r="Q45" s="977"/>
      <c r="R45" s="977"/>
      <c r="S45" s="977"/>
      <c r="T45" s="977"/>
      <c r="U45" s="977"/>
      <c r="V45" s="977"/>
      <c r="W45" s="977"/>
      <c r="X45" s="977"/>
      <c r="Y45" s="977"/>
      <c r="Z45" s="977"/>
      <c r="AA45" s="977"/>
      <c r="AB45" s="977"/>
      <c r="AC45" s="977"/>
      <c r="AD45" s="977"/>
      <c r="AE45" s="977"/>
      <c r="AF45" s="977"/>
      <c r="AG45" s="977"/>
      <c r="AH45" s="977"/>
      <c r="AI45" s="977"/>
      <c r="AJ45" s="977"/>
      <c r="AK45" s="977"/>
      <c r="AL45" s="977"/>
      <c r="AM45" s="977"/>
      <c r="AN45" s="977"/>
      <c r="AO45" s="977"/>
      <c r="AU45" s="960"/>
      <c r="AV45" s="961"/>
      <c r="AW45" s="961"/>
      <c r="AX45" s="961"/>
      <c r="AY45" s="961"/>
      <c r="AZ45" s="961"/>
      <c r="BA45" s="962"/>
      <c r="BB45" s="85"/>
      <c r="BC45" s="969"/>
      <c r="BD45" s="969"/>
      <c r="BE45" s="969"/>
      <c r="BF45" s="969"/>
      <c r="BG45" s="969"/>
      <c r="BH45" s="969"/>
      <c r="BI45" s="969"/>
      <c r="BJ45" s="969"/>
      <c r="BK45" s="969"/>
      <c r="BL45" s="969"/>
      <c r="BM45" s="969"/>
      <c r="BN45" s="969"/>
      <c r="BO45" s="969"/>
      <c r="BP45" s="969"/>
      <c r="BQ45" s="969"/>
      <c r="BR45" s="969"/>
      <c r="BS45" s="969"/>
      <c r="BT45" s="969"/>
      <c r="BU45" s="969"/>
      <c r="BV45" s="969"/>
      <c r="BW45" s="969"/>
      <c r="BX45" s="969"/>
      <c r="BY45" s="969"/>
      <c r="BZ45" s="969"/>
      <c r="CA45" s="970"/>
    </row>
    <row r="46" spans="1:80" ht="12.75" customHeight="1">
      <c r="B46" s="977"/>
      <c r="C46" s="977"/>
      <c r="D46" s="977"/>
      <c r="E46" s="977"/>
      <c r="F46" s="977"/>
      <c r="G46" s="977"/>
      <c r="H46" s="977"/>
      <c r="I46" s="977"/>
      <c r="J46" s="977"/>
      <c r="K46" s="977"/>
      <c r="L46" s="977"/>
      <c r="M46" s="977"/>
      <c r="N46" s="977"/>
      <c r="O46" s="977"/>
      <c r="P46" s="977"/>
      <c r="Q46" s="977"/>
      <c r="R46" s="977"/>
      <c r="S46" s="977"/>
      <c r="T46" s="977"/>
      <c r="U46" s="977"/>
      <c r="V46" s="977"/>
      <c r="W46" s="977"/>
      <c r="X46" s="977"/>
      <c r="Y46" s="977"/>
      <c r="Z46" s="977"/>
      <c r="AA46" s="977"/>
      <c r="AB46" s="977"/>
      <c r="AC46" s="977"/>
      <c r="AD46" s="977"/>
      <c r="AE46" s="977"/>
      <c r="AF46" s="977"/>
      <c r="AG46" s="977"/>
      <c r="AH46" s="977"/>
      <c r="AI46" s="977"/>
      <c r="AJ46" s="977"/>
      <c r="AK46" s="977"/>
      <c r="AL46" s="977"/>
      <c r="AM46" s="977"/>
      <c r="AN46" s="977"/>
      <c r="AO46" s="977"/>
      <c r="AU46" s="960"/>
      <c r="AV46" s="961"/>
      <c r="AW46" s="961"/>
      <c r="AX46" s="961"/>
      <c r="AY46" s="961"/>
      <c r="AZ46" s="961"/>
      <c r="BA46" s="962"/>
      <c r="BB46" s="85"/>
      <c r="BC46" s="969"/>
      <c r="BD46" s="969"/>
      <c r="BE46" s="969"/>
      <c r="BF46" s="969"/>
      <c r="BG46" s="969"/>
      <c r="BH46" s="969"/>
      <c r="BI46" s="969"/>
      <c r="BJ46" s="969"/>
      <c r="BK46" s="969"/>
      <c r="BL46" s="969"/>
      <c r="BM46" s="969"/>
      <c r="BN46" s="969"/>
      <c r="BO46" s="969"/>
      <c r="BP46" s="969"/>
      <c r="BQ46" s="969"/>
      <c r="BR46" s="969"/>
      <c r="BS46" s="969"/>
      <c r="BT46" s="969"/>
      <c r="BU46" s="969"/>
      <c r="BV46" s="969"/>
      <c r="BW46" s="969"/>
      <c r="BX46" s="969"/>
      <c r="BY46" s="969"/>
      <c r="BZ46" s="969"/>
      <c r="CA46" s="970"/>
    </row>
    <row r="47" spans="1:80" ht="12.75" customHeight="1">
      <c r="B47" s="977"/>
      <c r="C47" s="977"/>
      <c r="D47" s="977"/>
      <c r="E47" s="977"/>
      <c r="F47" s="977"/>
      <c r="G47" s="977"/>
      <c r="H47" s="977"/>
      <c r="I47" s="977"/>
      <c r="J47" s="977"/>
      <c r="K47" s="977"/>
      <c r="L47" s="977"/>
      <c r="M47" s="977"/>
      <c r="N47" s="977"/>
      <c r="O47" s="977"/>
      <c r="P47" s="977"/>
      <c r="Q47" s="977"/>
      <c r="R47" s="977"/>
      <c r="S47" s="977"/>
      <c r="T47" s="977"/>
      <c r="U47" s="977"/>
      <c r="V47" s="977"/>
      <c r="W47" s="977"/>
      <c r="X47" s="977"/>
      <c r="Y47" s="977"/>
      <c r="Z47" s="977"/>
      <c r="AA47" s="977"/>
      <c r="AB47" s="977"/>
      <c r="AC47" s="977"/>
      <c r="AD47" s="977"/>
      <c r="AE47" s="977"/>
      <c r="AF47" s="977"/>
      <c r="AG47" s="977"/>
      <c r="AH47" s="977"/>
      <c r="AI47" s="977"/>
      <c r="AJ47" s="977"/>
      <c r="AK47" s="977"/>
      <c r="AL47" s="977"/>
      <c r="AM47" s="977"/>
      <c r="AN47" s="977"/>
      <c r="AO47" s="977"/>
      <c r="AU47" s="960"/>
      <c r="AV47" s="961"/>
      <c r="AW47" s="961"/>
      <c r="AX47" s="961"/>
      <c r="AY47" s="961"/>
      <c r="AZ47" s="961"/>
      <c r="BA47" s="962"/>
      <c r="BB47" s="85"/>
      <c r="BC47" s="969"/>
      <c r="BD47" s="969"/>
      <c r="BE47" s="969"/>
      <c r="BF47" s="969"/>
      <c r="BG47" s="969"/>
      <c r="BH47" s="969"/>
      <c r="BI47" s="969"/>
      <c r="BJ47" s="969"/>
      <c r="BK47" s="969"/>
      <c r="BL47" s="969"/>
      <c r="BM47" s="969"/>
      <c r="BN47" s="969"/>
      <c r="BO47" s="969"/>
      <c r="BP47" s="969"/>
      <c r="BQ47" s="969"/>
      <c r="BR47" s="969"/>
      <c r="BS47" s="969"/>
      <c r="BT47" s="969"/>
      <c r="BU47" s="969"/>
      <c r="BV47" s="969"/>
      <c r="BW47" s="969"/>
      <c r="BX47" s="969"/>
      <c r="BY47" s="969"/>
      <c r="BZ47" s="969"/>
      <c r="CA47" s="970"/>
    </row>
    <row r="48" spans="1:80" ht="12.75" customHeight="1">
      <c r="B48" s="977"/>
      <c r="C48" s="977"/>
      <c r="D48" s="977"/>
      <c r="E48" s="977"/>
      <c r="F48" s="977"/>
      <c r="G48" s="977"/>
      <c r="H48" s="977"/>
      <c r="I48" s="977"/>
      <c r="J48" s="977"/>
      <c r="K48" s="977"/>
      <c r="L48" s="977"/>
      <c r="M48" s="977"/>
      <c r="N48" s="977"/>
      <c r="O48" s="977"/>
      <c r="P48" s="977"/>
      <c r="Q48" s="977"/>
      <c r="R48" s="977"/>
      <c r="S48" s="977"/>
      <c r="T48" s="977"/>
      <c r="U48" s="977"/>
      <c r="V48" s="977"/>
      <c r="W48" s="977"/>
      <c r="X48" s="977"/>
      <c r="Y48" s="977"/>
      <c r="Z48" s="977"/>
      <c r="AA48" s="977"/>
      <c r="AB48" s="977"/>
      <c r="AC48" s="977"/>
      <c r="AD48" s="977"/>
      <c r="AE48" s="977"/>
      <c r="AF48" s="977"/>
      <c r="AG48" s="977"/>
      <c r="AH48" s="977"/>
      <c r="AI48" s="977"/>
      <c r="AJ48" s="977"/>
      <c r="AK48" s="977"/>
      <c r="AL48" s="977"/>
      <c r="AM48" s="977"/>
      <c r="AN48" s="977"/>
      <c r="AO48" s="977"/>
      <c r="AU48" s="960"/>
      <c r="AV48" s="961"/>
      <c r="AW48" s="961"/>
      <c r="AX48" s="961"/>
      <c r="AY48" s="961"/>
      <c r="AZ48" s="961"/>
      <c r="BA48" s="962"/>
      <c r="BB48" s="85"/>
      <c r="BC48" s="969"/>
      <c r="BD48" s="969"/>
      <c r="BE48" s="969"/>
      <c r="BF48" s="969"/>
      <c r="BG48" s="969"/>
      <c r="BH48" s="969"/>
      <c r="BI48" s="969"/>
      <c r="BJ48" s="969"/>
      <c r="BK48" s="969"/>
      <c r="BL48" s="969"/>
      <c r="BM48" s="969"/>
      <c r="BN48" s="969"/>
      <c r="BO48" s="969"/>
      <c r="BP48" s="969"/>
      <c r="BQ48" s="969"/>
      <c r="BR48" s="969"/>
      <c r="BS48" s="969"/>
      <c r="BT48" s="969"/>
      <c r="BU48" s="969"/>
      <c r="BV48" s="969"/>
      <c r="BW48" s="969"/>
      <c r="BX48" s="969"/>
      <c r="BY48" s="969"/>
      <c r="BZ48" s="969"/>
      <c r="CA48" s="970"/>
    </row>
    <row r="49" spans="1:79" ht="12.75" customHeight="1">
      <c r="B49" s="977"/>
      <c r="C49" s="977"/>
      <c r="D49" s="977"/>
      <c r="E49" s="977"/>
      <c r="F49" s="977"/>
      <c r="G49" s="977"/>
      <c r="H49" s="977"/>
      <c r="I49" s="977"/>
      <c r="J49" s="977"/>
      <c r="K49" s="977"/>
      <c r="L49" s="977"/>
      <c r="M49" s="977"/>
      <c r="N49" s="977"/>
      <c r="O49" s="977"/>
      <c r="P49" s="977"/>
      <c r="Q49" s="977"/>
      <c r="R49" s="977"/>
      <c r="S49" s="977"/>
      <c r="T49" s="977"/>
      <c r="U49" s="977"/>
      <c r="V49" s="977"/>
      <c r="W49" s="977"/>
      <c r="X49" s="977"/>
      <c r="Y49" s="977"/>
      <c r="Z49" s="977"/>
      <c r="AA49" s="977"/>
      <c r="AB49" s="977"/>
      <c r="AC49" s="977"/>
      <c r="AD49" s="977"/>
      <c r="AE49" s="977"/>
      <c r="AF49" s="977"/>
      <c r="AG49" s="977"/>
      <c r="AH49" s="977"/>
      <c r="AI49" s="977"/>
      <c r="AJ49" s="977"/>
      <c r="AK49" s="977"/>
      <c r="AL49" s="977"/>
      <c r="AM49" s="977"/>
      <c r="AN49" s="977"/>
      <c r="AO49" s="977"/>
      <c r="AU49" s="963"/>
      <c r="AV49" s="964"/>
      <c r="AW49" s="964"/>
      <c r="AX49" s="964"/>
      <c r="AY49" s="964"/>
      <c r="AZ49" s="964"/>
      <c r="BA49" s="965"/>
      <c r="BB49" s="24"/>
      <c r="BC49" s="971"/>
      <c r="BD49" s="971"/>
      <c r="BE49" s="971"/>
      <c r="BF49" s="971"/>
      <c r="BG49" s="971"/>
      <c r="BH49" s="971"/>
      <c r="BI49" s="971"/>
      <c r="BJ49" s="971"/>
      <c r="BK49" s="971"/>
      <c r="BL49" s="971"/>
      <c r="BM49" s="971"/>
      <c r="BN49" s="971"/>
      <c r="BO49" s="971"/>
      <c r="BP49" s="971"/>
      <c r="BQ49" s="971"/>
      <c r="BR49" s="971"/>
      <c r="BS49" s="971"/>
      <c r="BT49" s="971"/>
      <c r="BU49" s="971"/>
      <c r="BV49" s="971"/>
      <c r="BW49" s="971"/>
      <c r="BX49" s="971"/>
      <c r="BY49" s="971"/>
      <c r="BZ49" s="971"/>
      <c r="CA49" s="972"/>
    </row>
    <row r="50" spans="1:79" ht="14.25" customHeight="1"/>
    <row r="51" spans="1:79" ht="26.25" customHeight="1">
      <c r="A51" s="69" t="s">
        <v>167</v>
      </c>
      <c r="B51" s="3"/>
      <c r="C51" s="3"/>
      <c r="D51" s="19"/>
      <c r="E51" s="19"/>
      <c r="F51" s="66"/>
      <c r="G51" s="66"/>
      <c r="H51" s="66"/>
      <c r="I51" s="66"/>
      <c r="J51" s="66"/>
      <c r="K51" s="66"/>
      <c r="L51" s="66"/>
      <c r="M51" s="66"/>
      <c r="N51" s="66"/>
      <c r="O51" s="66"/>
      <c r="P51" s="19"/>
      <c r="Q51" s="19"/>
      <c r="R51" s="19"/>
      <c r="S51" s="19"/>
      <c r="T51" s="19"/>
      <c r="U51" s="19"/>
      <c r="V51" s="19"/>
      <c r="W51" s="19"/>
      <c r="X51" s="19"/>
      <c r="Y51" s="19"/>
      <c r="Z51" s="19"/>
      <c r="AA51" s="19"/>
      <c r="AB51" s="19"/>
      <c r="AC51" s="19"/>
      <c r="AD51" s="19"/>
      <c r="AE51" s="19"/>
      <c r="AF51" s="19"/>
      <c r="AG51" s="19"/>
      <c r="AH51" s="19"/>
      <c r="AI51" s="19"/>
      <c r="AJ51" s="19"/>
      <c r="AK51" s="19"/>
    </row>
    <row r="52" spans="1:79" ht="12.75" customHeight="1">
      <c r="B52" s="976"/>
      <c r="C52" s="977"/>
      <c r="D52" s="977"/>
      <c r="E52" s="977"/>
      <c r="F52" s="977"/>
      <c r="G52" s="977"/>
      <c r="H52" s="977"/>
      <c r="I52" s="977"/>
      <c r="J52" s="977"/>
      <c r="K52" s="977"/>
      <c r="L52" s="977"/>
      <c r="M52" s="977"/>
      <c r="N52" s="977"/>
      <c r="O52" s="977"/>
      <c r="P52" s="977"/>
      <c r="Q52" s="977"/>
      <c r="R52" s="977"/>
      <c r="S52" s="977"/>
      <c r="T52" s="977"/>
      <c r="U52" s="977"/>
      <c r="V52" s="977"/>
      <c r="W52" s="977"/>
      <c r="X52" s="977"/>
      <c r="Y52" s="977"/>
      <c r="Z52" s="977"/>
      <c r="AA52" s="977"/>
      <c r="AB52" s="977"/>
      <c r="AC52" s="977"/>
      <c r="AD52" s="977"/>
      <c r="AE52" s="977"/>
      <c r="AF52" s="977"/>
      <c r="AG52" s="977"/>
      <c r="AH52" s="977"/>
      <c r="AI52" s="977"/>
      <c r="AJ52" s="977"/>
      <c r="AK52" s="977"/>
      <c r="AL52" s="977"/>
      <c r="AM52" s="977"/>
      <c r="AN52" s="977"/>
      <c r="AO52" s="977"/>
    </row>
    <row r="53" spans="1:79" ht="12.75" customHeight="1">
      <c r="B53" s="977"/>
      <c r="C53" s="977"/>
      <c r="D53" s="977"/>
      <c r="E53" s="977"/>
      <c r="F53" s="977"/>
      <c r="G53" s="977"/>
      <c r="H53" s="977"/>
      <c r="I53" s="977"/>
      <c r="J53" s="977"/>
      <c r="K53" s="977"/>
      <c r="L53" s="977"/>
      <c r="M53" s="977"/>
      <c r="N53" s="977"/>
      <c r="O53" s="977"/>
      <c r="P53" s="977"/>
      <c r="Q53" s="977"/>
      <c r="R53" s="977"/>
      <c r="S53" s="977"/>
      <c r="T53" s="977"/>
      <c r="U53" s="977"/>
      <c r="V53" s="977"/>
      <c r="W53" s="977"/>
      <c r="X53" s="977"/>
      <c r="Y53" s="977"/>
      <c r="Z53" s="977"/>
      <c r="AA53" s="977"/>
      <c r="AB53" s="977"/>
      <c r="AC53" s="977"/>
      <c r="AD53" s="977"/>
      <c r="AE53" s="977"/>
      <c r="AF53" s="977"/>
      <c r="AG53" s="977"/>
      <c r="AH53" s="977"/>
      <c r="AI53" s="977"/>
      <c r="AJ53" s="977"/>
      <c r="AK53" s="977"/>
      <c r="AL53" s="977"/>
      <c r="AM53" s="977"/>
      <c r="AN53" s="977"/>
      <c r="AO53" s="977"/>
    </row>
    <row r="54" spans="1:79" ht="12.75" customHeight="1">
      <c r="B54" s="977"/>
      <c r="C54" s="977"/>
      <c r="D54" s="977"/>
      <c r="E54" s="977"/>
      <c r="F54" s="977"/>
      <c r="G54" s="977"/>
      <c r="H54" s="977"/>
      <c r="I54" s="977"/>
      <c r="J54" s="977"/>
      <c r="K54" s="977"/>
      <c r="L54" s="977"/>
      <c r="M54" s="977"/>
      <c r="N54" s="977"/>
      <c r="O54" s="977"/>
      <c r="P54" s="977"/>
      <c r="Q54" s="977"/>
      <c r="R54" s="977"/>
      <c r="S54" s="977"/>
      <c r="T54" s="977"/>
      <c r="U54" s="977"/>
      <c r="V54" s="977"/>
      <c r="W54" s="977"/>
      <c r="X54" s="977"/>
      <c r="Y54" s="977"/>
      <c r="Z54" s="977"/>
      <c r="AA54" s="977"/>
      <c r="AB54" s="977"/>
      <c r="AC54" s="977"/>
      <c r="AD54" s="977"/>
      <c r="AE54" s="977"/>
      <c r="AF54" s="977"/>
      <c r="AG54" s="977"/>
      <c r="AH54" s="977"/>
      <c r="AI54" s="977"/>
      <c r="AJ54" s="977"/>
      <c r="AK54" s="977"/>
      <c r="AL54" s="977"/>
      <c r="AM54" s="977"/>
      <c r="AN54" s="977"/>
      <c r="AO54" s="977"/>
    </row>
    <row r="55" spans="1:79" ht="12.75" customHeight="1">
      <c r="B55" s="977"/>
      <c r="C55" s="977"/>
      <c r="D55" s="977"/>
      <c r="E55" s="977"/>
      <c r="F55" s="977"/>
      <c r="G55" s="977"/>
      <c r="H55" s="977"/>
      <c r="I55" s="977"/>
      <c r="J55" s="977"/>
      <c r="K55" s="977"/>
      <c r="L55" s="977"/>
      <c r="M55" s="977"/>
      <c r="N55" s="977"/>
      <c r="O55" s="977"/>
      <c r="P55" s="977"/>
      <c r="Q55" s="977"/>
      <c r="R55" s="977"/>
      <c r="S55" s="977"/>
      <c r="T55" s="977"/>
      <c r="U55" s="977"/>
      <c r="V55" s="977"/>
      <c r="W55" s="977"/>
      <c r="X55" s="977"/>
      <c r="Y55" s="977"/>
      <c r="Z55" s="977"/>
      <c r="AA55" s="977"/>
      <c r="AB55" s="977"/>
      <c r="AC55" s="977"/>
      <c r="AD55" s="977"/>
      <c r="AE55" s="977"/>
      <c r="AF55" s="977"/>
      <c r="AG55" s="977"/>
      <c r="AH55" s="977"/>
      <c r="AI55" s="977"/>
      <c r="AJ55" s="977"/>
      <c r="AK55" s="977"/>
      <c r="AL55" s="977"/>
      <c r="AM55" s="977"/>
      <c r="AN55" s="977"/>
      <c r="AO55" s="977"/>
    </row>
    <row r="56" spans="1:79" ht="12.75" customHeight="1">
      <c r="B56" s="977"/>
      <c r="C56" s="977"/>
      <c r="D56" s="977"/>
      <c r="E56" s="977"/>
      <c r="F56" s="977"/>
      <c r="G56" s="977"/>
      <c r="H56" s="977"/>
      <c r="I56" s="977"/>
      <c r="J56" s="977"/>
      <c r="K56" s="977"/>
      <c r="L56" s="977"/>
      <c r="M56" s="977"/>
      <c r="N56" s="977"/>
      <c r="O56" s="977"/>
      <c r="P56" s="977"/>
      <c r="Q56" s="977"/>
      <c r="R56" s="977"/>
      <c r="S56" s="977"/>
      <c r="T56" s="977"/>
      <c r="U56" s="977"/>
      <c r="V56" s="977"/>
      <c r="W56" s="977"/>
      <c r="X56" s="977"/>
      <c r="Y56" s="977"/>
      <c r="Z56" s="977"/>
      <c r="AA56" s="977"/>
      <c r="AB56" s="977"/>
      <c r="AC56" s="977"/>
      <c r="AD56" s="977"/>
      <c r="AE56" s="977"/>
      <c r="AF56" s="977"/>
      <c r="AG56" s="977"/>
      <c r="AH56" s="977"/>
      <c r="AI56" s="977"/>
      <c r="AJ56" s="977"/>
      <c r="AK56" s="977"/>
      <c r="AL56" s="977"/>
      <c r="AM56" s="977"/>
      <c r="AN56" s="977"/>
      <c r="AO56" s="977"/>
    </row>
    <row r="57" spans="1:79" ht="14.25" customHeight="1">
      <c r="AU57" s="927" t="s">
        <v>1078</v>
      </c>
      <c r="AV57" s="928"/>
      <c r="AW57" s="928"/>
      <c r="AX57" s="928"/>
      <c r="AY57" s="928"/>
      <c r="AZ57" s="928"/>
      <c r="BA57" s="929"/>
      <c r="BB57" s="208"/>
      <c r="BC57" s="966" t="s">
        <v>1079</v>
      </c>
      <c r="BD57" s="967"/>
      <c r="BE57" s="967"/>
      <c r="BF57" s="967"/>
      <c r="BG57" s="967"/>
      <c r="BH57" s="967"/>
      <c r="BI57" s="967"/>
      <c r="BJ57" s="967"/>
      <c r="BK57" s="967"/>
      <c r="BL57" s="967"/>
      <c r="BM57" s="967"/>
      <c r="BN57" s="967"/>
      <c r="BO57" s="967"/>
      <c r="BP57" s="967"/>
      <c r="BQ57" s="967"/>
      <c r="BR57" s="967"/>
      <c r="BS57" s="967"/>
      <c r="BT57" s="967"/>
      <c r="BU57" s="967"/>
      <c r="BV57" s="967"/>
      <c r="BW57" s="967"/>
      <c r="BX57" s="967"/>
      <c r="BY57" s="967"/>
      <c r="BZ57" s="967"/>
      <c r="CA57" s="968"/>
    </row>
    <row r="58" spans="1:79" ht="16.5" customHeight="1">
      <c r="A58" s="641" t="s">
        <v>1076</v>
      </c>
      <c r="B58" s="633"/>
      <c r="C58" s="978" t="s">
        <v>1077</v>
      </c>
      <c r="D58" s="978"/>
      <c r="E58" s="978"/>
      <c r="F58" s="978"/>
      <c r="G58" s="978"/>
      <c r="H58" s="978"/>
      <c r="I58" s="978"/>
      <c r="J58" s="978"/>
      <c r="K58" s="978"/>
      <c r="L58" s="978"/>
      <c r="M58" s="978"/>
      <c r="N58" s="978"/>
      <c r="O58" s="978"/>
      <c r="P58" s="978"/>
      <c r="Q58" s="978"/>
      <c r="R58" s="978"/>
      <c r="S58" s="978"/>
      <c r="T58" s="978"/>
      <c r="U58" s="978"/>
      <c r="V58" s="978"/>
      <c r="W58" s="978"/>
      <c r="X58" s="978"/>
      <c r="Y58" s="978"/>
      <c r="Z58" s="978"/>
      <c r="AA58" s="978"/>
      <c r="AB58" s="978"/>
      <c r="AC58" s="978"/>
      <c r="AD58" s="978"/>
      <c r="AE58" s="978"/>
      <c r="AF58" s="978"/>
      <c r="AG58" s="978"/>
      <c r="AH58" s="978"/>
      <c r="AI58" s="978"/>
      <c r="AJ58" s="978"/>
      <c r="AK58" s="978"/>
      <c r="AL58" s="978"/>
      <c r="AM58" s="978"/>
      <c r="AN58" s="978"/>
      <c r="AO58" s="978"/>
      <c r="AU58" s="960"/>
      <c r="AV58" s="961"/>
      <c r="AW58" s="961"/>
      <c r="AX58" s="961"/>
      <c r="AY58" s="961"/>
      <c r="AZ58" s="961"/>
      <c r="BA58" s="962"/>
      <c r="BB58" s="85"/>
      <c r="BC58" s="969"/>
      <c r="BD58" s="969"/>
      <c r="BE58" s="969"/>
      <c r="BF58" s="969"/>
      <c r="BG58" s="969"/>
      <c r="BH58" s="969"/>
      <c r="BI58" s="969"/>
      <c r="BJ58" s="969"/>
      <c r="BK58" s="969"/>
      <c r="BL58" s="969"/>
      <c r="BM58" s="969"/>
      <c r="BN58" s="969"/>
      <c r="BO58" s="969"/>
      <c r="BP58" s="969"/>
      <c r="BQ58" s="969"/>
      <c r="BR58" s="969"/>
      <c r="BS58" s="969"/>
      <c r="BT58" s="969"/>
      <c r="BU58" s="969"/>
      <c r="BV58" s="969"/>
      <c r="BW58" s="969"/>
      <c r="BX58" s="969"/>
      <c r="BY58" s="969"/>
      <c r="BZ58" s="969"/>
      <c r="CA58" s="970"/>
    </row>
    <row r="59" spans="1:79" ht="16.5" customHeight="1">
      <c r="A59" s="69"/>
      <c r="B59" s="633"/>
      <c r="C59" s="978"/>
      <c r="D59" s="978"/>
      <c r="E59" s="978"/>
      <c r="F59" s="978"/>
      <c r="G59" s="978"/>
      <c r="H59" s="978"/>
      <c r="I59" s="978"/>
      <c r="J59" s="978"/>
      <c r="K59" s="978"/>
      <c r="L59" s="978"/>
      <c r="M59" s="978"/>
      <c r="N59" s="978"/>
      <c r="O59" s="978"/>
      <c r="P59" s="978"/>
      <c r="Q59" s="978"/>
      <c r="R59" s="978"/>
      <c r="S59" s="978"/>
      <c r="T59" s="978"/>
      <c r="U59" s="978"/>
      <c r="V59" s="978"/>
      <c r="W59" s="978"/>
      <c r="X59" s="978"/>
      <c r="Y59" s="978"/>
      <c r="Z59" s="978"/>
      <c r="AA59" s="978"/>
      <c r="AB59" s="978"/>
      <c r="AC59" s="978"/>
      <c r="AD59" s="978"/>
      <c r="AE59" s="978"/>
      <c r="AF59" s="978"/>
      <c r="AG59" s="978"/>
      <c r="AH59" s="978"/>
      <c r="AI59" s="978"/>
      <c r="AJ59" s="978"/>
      <c r="AK59" s="978"/>
      <c r="AL59" s="978"/>
      <c r="AM59" s="978"/>
      <c r="AN59" s="978"/>
      <c r="AO59" s="978"/>
      <c r="AU59" s="960"/>
      <c r="AV59" s="961"/>
      <c r="AW59" s="961"/>
      <c r="AX59" s="961"/>
      <c r="AY59" s="961"/>
      <c r="AZ59" s="961"/>
      <c r="BA59" s="962"/>
      <c r="BB59" s="85"/>
      <c r="BC59" s="969"/>
      <c r="BD59" s="969"/>
      <c r="BE59" s="969"/>
      <c r="BF59" s="969"/>
      <c r="BG59" s="969"/>
      <c r="BH59" s="969"/>
      <c r="BI59" s="969"/>
      <c r="BJ59" s="969"/>
      <c r="BK59" s="969"/>
      <c r="BL59" s="969"/>
      <c r="BM59" s="969"/>
      <c r="BN59" s="969"/>
      <c r="BO59" s="969"/>
      <c r="BP59" s="969"/>
      <c r="BQ59" s="969"/>
      <c r="BR59" s="969"/>
      <c r="BS59" s="969"/>
      <c r="BT59" s="969"/>
      <c r="BU59" s="969"/>
      <c r="BV59" s="969"/>
      <c r="BW59" s="969"/>
      <c r="BX59" s="969"/>
      <c r="BY59" s="969"/>
      <c r="BZ59" s="969"/>
      <c r="CA59" s="970"/>
    </row>
    <row r="60" spans="1:79" ht="12.75" customHeight="1">
      <c r="B60" s="976"/>
      <c r="C60" s="977"/>
      <c r="D60" s="977"/>
      <c r="E60" s="977"/>
      <c r="F60" s="977"/>
      <c r="G60" s="977"/>
      <c r="H60" s="977"/>
      <c r="I60" s="977"/>
      <c r="J60" s="977"/>
      <c r="K60" s="977"/>
      <c r="L60" s="977"/>
      <c r="M60" s="977"/>
      <c r="N60" s="977"/>
      <c r="O60" s="977"/>
      <c r="P60" s="977"/>
      <c r="Q60" s="977"/>
      <c r="R60" s="977"/>
      <c r="S60" s="977"/>
      <c r="T60" s="977"/>
      <c r="U60" s="977"/>
      <c r="V60" s="977"/>
      <c r="W60" s="977"/>
      <c r="X60" s="977"/>
      <c r="Y60" s="977"/>
      <c r="Z60" s="977"/>
      <c r="AA60" s="977"/>
      <c r="AB60" s="977"/>
      <c r="AC60" s="977"/>
      <c r="AD60" s="977"/>
      <c r="AE60" s="977"/>
      <c r="AF60" s="977"/>
      <c r="AG60" s="977"/>
      <c r="AH60" s="977"/>
      <c r="AI60" s="977"/>
      <c r="AJ60" s="977"/>
      <c r="AK60" s="977"/>
      <c r="AL60" s="977"/>
      <c r="AM60" s="977"/>
      <c r="AN60" s="977"/>
      <c r="AO60" s="977"/>
      <c r="AU60" s="960"/>
      <c r="AV60" s="961"/>
      <c r="AW60" s="961"/>
      <c r="AX60" s="961"/>
      <c r="AY60" s="961"/>
      <c r="AZ60" s="961"/>
      <c r="BA60" s="962"/>
      <c r="BB60" s="85"/>
      <c r="BC60" s="969"/>
      <c r="BD60" s="969"/>
      <c r="BE60" s="969"/>
      <c r="BF60" s="969"/>
      <c r="BG60" s="969"/>
      <c r="BH60" s="969"/>
      <c r="BI60" s="969"/>
      <c r="BJ60" s="969"/>
      <c r="BK60" s="969"/>
      <c r="BL60" s="969"/>
      <c r="BM60" s="969"/>
      <c r="BN60" s="969"/>
      <c r="BO60" s="969"/>
      <c r="BP60" s="969"/>
      <c r="BQ60" s="969"/>
      <c r="BR60" s="969"/>
      <c r="BS60" s="969"/>
      <c r="BT60" s="969"/>
      <c r="BU60" s="969"/>
      <c r="BV60" s="969"/>
      <c r="BW60" s="969"/>
      <c r="BX60" s="969"/>
      <c r="BY60" s="969"/>
      <c r="BZ60" s="969"/>
      <c r="CA60" s="970"/>
    </row>
    <row r="61" spans="1:79" ht="12.75" customHeight="1">
      <c r="B61" s="977"/>
      <c r="C61" s="977"/>
      <c r="D61" s="977"/>
      <c r="E61" s="977"/>
      <c r="F61" s="977"/>
      <c r="G61" s="977"/>
      <c r="H61" s="977"/>
      <c r="I61" s="977"/>
      <c r="J61" s="977"/>
      <c r="K61" s="977"/>
      <c r="L61" s="977"/>
      <c r="M61" s="977"/>
      <c r="N61" s="977"/>
      <c r="O61" s="977"/>
      <c r="P61" s="977"/>
      <c r="Q61" s="977"/>
      <c r="R61" s="977"/>
      <c r="S61" s="977"/>
      <c r="T61" s="977"/>
      <c r="U61" s="977"/>
      <c r="V61" s="977"/>
      <c r="W61" s="977"/>
      <c r="X61" s="977"/>
      <c r="Y61" s="977"/>
      <c r="Z61" s="977"/>
      <c r="AA61" s="977"/>
      <c r="AB61" s="977"/>
      <c r="AC61" s="977"/>
      <c r="AD61" s="977"/>
      <c r="AE61" s="977"/>
      <c r="AF61" s="977"/>
      <c r="AG61" s="977"/>
      <c r="AH61" s="977"/>
      <c r="AI61" s="977"/>
      <c r="AJ61" s="977"/>
      <c r="AK61" s="977"/>
      <c r="AL61" s="977"/>
      <c r="AM61" s="977"/>
      <c r="AN61" s="977"/>
      <c r="AO61" s="977"/>
      <c r="AU61" s="960"/>
      <c r="AV61" s="961"/>
      <c r="AW61" s="961"/>
      <c r="AX61" s="961"/>
      <c r="AY61" s="961"/>
      <c r="AZ61" s="961"/>
      <c r="BA61" s="962"/>
      <c r="BB61" s="85"/>
      <c r="BC61" s="969"/>
      <c r="BD61" s="969"/>
      <c r="BE61" s="969"/>
      <c r="BF61" s="969"/>
      <c r="BG61" s="969"/>
      <c r="BH61" s="969"/>
      <c r="BI61" s="969"/>
      <c r="BJ61" s="969"/>
      <c r="BK61" s="969"/>
      <c r="BL61" s="969"/>
      <c r="BM61" s="969"/>
      <c r="BN61" s="969"/>
      <c r="BO61" s="969"/>
      <c r="BP61" s="969"/>
      <c r="BQ61" s="969"/>
      <c r="BR61" s="969"/>
      <c r="BS61" s="969"/>
      <c r="BT61" s="969"/>
      <c r="BU61" s="969"/>
      <c r="BV61" s="969"/>
      <c r="BW61" s="969"/>
      <c r="BX61" s="969"/>
      <c r="BY61" s="969"/>
      <c r="BZ61" s="969"/>
      <c r="CA61" s="970"/>
    </row>
    <row r="62" spans="1:79" ht="12.75" customHeight="1">
      <c r="B62" s="977"/>
      <c r="C62" s="977"/>
      <c r="D62" s="977"/>
      <c r="E62" s="977"/>
      <c r="F62" s="977"/>
      <c r="G62" s="977"/>
      <c r="H62" s="977"/>
      <c r="I62" s="977"/>
      <c r="J62" s="977"/>
      <c r="K62" s="977"/>
      <c r="L62" s="977"/>
      <c r="M62" s="977"/>
      <c r="N62" s="977"/>
      <c r="O62" s="977"/>
      <c r="P62" s="977"/>
      <c r="Q62" s="977"/>
      <c r="R62" s="977"/>
      <c r="S62" s="977"/>
      <c r="T62" s="977"/>
      <c r="U62" s="977"/>
      <c r="V62" s="977"/>
      <c r="W62" s="977"/>
      <c r="X62" s="977"/>
      <c r="Y62" s="977"/>
      <c r="Z62" s="977"/>
      <c r="AA62" s="977"/>
      <c r="AB62" s="977"/>
      <c r="AC62" s="977"/>
      <c r="AD62" s="977"/>
      <c r="AE62" s="977"/>
      <c r="AF62" s="977"/>
      <c r="AG62" s="977"/>
      <c r="AH62" s="977"/>
      <c r="AI62" s="977"/>
      <c r="AJ62" s="977"/>
      <c r="AK62" s="977"/>
      <c r="AL62" s="977"/>
      <c r="AM62" s="977"/>
      <c r="AN62" s="977"/>
      <c r="AO62" s="977"/>
      <c r="AU62" s="960"/>
      <c r="AV62" s="961"/>
      <c r="AW62" s="961"/>
      <c r="AX62" s="961"/>
      <c r="AY62" s="961"/>
      <c r="AZ62" s="961"/>
      <c r="BA62" s="962"/>
      <c r="BB62" s="85"/>
      <c r="BC62" s="969"/>
      <c r="BD62" s="969"/>
      <c r="BE62" s="969"/>
      <c r="BF62" s="969"/>
      <c r="BG62" s="969"/>
      <c r="BH62" s="969"/>
      <c r="BI62" s="969"/>
      <c r="BJ62" s="969"/>
      <c r="BK62" s="969"/>
      <c r="BL62" s="969"/>
      <c r="BM62" s="969"/>
      <c r="BN62" s="969"/>
      <c r="BO62" s="969"/>
      <c r="BP62" s="969"/>
      <c r="BQ62" s="969"/>
      <c r="BR62" s="969"/>
      <c r="BS62" s="969"/>
      <c r="BT62" s="969"/>
      <c r="BU62" s="969"/>
      <c r="BV62" s="969"/>
      <c r="BW62" s="969"/>
      <c r="BX62" s="969"/>
      <c r="BY62" s="969"/>
      <c r="BZ62" s="969"/>
      <c r="CA62" s="970"/>
    </row>
    <row r="63" spans="1:79" ht="12.75" customHeight="1">
      <c r="B63" s="977"/>
      <c r="C63" s="977"/>
      <c r="D63" s="977"/>
      <c r="E63" s="977"/>
      <c r="F63" s="977"/>
      <c r="G63" s="977"/>
      <c r="H63" s="977"/>
      <c r="I63" s="977"/>
      <c r="J63" s="977"/>
      <c r="K63" s="977"/>
      <c r="L63" s="977"/>
      <c r="M63" s="977"/>
      <c r="N63" s="977"/>
      <c r="O63" s="977"/>
      <c r="P63" s="977"/>
      <c r="Q63" s="977"/>
      <c r="R63" s="977"/>
      <c r="S63" s="977"/>
      <c r="T63" s="977"/>
      <c r="U63" s="977"/>
      <c r="V63" s="977"/>
      <c r="W63" s="977"/>
      <c r="X63" s="977"/>
      <c r="Y63" s="977"/>
      <c r="Z63" s="977"/>
      <c r="AA63" s="977"/>
      <c r="AB63" s="977"/>
      <c r="AC63" s="977"/>
      <c r="AD63" s="977"/>
      <c r="AE63" s="977"/>
      <c r="AF63" s="977"/>
      <c r="AG63" s="977"/>
      <c r="AH63" s="977"/>
      <c r="AI63" s="977"/>
      <c r="AJ63" s="977"/>
      <c r="AK63" s="977"/>
      <c r="AL63" s="977"/>
      <c r="AM63" s="977"/>
      <c r="AN63" s="977"/>
      <c r="AO63" s="977"/>
      <c r="AU63" s="960"/>
      <c r="AV63" s="961"/>
      <c r="AW63" s="961"/>
      <c r="AX63" s="961"/>
      <c r="AY63" s="961"/>
      <c r="AZ63" s="961"/>
      <c r="BA63" s="962"/>
      <c r="BB63" s="85"/>
      <c r="BC63" s="969"/>
      <c r="BD63" s="969"/>
      <c r="BE63" s="969"/>
      <c r="BF63" s="969"/>
      <c r="BG63" s="969"/>
      <c r="BH63" s="969"/>
      <c r="BI63" s="969"/>
      <c r="BJ63" s="969"/>
      <c r="BK63" s="969"/>
      <c r="BL63" s="969"/>
      <c r="BM63" s="969"/>
      <c r="BN63" s="969"/>
      <c r="BO63" s="969"/>
      <c r="BP63" s="969"/>
      <c r="BQ63" s="969"/>
      <c r="BR63" s="969"/>
      <c r="BS63" s="969"/>
      <c r="BT63" s="969"/>
      <c r="BU63" s="969"/>
      <c r="BV63" s="969"/>
      <c r="BW63" s="969"/>
      <c r="BX63" s="969"/>
      <c r="BY63" s="969"/>
      <c r="BZ63" s="969"/>
      <c r="CA63" s="970"/>
    </row>
    <row r="64" spans="1:79" ht="12.75" customHeight="1">
      <c r="B64" s="977"/>
      <c r="C64" s="977"/>
      <c r="D64" s="977"/>
      <c r="E64" s="977"/>
      <c r="F64" s="977"/>
      <c r="G64" s="977"/>
      <c r="H64" s="977"/>
      <c r="I64" s="977"/>
      <c r="J64" s="977"/>
      <c r="K64" s="977"/>
      <c r="L64" s="977"/>
      <c r="M64" s="977"/>
      <c r="N64" s="977"/>
      <c r="O64" s="977"/>
      <c r="P64" s="977"/>
      <c r="Q64" s="977"/>
      <c r="R64" s="977"/>
      <c r="S64" s="977"/>
      <c r="T64" s="977"/>
      <c r="U64" s="977"/>
      <c r="V64" s="977"/>
      <c r="W64" s="977"/>
      <c r="X64" s="977"/>
      <c r="Y64" s="977"/>
      <c r="Z64" s="977"/>
      <c r="AA64" s="977"/>
      <c r="AB64" s="977"/>
      <c r="AC64" s="977"/>
      <c r="AD64" s="977"/>
      <c r="AE64" s="977"/>
      <c r="AF64" s="977"/>
      <c r="AG64" s="977"/>
      <c r="AH64" s="977"/>
      <c r="AI64" s="977"/>
      <c r="AJ64" s="977"/>
      <c r="AK64" s="977"/>
      <c r="AL64" s="977"/>
      <c r="AM64" s="977"/>
      <c r="AN64" s="977"/>
      <c r="AO64" s="977"/>
      <c r="AU64" s="963"/>
      <c r="AV64" s="964"/>
      <c r="AW64" s="964"/>
      <c r="AX64" s="964"/>
      <c r="AY64" s="964"/>
      <c r="AZ64" s="964"/>
      <c r="BA64" s="965"/>
      <c r="BB64" s="24"/>
      <c r="BC64" s="971"/>
      <c r="BD64" s="971"/>
      <c r="BE64" s="971"/>
      <c r="BF64" s="971"/>
      <c r="BG64" s="971"/>
      <c r="BH64" s="971"/>
      <c r="BI64" s="971"/>
      <c r="BJ64" s="971"/>
      <c r="BK64" s="971"/>
      <c r="BL64" s="971"/>
      <c r="BM64" s="971"/>
      <c r="BN64" s="971"/>
      <c r="BO64" s="971"/>
      <c r="BP64" s="971"/>
      <c r="BQ64" s="971"/>
      <c r="BR64" s="971"/>
      <c r="BS64" s="971"/>
      <c r="BT64" s="971"/>
      <c r="BU64" s="971"/>
      <c r="BV64" s="971"/>
      <c r="BW64" s="971"/>
      <c r="BX64" s="971"/>
      <c r="BY64" s="971"/>
      <c r="BZ64" s="971"/>
      <c r="CA64" s="972"/>
    </row>
  </sheetData>
  <mergeCells count="23">
    <mergeCell ref="A1:D1"/>
    <mergeCell ref="D5:AO5"/>
    <mergeCell ref="E1:AP1"/>
    <mergeCell ref="AB3:AE3"/>
    <mergeCell ref="AF3:AP3"/>
    <mergeCell ref="AB4:AE4"/>
    <mergeCell ref="AF4:AP4"/>
    <mergeCell ref="M6:AP7"/>
    <mergeCell ref="AB2:AE2"/>
    <mergeCell ref="AF2:AP2"/>
    <mergeCell ref="AU57:BA64"/>
    <mergeCell ref="BC57:CA64"/>
    <mergeCell ref="B60:AO64"/>
    <mergeCell ref="C58:AO59"/>
    <mergeCell ref="AU42:BA49"/>
    <mergeCell ref="BC42:CA49"/>
    <mergeCell ref="BC26:CA35"/>
    <mergeCell ref="AU8:BA39"/>
    <mergeCell ref="BC8:CA25"/>
    <mergeCell ref="B52:AO56"/>
    <mergeCell ref="B8:AO23"/>
    <mergeCell ref="B26:AO39"/>
    <mergeCell ref="B42:AO49"/>
  </mergeCells>
  <phoneticPr fontId="5"/>
  <dataValidations count="1">
    <dataValidation imeMode="off" allowBlank="1" showInputMessage="1" showErrorMessage="1" sqref="AF2:AP4" xr:uid="{8DBC81E6-1FDE-418C-A274-BCAFC05B3A54}"/>
  </dataValidations>
  <pageMargins left="0.9055118110236221" right="0.70866141732283472" top="0.39370078740157483" bottom="0.35433070866141736" header="0.19685039370078741" footer="0.19685039370078741"/>
  <pageSetup paperSize="9" scale="90"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S61"/>
  <sheetViews>
    <sheetView view="pageBreakPreview" zoomScaleNormal="100" zoomScaleSheetLayoutView="100" workbookViewId="0">
      <selection activeCell="AG13" sqref="AG13"/>
    </sheetView>
  </sheetViews>
  <sheetFormatPr defaultColWidth="3.125" defaultRowHeight="24" customHeight="1"/>
  <cols>
    <col min="1" max="1" width="4.125" style="2" customWidth="1"/>
    <col min="2" max="35" width="3.125" style="2"/>
    <col min="36" max="36" width="2.875" style="2" customWidth="1"/>
    <col min="37" max="16384" width="3.125" style="2"/>
  </cols>
  <sheetData>
    <row r="1" spans="1:71" s="285" customFormat="1" ht="24" customHeight="1">
      <c r="A1" s="646" t="s">
        <v>35</v>
      </c>
      <c r="B1" s="646"/>
      <c r="C1" s="646"/>
      <c r="D1" s="646"/>
      <c r="E1" s="1076" t="s">
        <v>571</v>
      </c>
      <c r="F1" s="1077"/>
      <c r="G1" s="1077"/>
      <c r="H1" s="1077"/>
      <c r="I1" s="1077"/>
      <c r="J1" s="1077"/>
      <c r="K1" s="1077"/>
      <c r="L1" s="1077"/>
      <c r="M1" s="1077"/>
      <c r="N1" s="1077"/>
      <c r="O1" s="1077"/>
      <c r="P1" s="1077"/>
      <c r="Q1" s="1077"/>
      <c r="R1" s="434"/>
      <c r="S1" s="434"/>
      <c r="T1" s="434"/>
      <c r="U1" s="434"/>
      <c r="V1" s="804" t="str">
        <f>IF(COUNTIF(AJ6:AJ35,"未入力"),"未入力の項目があります","")</f>
        <v>未入力の項目があります</v>
      </c>
      <c r="W1" s="804"/>
      <c r="X1" s="804"/>
      <c r="Y1" s="804"/>
      <c r="Z1" s="804"/>
      <c r="AA1" s="804"/>
      <c r="AB1" s="804"/>
      <c r="AC1" s="804"/>
      <c r="AD1" s="804"/>
      <c r="AE1" s="804"/>
      <c r="AF1" s="804"/>
      <c r="AG1" s="434"/>
      <c r="AI1" s="285" t="s">
        <v>572</v>
      </c>
    </row>
    <row r="2" spans="1:71" s="631" customFormat="1" ht="24" customHeight="1">
      <c r="A2" s="621"/>
      <c r="B2" s="621"/>
      <c r="C2" s="621"/>
      <c r="D2" s="621"/>
      <c r="E2" s="624"/>
      <c r="F2" s="624"/>
      <c r="G2" s="624"/>
      <c r="H2" s="624"/>
      <c r="I2" s="624"/>
      <c r="J2" s="624"/>
      <c r="K2" s="624"/>
      <c r="L2" s="624"/>
      <c r="M2" s="624"/>
      <c r="N2" s="624"/>
      <c r="O2" s="624"/>
      <c r="P2" s="624"/>
      <c r="Q2" s="624"/>
      <c r="R2" s="805" t="s">
        <v>1043</v>
      </c>
      <c r="S2" s="805"/>
      <c r="T2" s="805"/>
      <c r="U2" s="805"/>
      <c r="V2" s="807">
        <f>'１申請書'!$V$3</f>
        <v>0</v>
      </c>
      <c r="W2" s="806"/>
      <c r="X2" s="806"/>
      <c r="Y2" s="806"/>
      <c r="Z2" s="806"/>
      <c r="AA2" s="806"/>
      <c r="AB2" s="806"/>
      <c r="AC2" s="806"/>
      <c r="AD2" s="806"/>
      <c r="AE2" s="806"/>
      <c r="AF2" s="806"/>
      <c r="AG2" s="434"/>
    </row>
    <row r="3" spans="1:71" s="285" customFormat="1" ht="24" customHeight="1">
      <c r="R3" s="974" t="s">
        <v>772</v>
      </c>
      <c r="S3" s="974"/>
      <c r="T3" s="974"/>
      <c r="U3" s="974"/>
      <c r="V3" s="806">
        <f>'１申請書'!$K$14</f>
        <v>0</v>
      </c>
      <c r="W3" s="806"/>
      <c r="X3" s="806"/>
      <c r="Y3" s="806"/>
      <c r="Z3" s="806"/>
      <c r="AA3" s="806"/>
      <c r="AB3" s="806"/>
      <c r="AC3" s="806"/>
      <c r="AD3" s="806"/>
      <c r="AE3" s="806"/>
      <c r="AF3" s="806"/>
      <c r="AM3" s="1078" t="s">
        <v>786</v>
      </c>
      <c r="AN3" s="1078"/>
      <c r="AO3" s="1078"/>
      <c r="AP3" s="1078"/>
      <c r="AQ3" s="1078"/>
      <c r="AR3" s="1078"/>
      <c r="AS3" s="1078"/>
      <c r="AT3" s="1078"/>
      <c r="AU3" s="1078"/>
      <c r="AV3" s="1078"/>
      <c r="AW3" s="1078"/>
      <c r="AX3" s="1078"/>
      <c r="AY3" s="1078"/>
      <c r="AZ3" s="1078"/>
      <c r="BA3" s="1078"/>
      <c r="BB3" s="1078"/>
      <c r="BC3" s="1078"/>
      <c r="BD3" s="1078"/>
      <c r="BE3" s="1078"/>
      <c r="BF3" s="1078"/>
      <c r="BG3" s="1078"/>
      <c r="BH3" s="1078"/>
      <c r="BI3" s="1078"/>
      <c r="BJ3" s="1078"/>
      <c r="BK3" s="1078"/>
      <c r="BL3" s="1078"/>
      <c r="BM3" s="1078"/>
      <c r="BN3" s="1078"/>
      <c r="BO3" s="1078"/>
      <c r="BP3" s="1078"/>
      <c r="BQ3" s="1078"/>
      <c r="BR3" s="1078"/>
      <c r="BS3" s="1078"/>
    </row>
    <row r="4" spans="1:71" s="285" customFormat="1" ht="24" customHeight="1">
      <c r="R4" s="975" t="s">
        <v>97</v>
      </c>
      <c r="S4" s="975"/>
      <c r="T4" s="975"/>
      <c r="U4" s="975"/>
      <c r="V4" s="806">
        <f>'１申請書'!$K$9</f>
        <v>0</v>
      </c>
      <c r="W4" s="806"/>
      <c r="X4" s="806"/>
      <c r="Y4" s="806"/>
      <c r="Z4" s="806"/>
      <c r="AA4" s="806"/>
      <c r="AB4" s="806"/>
      <c r="AC4" s="806"/>
      <c r="AD4" s="806"/>
      <c r="AE4" s="806"/>
      <c r="AF4" s="806"/>
      <c r="AM4" s="1078"/>
      <c r="AN4" s="1078"/>
      <c r="AO4" s="1078"/>
      <c r="AP4" s="1078"/>
      <c r="AQ4" s="1078"/>
      <c r="AR4" s="1078"/>
      <c r="AS4" s="1078"/>
      <c r="AT4" s="1078"/>
      <c r="AU4" s="1078"/>
      <c r="AV4" s="1078"/>
      <c r="AW4" s="1078"/>
      <c r="AX4" s="1078"/>
      <c r="AY4" s="1078"/>
      <c r="AZ4" s="1078"/>
      <c r="BA4" s="1078"/>
      <c r="BB4" s="1078"/>
      <c r="BC4" s="1078"/>
      <c r="BD4" s="1078"/>
      <c r="BE4" s="1078"/>
      <c r="BF4" s="1078"/>
      <c r="BG4" s="1078"/>
      <c r="BH4" s="1078"/>
      <c r="BI4" s="1078"/>
      <c r="BJ4" s="1078"/>
      <c r="BK4" s="1078"/>
      <c r="BL4" s="1078"/>
      <c r="BM4" s="1078"/>
      <c r="BN4" s="1078"/>
      <c r="BO4" s="1078"/>
      <c r="BP4" s="1078"/>
      <c r="BQ4" s="1078"/>
      <c r="BR4" s="1078"/>
      <c r="BS4" s="1078"/>
    </row>
    <row r="5" spans="1:71" ht="24" customHeight="1">
      <c r="A5" s="27" t="s">
        <v>136</v>
      </c>
      <c r="B5" s="2" t="s">
        <v>184</v>
      </c>
      <c r="C5" s="408"/>
      <c r="D5" s="404"/>
      <c r="E5" s="408"/>
      <c r="F5" s="408"/>
      <c r="G5" s="408"/>
      <c r="H5" s="408"/>
      <c r="I5" s="408"/>
      <c r="J5" s="408"/>
      <c r="AJ5" s="1068" t="s">
        <v>265</v>
      </c>
      <c r="AK5" s="1068"/>
      <c r="AL5" s="1068"/>
    </row>
    <row r="6" spans="1:71" ht="45" customHeight="1">
      <c r="B6" s="646" t="s">
        <v>178</v>
      </c>
      <c r="C6" s="646"/>
      <c r="D6" s="646"/>
      <c r="E6" s="646"/>
      <c r="F6" s="646"/>
      <c r="G6" s="646"/>
      <c r="H6" s="646"/>
      <c r="I6" s="646"/>
      <c r="J6" s="646"/>
      <c r="K6" s="68"/>
      <c r="L6" s="933" t="s">
        <v>685</v>
      </c>
      <c r="M6" s="933"/>
      <c r="N6" s="933"/>
      <c r="O6" s="933"/>
      <c r="P6" s="933"/>
      <c r="Q6" s="933"/>
      <c r="R6" s="933"/>
      <c r="S6" s="933"/>
      <c r="T6" s="933"/>
      <c r="U6" s="933"/>
      <c r="V6" s="933"/>
      <c r="W6" s="933"/>
      <c r="X6" s="933"/>
      <c r="Y6" s="933"/>
      <c r="Z6" s="933"/>
      <c r="AA6" s="933"/>
      <c r="AB6" s="933"/>
      <c r="AC6" s="933"/>
      <c r="AD6" s="71"/>
      <c r="AJ6" s="1069" t="str">
        <f t="shared" ref="AJ6:AJ15" si="0">IF(L6&lt;&gt;"","OK","未入力")</f>
        <v>未入力</v>
      </c>
      <c r="AK6" s="1070"/>
      <c r="AL6" s="1071"/>
      <c r="AM6" s="77" t="s">
        <v>179</v>
      </c>
      <c r="AN6" s="64"/>
      <c r="AO6" s="64"/>
      <c r="AP6" s="64"/>
      <c r="AQ6" s="64"/>
      <c r="AR6" s="64"/>
      <c r="AS6" s="65"/>
      <c r="AT6" s="208"/>
      <c r="AU6" s="1072" t="s">
        <v>180</v>
      </c>
      <c r="AV6" s="1072"/>
      <c r="AW6" s="1072"/>
      <c r="AX6" s="1072"/>
      <c r="AY6" s="1072"/>
      <c r="AZ6" s="1072"/>
      <c r="BA6" s="1072"/>
      <c r="BB6" s="1072"/>
      <c r="BC6" s="1072"/>
      <c r="BD6" s="1072"/>
      <c r="BE6" s="1072"/>
      <c r="BF6" s="1072"/>
      <c r="BG6" s="1072"/>
      <c r="BH6" s="1072"/>
      <c r="BI6" s="1072"/>
      <c r="BJ6" s="1072"/>
      <c r="BK6" s="1072"/>
      <c r="BL6" s="1072"/>
      <c r="BM6" s="1072"/>
      <c r="BN6" s="1072"/>
      <c r="BO6" s="1072"/>
      <c r="BP6" s="1072"/>
      <c r="BQ6" s="1072"/>
      <c r="BR6" s="1072"/>
      <c r="BS6" s="1073"/>
    </row>
    <row r="7" spans="1:71" ht="45" customHeight="1">
      <c r="B7" s="646" t="s">
        <v>41</v>
      </c>
      <c r="C7" s="646"/>
      <c r="D7" s="646"/>
      <c r="E7" s="646"/>
      <c r="F7" s="646"/>
      <c r="G7" s="646"/>
      <c r="H7" s="646"/>
      <c r="I7" s="646"/>
      <c r="J7" s="646"/>
      <c r="K7" s="68"/>
      <c r="L7" s="933" t="s">
        <v>685</v>
      </c>
      <c r="M7" s="933"/>
      <c r="N7" s="933"/>
      <c r="O7" s="933"/>
      <c r="P7" s="933"/>
      <c r="Q7" s="933"/>
      <c r="R7" s="933"/>
      <c r="S7" s="933"/>
      <c r="T7" s="933"/>
      <c r="U7" s="933"/>
      <c r="V7" s="933"/>
      <c r="W7" s="933"/>
      <c r="X7" s="933"/>
      <c r="Y7" s="933"/>
      <c r="Z7" s="933"/>
      <c r="AA7" s="933"/>
      <c r="AB7" s="933"/>
      <c r="AC7" s="933"/>
      <c r="AD7" s="71"/>
      <c r="AJ7" s="1044" t="str">
        <f t="shared" si="0"/>
        <v>未入力</v>
      </c>
      <c r="AK7" s="1045"/>
      <c r="AL7" s="1046"/>
      <c r="AM7" s="77" t="s">
        <v>181</v>
      </c>
      <c r="AN7" s="64"/>
      <c r="AO7" s="64"/>
      <c r="AP7" s="64"/>
      <c r="AQ7" s="64"/>
      <c r="AR7" s="64"/>
      <c r="AS7" s="65"/>
      <c r="AT7" s="24"/>
      <c r="AU7" s="1074"/>
      <c r="AV7" s="1074"/>
      <c r="AW7" s="1074"/>
      <c r="AX7" s="1074"/>
      <c r="AY7" s="1074"/>
      <c r="AZ7" s="1074"/>
      <c r="BA7" s="1074"/>
      <c r="BB7" s="1074"/>
      <c r="BC7" s="1074"/>
      <c r="BD7" s="1074"/>
      <c r="BE7" s="1074"/>
      <c r="BF7" s="1074"/>
      <c r="BG7" s="1074"/>
      <c r="BH7" s="1074"/>
      <c r="BI7" s="1074"/>
      <c r="BJ7" s="1074"/>
      <c r="BK7" s="1074"/>
      <c r="BL7" s="1074"/>
      <c r="BM7" s="1074"/>
      <c r="BN7" s="1074"/>
      <c r="BO7" s="1074"/>
      <c r="BP7" s="1074"/>
      <c r="BQ7" s="1074"/>
      <c r="BR7" s="1074"/>
      <c r="BS7" s="1075"/>
    </row>
    <row r="8" spans="1:71" ht="45" customHeight="1">
      <c r="B8" s="646" t="s">
        <v>42</v>
      </c>
      <c r="C8" s="646"/>
      <c r="D8" s="646"/>
      <c r="E8" s="646"/>
      <c r="F8" s="646"/>
      <c r="G8" s="646"/>
      <c r="H8" s="646"/>
      <c r="I8" s="646"/>
      <c r="J8" s="646"/>
      <c r="K8" s="72"/>
      <c r="L8" s="1066"/>
      <c r="M8" s="1066"/>
      <c r="N8" s="1066"/>
      <c r="O8" s="1066"/>
      <c r="P8" s="1066"/>
      <c r="Q8" s="1066"/>
      <c r="R8" s="1066"/>
      <c r="S8" s="1066"/>
      <c r="T8" s="1066"/>
      <c r="U8" s="1066"/>
      <c r="V8" s="1066"/>
      <c r="W8" s="1066"/>
      <c r="X8" s="1066"/>
      <c r="Y8" s="1066"/>
      <c r="Z8" s="1066"/>
      <c r="AA8" s="1066"/>
      <c r="AB8" s="1066"/>
      <c r="AC8" s="1066"/>
      <c r="AD8" s="73"/>
      <c r="AJ8" s="1044" t="str">
        <f t="shared" si="0"/>
        <v>未入力</v>
      </c>
      <c r="AK8" s="1045"/>
      <c r="AL8" s="1046"/>
      <c r="AM8" s="77" t="s">
        <v>182</v>
      </c>
      <c r="AN8" s="64"/>
      <c r="AO8" s="64"/>
      <c r="AP8" s="64"/>
      <c r="AQ8" s="64"/>
      <c r="AR8" s="64"/>
      <c r="AS8" s="65"/>
      <c r="AT8" s="77"/>
      <c r="AU8" s="64" t="s">
        <v>202</v>
      </c>
      <c r="AV8" s="64"/>
      <c r="AW8" s="64"/>
      <c r="AX8" s="64"/>
      <c r="AY8" s="64"/>
      <c r="AZ8" s="64"/>
      <c r="BA8" s="64"/>
      <c r="BB8" s="64"/>
      <c r="BC8" s="64"/>
      <c r="BD8" s="64"/>
      <c r="BE8" s="64"/>
      <c r="BF8" s="64"/>
      <c r="BG8" s="64"/>
      <c r="BH8" s="64"/>
      <c r="BI8" s="64"/>
      <c r="BJ8" s="64"/>
      <c r="BK8" s="64"/>
      <c r="BL8" s="64"/>
      <c r="BM8" s="64"/>
      <c r="BN8" s="64"/>
      <c r="BO8" s="64"/>
      <c r="BP8" s="64"/>
      <c r="BQ8" s="64"/>
      <c r="BR8" s="64"/>
      <c r="BS8" s="65"/>
    </row>
    <row r="9" spans="1:71" ht="45" customHeight="1">
      <c r="B9" s="646" t="s">
        <v>124</v>
      </c>
      <c r="C9" s="646"/>
      <c r="D9" s="646"/>
      <c r="E9" s="646"/>
      <c r="F9" s="646"/>
      <c r="G9" s="646"/>
      <c r="H9" s="646"/>
      <c r="I9" s="646"/>
      <c r="J9" s="646"/>
      <c r="K9" s="72"/>
      <c r="L9" s="1067"/>
      <c r="M9" s="1067"/>
      <c r="N9" s="1067"/>
      <c r="O9" s="1067"/>
      <c r="P9" s="1067"/>
      <c r="Q9" s="1067"/>
      <c r="R9" s="1067"/>
      <c r="S9" s="1067"/>
      <c r="T9" s="1067"/>
      <c r="U9" s="1067"/>
      <c r="V9" s="1067"/>
      <c r="W9" s="1067"/>
      <c r="X9" s="1067"/>
      <c r="Y9" s="1067"/>
      <c r="Z9" s="1067"/>
      <c r="AA9" s="1067"/>
      <c r="AB9" s="1067"/>
      <c r="AC9" s="1067"/>
      <c r="AD9" s="73"/>
      <c r="AJ9" s="1044" t="str">
        <f t="shared" si="0"/>
        <v>未入力</v>
      </c>
      <c r="AK9" s="1045"/>
      <c r="AL9" s="1046"/>
      <c r="AM9" s="77" t="s">
        <v>183</v>
      </c>
      <c r="AN9" s="64"/>
      <c r="AO9" s="64"/>
      <c r="AP9" s="64"/>
      <c r="AQ9" s="64"/>
      <c r="AR9" s="64"/>
      <c r="AS9" s="65"/>
      <c r="AT9" s="79"/>
      <c r="AU9" s="707" t="s">
        <v>693</v>
      </c>
      <c r="AV9" s="707"/>
      <c r="AW9" s="707"/>
      <c r="AX9" s="707"/>
      <c r="AY9" s="707"/>
      <c r="AZ9" s="707"/>
      <c r="BA9" s="707"/>
      <c r="BB9" s="707"/>
      <c r="BC9" s="707"/>
      <c r="BD9" s="707"/>
      <c r="BE9" s="707"/>
      <c r="BF9" s="707"/>
      <c r="BG9" s="707"/>
      <c r="BH9" s="707"/>
      <c r="BI9" s="707"/>
      <c r="BJ9" s="707"/>
      <c r="BK9" s="707"/>
      <c r="BL9" s="707"/>
      <c r="BM9" s="707"/>
      <c r="BN9" s="707"/>
      <c r="BO9" s="707"/>
      <c r="BP9" s="707"/>
      <c r="BQ9" s="707"/>
      <c r="BR9" s="707"/>
      <c r="BS9" s="770"/>
    </row>
    <row r="10" spans="1:71" ht="45" customHeight="1">
      <c r="B10" s="646" t="s">
        <v>43</v>
      </c>
      <c r="C10" s="646"/>
      <c r="D10" s="646"/>
      <c r="E10" s="646"/>
      <c r="F10" s="646"/>
      <c r="G10" s="646"/>
      <c r="H10" s="646"/>
      <c r="I10" s="646"/>
      <c r="J10" s="695"/>
      <c r="K10" s="410"/>
      <c r="L10" s="1053"/>
      <c r="M10" s="1053"/>
      <c r="N10" s="1053"/>
      <c r="O10" s="1053"/>
      <c r="P10" s="1053"/>
      <c r="Q10" s="1053"/>
      <c r="R10" s="1053"/>
      <c r="S10" s="1053"/>
      <c r="T10" s="1053"/>
      <c r="U10" s="1053"/>
      <c r="V10" s="1053"/>
      <c r="W10" s="1053"/>
      <c r="X10" s="1053"/>
      <c r="Y10" s="1053"/>
      <c r="Z10" s="1053"/>
      <c r="AA10" s="1053"/>
      <c r="AB10" s="1053"/>
      <c r="AC10" s="1053"/>
      <c r="AD10" s="396"/>
      <c r="AJ10" s="1044" t="str">
        <f t="shared" si="0"/>
        <v>未入力</v>
      </c>
      <c r="AK10" s="1045"/>
      <c r="AL10" s="1046"/>
      <c r="AM10" s="77" t="s">
        <v>186</v>
      </c>
      <c r="AN10" s="64"/>
      <c r="AO10" s="64"/>
      <c r="AP10" s="64"/>
      <c r="AQ10" s="64"/>
      <c r="AR10" s="64"/>
      <c r="AS10" s="65"/>
      <c r="AU10" s="707" t="s">
        <v>192</v>
      </c>
      <c r="AV10" s="707"/>
      <c r="AW10" s="707"/>
      <c r="AX10" s="707"/>
      <c r="AY10" s="707"/>
      <c r="AZ10" s="707"/>
      <c r="BA10" s="707"/>
      <c r="BB10" s="707"/>
      <c r="BC10" s="707"/>
      <c r="BD10" s="707"/>
      <c r="BE10" s="707"/>
      <c r="BF10" s="707"/>
      <c r="BG10" s="707"/>
      <c r="BH10" s="707"/>
      <c r="BI10" s="707"/>
      <c r="BJ10" s="707"/>
      <c r="BK10" s="707"/>
      <c r="BL10" s="707"/>
      <c r="BM10" s="707"/>
      <c r="BN10" s="707"/>
      <c r="BO10" s="707"/>
      <c r="BP10" s="707"/>
      <c r="BQ10" s="707"/>
      <c r="BR10" s="707"/>
      <c r="BS10" s="770"/>
    </row>
    <row r="11" spans="1:71" ht="45" customHeight="1">
      <c r="B11" s="1054" t="s">
        <v>753</v>
      </c>
      <c r="C11" s="1055"/>
      <c r="D11" s="1055"/>
      <c r="E11" s="1055"/>
      <c r="F11" s="1055"/>
      <c r="G11" s="1056"/>
      <c r="H11" s="695" t="s">
        <v>206</v>
      </c>
      <c r="I11" s="696"/>
      <c r="J11" s="697"/>
      <c r="K11" s="68"/>
      <c r="L11" s="1047"/>
      <c r="M11" s="1047"/>
      <c r="N11" s="1047"/>
      <c r="O11" s="1047"/>
      <c r="P11" s="1047"/>
      <c r="Q11" s="1047"/>
      <c r="R11" s="1047"/>
      <c r="S11" s="1047"/>
      <c r="T11" s="1047"/>
      <c r="U11" s="1047"/>
      <c r="V11" s="1047"/>
      <c r="W11" s="1047"/>
      <c r="X11" s="1047"/>
      <c r="Y11" s="1047"/>
      <c r="Z11" s="1047"/>
      <c r="AA11" s="1047"/>
      <c r="AB11" s="1047"/>
      <c r="AC11" s="1047"/>
      <c r="AD11" s="75"/>
      <c r="AJ11" s="1044" t="str">
        <f t="shared" si="0"/>
        <v>未入力</v>
      </c>
      <c r="AK11" s="1045"/>
      <c r="AL11" s="1046"/>
      <c r="AM11" s="1001" t="s">
        <v>754</v>
      </c>
      <c r="AN11" s="1063"/>
      <c r="AO11" s="1063"/>
      <c r="AP11" s="1063"/>
      <c r="AQ11" s="1048" t="s">
        <v>206</v>
      </c>
      <c r="AR11" s="1049"/>
      <c r="AS11" s="1050"/>
      <c r="AT11" s="398"/>
      <c r="AU11" s="1051" t="s">
        <v>755</v>
      </c>
      <c r="AV11" s="1051"/>
      <c r="AW11" s="1051"/>
      <c r="AX11" s="1051"/>
      <c r="AY11" s="1051"/>
      <c r="AZ11" s="1051"/>
      <c r="BA11" s="1051"/>
      <c r="BB11" s="1051"/>
      <c r="BC11" s="1051"/>
      <c r="BD11" s="1051"/>
      <c r="BE11" s="1051"/>
      <c r="BF11" s="1051"/>
      <c r="BG11" s="1051"/>
      <c r="BH11" s="1051"/>
      <c r="BI11" s="1051"/>
      <c r="BJ11" s="1051"/>
      <c r="BK11" s="1051"/>
      <c r="BL11" s="1051"/>
      <c r="BM11" s="1051"/>
      <c r="BN11" s="1051"/>
      <c r="BO11" s="1051"/>
      <c r="BP11" s="1051"/>
      <c r="BQ11" s="1051"/>
      <c r="BR11" s="1051"/>
      <c r="BS11" s="1052"/>
    </row>
    <row r="12" spans="1:71" ht="45" customHeight="1">
      <c r="B12" s="1057"/>
      <c r="C12" s="1058"/>
      <c r="D12" s="1058"/>
      <c r="E12" s="1058"/>
      <c r="F12" s="1058"/>
      <c r="G12" s="1059"/>
      <c r="H12" s="695" t="s">
        <v>205</v>
      </c>
      <c r="I12" s="696"/>
      <c r="J12" s="697"/>
      <c r="K12" s="68"/>
      <c r="L12" s="933"/>
      <c r="M12" s="933"/>
      <c r="N12" s="933"/>
      <c r="O12" s="933"/>
      <c r="P12" s="933"/>
      <c r="Q12" s="933"/>
      <c r="R12" s="933"/>
      <c r="S12" s="933"/>
      <c r="T12" s="933"/>
      <c r="U12" s="933"/>
      <c r="V12" s="933"/>
      <c r="W12" s="933"/>
      <c r="X12" s="933"/>
      <c r="Y12" s="933"/>
      <c r="Z12" s="933"/>
      <c r="AA12" s="933"/>
      <c r="AB12" s="933"/>
      <c r="AC12" s="933"/>
      <c r="AD12" s="75"/>
      <c r="AJ12" s="1044" t="str">
        <f t="shared" si="0"/>
        <v>未入力</v>
      </c>
      <c r="AK12" s="1045"/>
      <c r="AL12" s="1046"/>
      <c r="AM12" s="715"/>
      <c r="AN12" s="716"/>
      <c r="AO12" s="716"/>
      <c r="AP12" s="716"/>
      <c r="AQ12" s="1048" t="s">
        <v>205</v>
      </c>
      <c r="AR12" s="1049"/>
      <c r="AS12" s="1050"/>
      <c r="AT12" s="411"/>
      <c r="AU12" s="1051" t="s">
        <v>756</v>
      </c>
      <c r="AV12" s="1051"/>
      <c r="AW12" s="1051"/>
      <c r="AX12" s="1051"/>
      <c r="AY12" s="1051"/>
      <c r="AZ12" s="1051"/>
      <c r="BA12" s="1051"/>
      <c r="BB12" s="1051"/>
      <c r="BC12" s="1051"/>
      <c r="BD12" s="1051"/>
      <c r="BE12" s="1051"/>
      <c r="BF12" s="1051"/>
      <c r="BG12" s="1051"/>
      <c r="BH12" s="1051"/>
      <c r="BI12" s="1051"/>
      <c r="BJ12" s="1051"/>
      <c r="BK12" s="1051"/>
      <c r="BL12" s="1051"/>
      <c r="BM12" s="1051"/>
      <c r="BN12" s="1051"/>
      <c r="BO12" s="1051"/>
      <c r="BP12" s="1051"/>
      <c r="BQ12" s="1051"/>
      <c r="BR12" s="1051"/>
      <c r="BS12" s="1052"/>
    </row>
    <row r="13" spans="1:71" ht="45" customHeight="1">
      <c r="B13" s="1060"/>
      <c r="C13" s="1061"/>
      <c r="D13" s="1061"/>
      <c r="E13" s="1061"/>
      <c r="F13" s="1061"/>
      <c r="G13" s="1062"/>
      <c r="H13" s="695" t="s">
        <v>187</v>
      </c>
      <c r="I13" s="696"/>
      <c r="J13" s="697"/>
      <c r="K13" s="68"/>
      <c r="L13" s="1047"/>
      <c r="M13" s="1047"/>
      <c r="N13" s="1047"/>
      <c r="O13" s="1047"/>
      <c r="P13" s="1047"/>
      <c r="Q13" s="1047"/>
      <c r="R13" s="1047"/>
      <c r="S13" s="1047"/>
      <c r="T13" s="1047"/>
      <c r="U13" s="1047"/>
      <c r="V13" s="1047"/>
      <c r="W13" s="1047"/>
      <c r="X13" s="1047"/>
      <c r="Y13" s="1047"/>
      <c r="Z13" s="1047"/>
      <c r="AA13" s="1047"/>
      <c r="AB13" s="1047"/>
      <c r="AC13" s="1047"/>
      <c r="AD13" s="75"/>
      <c r="AJ13" s="1044" t="str">
        <f t="shared" si="0"/>
        <v>未入力</v>
      </c>
      <c r="AK13" s="1045"/>
      <c r="AL13" s="1046"/>
      <c r="AM13" s="1064"/>
      <c r="AN13" s="1065"/>
      <c r="AO13" s="1065"/>
      <c r="AP13" s="1065"/>
      <c r="AQ13" s="1048" t="s">
        <v>187</v>
      </c>
      <c r="AR13" s="1049"/>
      <c r="AS13" s="1050"/>
      <c r="AT13" s="411"/>
      <c r="AU13" s="1051" t="s">
        <v>757</v>
      </c>
      <c r="AV13" s="1051"/>
      <c r="AW13" s="1051"/>
      <c r="AX13" s="1051"/>
      <c r="AY13" s="1051"/>
      <c r="AZ13" s="1051"/>
      <c r="BA13" s="1051"/>
      <c r="BB13" s="1051"/>
      <c r="BC13" s="1051"/>
      <c r="BD13" s="1051"/>
      <c r="BE13" s="1051"/>
      <c r="BF13" s="1051"/>
      <c r="BG13" s="1051"/>
      <c r="BH13" s="1051"/>
      <c r="BI13" s="1051"/>
      <c r="BJ13" s="1051"/>
      <c r="BK13" s="1051"/>
      <c r="BL13" s="1051"/>
      <c r="BM13" s="1051"/>
      <c r="BN13" s="1051"/>
      <c r="BO13" s="1051"/>
      <c r="BP13" s="1051"/>
      <c r="BQ13" s="1051"/>
      <c r="BR13" s="1051"/>
      <c r="BS13" s="1052"/>
    </row>
    <row r="14" spans="1:71" ht="45" customHeight="1">
      <c r="B14" s="706" t="s">
        <v>207</v>
      </c>
      <c r="C14" s="707"/>
      <c r="D14" s="707"/>
      <c r="E14" s="707"/>
      <c r="F14" s="707"/>
      <c r="G14" s="707"/>
      <c r="H14" s="707"/>
      <c r="I14" s="707"/>
      <c r="J14" s="707"/>
      <c r="K14" s="76"/>
      <c r="L14" s="1047"/>
      <c r="M14" s="1047"/>
      <c r="N14" s="1047"/>
      <c r="O14" s="1047"/>
      <c r="P14" s="1047"/>
      <c r="Q14" s="1047"/>
      <c r="R14" s="1047"/>
      <c r="S14" s="1047"/>
      <c r="T14" s="1047"/>
      <c r="U14" s="1047"/>
      <c r="V14" s="1047"/>
      <c r="W14" s="1047"/>
      <c r="X14" s="1047"/>
      <c r="Y14" s="1047"/>
      <c r="Z14" s="1047"/>
      <c r="AA14" s="1047"/>
      <c r="AB14" s="1047"/>
      <c r="AC14" s="1047"/>
      <c r="AD14" s="400"/>
      <c r="AJ14" s="1044" t="str">
        <f t="shared" si="0"/>
        <v>未入力</v>
      </c>
      <c r="AK14" s="1045"/>
      <c r="AL14" s="1046"/>
      <c r="AM14" s="706" t="s">
        <v>204</v>
      </c>
      <c r="AN14" s="707"/>
      <c r="AO14" s="707"/>
      <c r="AP14" s="707"/>
      <c r="AQ14" s="707"/>
      <c r="AR14" s="707"/>
      <c r="AS14" s="770"/>
      <c r="AT14" s="77"/>
      <c r="AU14" s="707" t="s">
        <v>760</v>
      </c>
      <c r="AV14" s="707"/>
      <c r="AW14" s="707"/>
      <c r="AX14" s="707"/>
      <c r="AY14" s="707"/>
      <c r="AZ14" s="707"/>
      <c r="BA14" s="707"/>
      <c r="BB14" s="707"/>
      <c r="BC14" s="707"/>
      <c r="BD14" s="707"/>
      <c r="BE14" s="707"/>
      <c r="BF14" s="707"/>
      <c r="BG14" s="707"/>
      <c r="BH14" s="707"/>
      <c r="BI14" s="707"/>
      <c r="BJ14" s="707"/>
      <c r="BK14" s="707"/>
      <c r="BL14" s="707"/>
      <c r="BM14" s="707"/>
      <c r="BN14" s="707"/>
      <c r="BO14" s="707"/>
      <c r="BP14" s="707"/>
      <c r="BQ14" s="707"/>
      <c r="BR14" s="707"/>
      <c r="BS14" s="770"/>
    </row>
    <row r="15" spans="1:71" ht="45" customHeight="1">
      <c r="B15" s="1041" t="s">
        <v>108</v>
      </c>
      <c r="C15" s="1042"/>
      <c r="D15" s="1042"/>
      <c r="E15" s="1042"/>
      <c r="F15" s="1042"/>
      <c r="G15" s="1042"/>
      <c r="H15" s="1042"/>
      <c r="I15" s="1042"/>
      <c r="J15" s="1043"/>
      <c r="K15" s="74"/>
      <c r="L15" s="935"/>
      <c r="M15" s="935"/>
      <c r="N15" s="935"/>
      <c r="O15" s="935"/>
      <c r="P15" s="935"/>
      <c r="Q15" s="935"/>
      <c r="R15" s="935"/>
      <c r="S15" s="935"/>
      <c r="T15" s="935"/>
      <c r="U15" s="935"/>
      <c r="V15" s="935"/>
      <c r="W15" s="935"/>
      <c r="X15" s="935"/>
      <c r="Y15" s="935"/>
      <c r="Z15" s="935"/>
      <c r="AA15" s="935"/>
      <c r="AB15" s="935"/>
      <c r="AC15" s="935"/>
      <c r="AD15" s="75"/>
      <c r="AJ15" s="1044" t="str">
        <f t="shared" si="0"/>
        <v>未入力</v>
      </c>
      <c r="AK15" s="1045"/>
      <c r="AL15" s="1046"/>
      <c r="AM15" s="671" t="s">
        <v>188</v>
      </c>
      <c r="AN15" s="781"/>
      <c r="AO15" s="781"/>
      <c r="AP15" s="781"/>
      <c r="AQ15" s="781"/>
      <c r="AR15" s="781"/>
      <c r="AS15" s="672"/>
      <c r="AT15" s="77"/>
      <c r="AU15" s="64" t="s">
        <v>189</v>
      </c>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5"/>
    </row>
    <row r="16" spans="1:71" ht="45" customHeight="1">
      <c r="B16" s="1041" t="s">
        <v>765</v>
      </c>
      <c r="C16" s="1042"/>
      <c r="D16" s="1042"/>
      <c r="E16" s="1042"/>
      <c r="F16" s="1042"/>
      <c r="G16" s="1042"/>
      <c r="H16" s="1042"/>
      <c r="I16" s="1042"/>
      <c r="J16" s="1043"/>
      <c r="K16" s="74"/>
      <c r="L16" s="935"/>
      <c r="M16" s="935"/>
      <c r="N16" s="935"/>
      <c r="O16" s="935"/>
      <c r="P16" s="935"/>
      <c r="Q16" s="935"/>
      <c r="R16" s="935"/>
      <c r="S16" s="935"/>
      <c r="T16" s="935"/>
      <c r="U16" s="935"/>
      <c r="V16" s="935"/>
      <c r="W16" s="935"/>
      <c r="X16" s="935"/>
      <c r="Y16" s="935"/>
      <c r="Z16" s="935"/>
      <c r="AA16" s="935"/>
      <c r="AB16" s="935"/>
      <c r="AC16" s="935"/>
      <c r="AD16" s="75"/>
      <c r="AE16" s="522"/>
      <c r="AF16" s="522"/>
      <c r="AG16" s="522"/>
      <c r="AJ16" s="1044" t="str">
        <f t="shared" ref="AJ16" si="1">IF(L16&lt;&gt;"","OK","未入力")</f>
        <v>未入力</v>
      </c>
      <c r="AK16" s="1045"/>
      <c r="AL16" s="1046"/>
      <c r="AM16" s="1048" t="s">
        <v>766</v>
      </c>
      <c r="AN16" s="1049"/>
      <c r="AO16" s="1049"/>
      <c r="AP16" s="1049"/>
      <c r="AQ16" s="1049"/>
      <c r="AR16" s="1049"/>
      <c r="AS16" s="1050"/>
      <c r="AT16" s="77"/>
      <c r="AU16" s="64" t="s">
        <v>767</v>
      </c>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5"/>
    </row>
    <row r="17" spans="1:71" ht="24" customHeight="1">
      <c r="A17" s="27"/>
      <c r="C17" s="408"/>
      <c r="D17" s="408"/>
      <c r="E17" s="408"/>
      <c r="F17" s="408"/>
      <c r="G17" s="408"/>
      <c r="H17" s="408"/>
      <c r="I17" s="408"/>
      <c r="M17" s="408"/>
      <c r="N17" s="408"/>
      <c r="O17" s="408"/>
      <c r="P17" s="408"/>
      <c r="R17" s="408"/>
      <c r="S17" s="13"/>
      <c r="T17" s="408"/>
      <c r="U17" s="408"/>
      <c r="V17" s="408"/>
      <c r="W17" s="408"/>
      <c r="X17" s="408"/>
      <c r="Y17" s="408"/>
      <c r="Z17" s="408"/>
      <c r="AA17" s="408"/>
      <c r="AB17" s="408"/>
      <c r="AC17" s="408"/>
      <c r="AD17" s="408"/>
      <c r="AJ17" s="671" t="str">
        <f>IF(COUNTIF(AT20:AU24,"ERROR"),"未入力","")</f>
        <v/>
      </c>
      <c r="AK17" s="781"/>
      <c r="AL17" s="672"/>
    </row>
    <row r="18" spans="1:71" ht="24" customHeight="1">
      <c r="A18" s="27" t="s">
        <v>573</v>
      </c>
      <c r="B18" s="2" t="s">
        <v>574</v>
      </c>
      <c r="C18" s="408"/>
      <c r="D18" s="408"/>
      <c r="E18" s="408"/>
      <c r="F18" s="408"/>
      <c r="G18" s="408"/>
      <c r="H18" s="408"/>
      <c r="I18" s="408"/>
      <c r="M18" s="408"/>
      <c r="N18" s="408"/>
      <c r="O18" s="408"/>
      <c r="P18" s="408"/>
      <c r="R18" s="408"/>
      <c r="S18" s="13" t="s">
        <v>575</v>
      </c>
      <c r="T18" s="408"/>
      <c r="U18" s="408"/>
      <c r="V18" s="408"/>
      <c r="W18" s="408"/>
      <c r="X18" s="408"/>
      <c r="Y18" s="408"/>
      <c r="Z18" s="408"/>
      <c r="AA18" s="408"/>
      <c r="AB18" s="408"/>
      <c r="AC18" s="408"/>
      <c r="AD18" s="408"/>
      <c r="AJ18" s="671" t="str">
        <f>IF(COUNTIF(BH20:BM23,"ERROR"),"未入力","")</f>
        <v/>
      </c>
      <c r="AK18" s="781"/>
      <c r="AL18" s="672"/>
      <c r="AQ18" s="435" t="s">
        <v>576</v>
      </c>
      <c r="BE18" s="435" t="s">
        <v>577</v>
      </c>
    </row>
    <row r="19" spans="1:71" ht="24" customHeight="1">
      <c r="H19" s="1040" t="s">
        <v>149</v>
      </c>
      <c r="I19" s="997"/>
      <c r="J19" s="997"/>
      <c r="K19" s="998" t="s">
        <v>578</v>
      </c>
      <c r="L19" s="999"/>
      <c r="M19" s="999"/>
      <c r="N19" s="999"/>
      <c r="O19" s="999"/>
      <c r="P19" s="1000"/>
      <c r="Q19" s="646" t="s">
        <v>579</v>
      </c>
      <c r="R19" s="646"/>
      <c r="S19" s="646"/>
      <c r="T19" s="408"/>
      <c r="U19" s="408"/>
      <c r="V19" s="408"/>
      <c r="W19" s="408"/>
      <c r="X19" s="408"/>
      <c r="Y19" s="408"/>
      <c r="Z19" s="408"/>
      <c r="AA19" s="408"/>
      <c r="AB19" s="408"/>
      <c r="AC19" s="408"/>
      <c r="AD19" s="408"/>
      <c r="AE19" s="408"/>
      <c r="AT19" s="1038" t="s">
        <v>580</v>
      </c>
      <c r="AU19" s="1039"/>
      <c r="BH19" s="1038" t="s">
        <v>581</v>
      </c>
      <c r="BI19" s="1039"/>
      <c r="BJ19" s="1038" t="s">
        <v>582</v>
      </c>
      <c r="BK19" s="1039"/>
      <c r="BL19" s="1038" t="s">
        <v>583</v>
      </c>
      <c r="BM19" s="1039"/>
    </row>
    <row r="20" spans="1:71" ht="24" customHeight="1">
      <c r="B20" s="646" t="s">
        <v>584</v>
      </c>
      <c r="C20" s="646"/>
      <c r="D20" s="646"/>
      <c r="E20" s="646"/>
      <c r="F20" s="646"/>
      <c r="G20" s="646"/>
      <c r="H20" s="668" t="s">
        <v>585</v>
      </c>
      <c r="I20" s="669"/>
      <c r="J20" s="670"/>
      <c r="K20" s="646" t="s">
        <v>586</v>
      </c>
      <c r="L20" s="646"/>
      <c r="M20" s="646"/>
      <c r="N20" s="662" t="s">
        <v>587</v>
      </c>
      <c r="O20" s="663"/>
      <c r="P20" s="664"/>
      <c r="Q20" s="668" t="s">
        <v>588</v>
      </c>
      <c r="R20" s="669"/>
      <c r="S20" s="670"/>
      <c r="T20" s="408"/>
      <c r="U20" s="404" t="s">
        <v>589</v>
      </c>
      <c r="V20" s="408"/>
      <c r="W20" s="408"/>
      <c r="X20" s="408"/>
      <c r="Y20" s="408"/>
      <c r="Z20" s="408"/>
      <c r="AA20" s="408"/>
      <c r="AB20" s="408"/>
      <c r="AC20" s="408"/>
      <c r="AD20" s="408"/>
      <c r="AE20" s="408"/>
      <c r="AM20" s="1023" t="s">
        <v>994</v>
      </c>
      <c r="AN20" s="1024"/>
      <c r="AO20" s="1024"/>
      <c r="AP20" s="1024"/>
      <c r="AQ20" s="1024"/>
      <c r="AR20" s="1024"/>
      <c r="AS20" s="1025"/>
      <c r="AT20" s="671" t="str">
        <f>IF(H21&gt;=K21+N21,"OK","ERROR")</f>
        <v>OK</v>
      </c>
      <c r="AU20" s="672"/>
      <c r="BA20" s="1026" t="s">
        <v>998</v>
      </c>
      <c r="BB20" s="1027"/>
      <c r="BC20" s="1027"/>
      <c r="BD20" s="1028"/>
      <c r="BE20" s="671" t="s">
        <v>590</v>
      </c>
      <c r="BF20" s="781"/>
      <c r="BG20" s="672"/>
      <c r="BH20" s="671" t="str">
        <f>IF(K32=M32+S32,"OK","ERROR")</f>
        <v>OK</v>
      </c>
      <c r="BI20" s="672"/>
      <c r="BJ20" s="671" t="str">
        <f>IF(OR(M32&lt;O32,O32&lt;Q32),"ERROR","OK")</f>
        <v>OK</v>
      </c>
      <c r="BK20" s="672"/>
      <c r="BL20" s="671" t="str">
        <f>IF(OR(S32&lt;U32+W32,W32&lt;Y32),"ERROR","OK")</f>
        <v>OK</v>
      </c>
      <c r="BM20" s="672"/>
    </row>
    <row r="21" spans="1:71" ht="24" customHeight="1">
      <c r="A21" s="405" t="s">
        <v>591</v>
      </c>
      <c r="B21" s="1021" t="s">
        <v>1086</v>
      </c>
      <c r="C21" s="1021"/>
      <c r="D21" s="1021"/>
      <c r="E21" s="805"/>
      <c r="F21" s="805"/>
      <c r="G21" s="805"/>
      <c r="H21" s="987"/>
      <c r="I21" s="987"/>
      <c r="J21" s="987"/>
      <c r="K21" s="987"/>
      <c r="L21" s="987"/>
      <c r="M21" s="987"/>
      <c r="N21" s="987"/>
      <c r="O21" s="987"/>
      <c r="P21" s="987"/>
      <c r="Q21" s="1022" t="e">
        <f>(K21+N21)/H21</f>
        <v>#DIV/0!</v>
      </c>
      <c r="R21" s="1022"/>
      <c r="S21" s="1022"/>
      <c r="T21" s="408"/>
      <c r="U21" s="408"/>
      <c r="V21" s="1032" t="s">
        <v>592</v>
      </c>
      <c r="W21" s="1032"/>
      <c r="X21" s="1032"/>
      <c r="Y21" s="1032"/>
      <c r="Z21" s="1032"/>
      <c r="AA21" s="1032"/>
      <c r="AB21" s="1032"/>
      <c r="AC21" s="1032"/>
      <c r="AD21" s="1032"/>
      <c r="AE21" s="1032"/>
      <c r="AM21" s="1023" t="s">
        <v>995</v>
      </c>
      <c r="AN21" s="1024"/>
      <c r="AO21" s="1024"/>
      <c r="AP21" s="1024"/>
      <c r="AQ21" s="1024"/>
      <c r="AR21" s="1024"/>
      <c r="AS21" s="1025"/>
      <c r="AT21" s="671" t="str">
        <f>IF(H22&gt;=K22+N22,"OK","ERROR")</f>
        <v>OK</v>
      </c>
      <c r="AU21" s="672"/>
      <c r="BA21" s="1029"/>
      <c r="BB21" s="1030"/>
      <c r="BC21" s="1030"/>
      <c r="BD21" s="1031"/>
      <c r="BE21" s="671" t="s">
        <v>593</v>
      </c>
      <c r="BF21" s="781"/>
      <c r="BG21" s="672"/>
      <c r="BH21" s="671" t="str">
        <f>IF(K33=M33+S33,"OK","ERROR")</f>
        <v>OK</v>
      </c>
      <c r="BI21" s="672"/>
      <c r="BJ21" s="671" t="str">
        <f>IF(OR(M33&lt;O33,O33&lt;Q33),"ERROR","OK")</f>
        <v>OK</v>
      </c>
      <c r="BK21" s="672"/>
      <c r="BL21" s="671" t="str">
        <f>IF(OR(S33&lt;W33,W33&lt;Y33),"ERROR","OK")</f>
        <v>OK</v>
      </c>
      <c r="BM21" s="672"/>
    </row>
    <row r="22" spans="1:71" ht="24" customHeight="1">
      <c r="A22" s="405" t="s">
        <v>594</v>
      </c>
      <c r="B22" s="1021" t="s">
        <v>1085</v>
      </c>
      <c r="C22" s="1021"/>
      <c r="D22" s="1021"/>
      <c r="E22" s="805"/>
      <c r="F22" s="805"/>
      <c r="G22" s="805"/>
      <c r="H22" s="987"/>
      <c r="I22" s="987"/>
      <c r="J22" s="987"/>
      <c r="K22" s="987"/>
      <c r="L22" s="987"/>
      <c r="M22" s="987"/>
      <c r="N22" s="987"/>
      <c r="O22" s="987"/>
      <c r="P22" s="987"/>
      <c r="Q22" s="1022" t="e">
        <f>(K22+N22)/H22</f>
        <v>#DIV/0!</v>
      </c>
      <c r="R22" s="1022"/>
      <c r="S22" s="1022"/>
      <c r="T22" s="408"/>
      <c r="V22" s="1032"/>
      <c r="W22" s="1032"/>
      <c r="X22" s="1032"/>
      <c r="Y22" s="1032"/>
      <c r="Z22" s="1032"/>
      <c r="AA22" s="1032"/>
      <c r="AB22" s="1032"/>
      <c r="AC22" s="1032"/>
      <c r="AD22" s="1032"/>
      <c r="AE22" s="1032"/>
      <c r="AM22" s="1023" t="s">
        <v>996</v>
      </c>
      <c r="AN22" s="1024"/>
      <c r="AO22" s="1024"/>
      <c r="AP22" s="1024"/>
      <c r="AQ22" s="1024"/>
      <c r="AR22" s="1024"/>
      <c r="AS22" s="1025"/>
      <c r="AT22" s="671" t="str">
        <f>IF(H23&gt;=K23+N23,"OK","ERROR")</f>
        <v>OK</v>
      </c>
      <c r="AU22" s="672"/>
      <c r="BA22" s="1026" t="s">
        <v>999</v>
      </c>
      <c r="BB22" s="1027"/>
      <c r="BC22" s="1027"/>
      <c r="BD22" s="1028"/>
      <c r="BE22" s="671" t="s">
        <v>590</v>
      </c>
      <c r="BF22" s="781"/>
      <c r="BG22" s="672"/>
      <c r="BH22" s="671" t="str">
        <f>IF(K34=M34+S34,"OK","ERROR")</f>
        <v>OK</v>
      </c>
      <c r="BI22" s="672"/>
      <c r="BJ22" s="671" t="str">
        <f>IF(OR(M34&lt;O34,O34&lt;Q34),"ERROR","OK")</f>
        <v>OK</v>
      </c>
      <c r="BK22" s="672"/>
      <c r="BL22" s="671" t="str">
        <f>IF(OR(S34&lt;U34+W34,W34&lt;Y34),"ERROR","OK")</f>
        <v>OK</v>
      </c>
      <c r="BM22" s="672"/>
    </row>
    <row r="23" spans="1:71" ht="24" customHeight="1" thickBot="1">
      <c r="A23" s="405" t="s">
        <v>595</v>
      </c>
      <c r="B23" s="1021" t="s">
        <v>1084</v>
      </c>
      <c r="C23" s="1021"/>
      <c r="D23" s="1021"/>
      <c r="E23" s="805"/>
      <c r="F23" s="805"/>
      <c r="G23" s="805"/>
      <c r="H23" s="987"/>
      <c r="I23" s="987"/>
      <c r="J23" s="987"/>
      <c r="K23" s="987"/>
      <c r="L23" s="987"/>
      <c r="M23" s="987"/>
      <c r="N23" s="1037"/>
      <c r="O23" s="1037"/>
      <c r="P23" s="1037"/>
      <c r="Q23" s="1022" t="e">
        <f>(K23+N23)/H23</f>
        <v>#DIV/0!</v>
      </c>
      <c r="R23" s="1022"/>
      <c r="S23" s="1022"/>
      <c r="T23" s="408"/>
      <c r="U23" s="408"/>
      <c r="V23" s="1032"/>
      <c r="W23" s="1032"/>
      <c r="X23" s="1032"/>
      <c r="Y23" s="1032"/>
      <c r="Z23" s="1032"/>
      <c r="AA23" s="1032"/>
      <c r="AB23" s="1032"/>
      <c r="AC23" s="1032"/>
      <c r="AD23" s="1032"/>
      <c r="AE23" s="1032"/>
      <c r="AM23" s="1023" t="s">
        <v>997</v>
      </c>
      <c r="AN23" s="1024"/>
      <c r="AO23" s="1024"/>
      <c r="AP23" s="1024"/>
      <c r="AQ23" s="1024"/>
      <c r="AR23" s="1024"/>
      <c r="AS23" s="1025"/>
      <c r="AT23" s="671" t="str">
        <f>IF(H24&gt;=K24+N24,"OK","ERROR")</f>
        <v>OK</v>
      </c>
      <c r="AU23" s="672"/>
      <c r="BA23" s="1029"/>
      <c r="BB23" s="1030"/>
      <c r="BC23" s="1030"/>
      <c r="BD23" s="1031"/>
      <c r="BE23" s="671" t="s">
        <v>593</v>
      </c>
      <c r="BF23" s="781"/>
      <c r="BG23" s="672"/>
      <c r="BH23" s="671" t="str">
        <f>IF(K35=M35+S35,"OK","ERROR")</f>
        <v>OK</v>
      </c>
      <c r="BI23" s="672"/>
      <c r="BJ23" s="671" t="str">
        <f>IF(OR(M35&lt;O35,O35&lt;Q35),"ERROR","OK")</f>
        <v>OK</v>
      </c>
      <c r="BK23" s="672"/>
      <c r="BL23" s="671" t="str">
        <f>IF(OR(S35&lt;W35,W35&lt;Y35),"ERROR","OK")</f>
        <v>OK</v>
      </c>
      <c r="BM23" s="672"/>
    </row>
    <row r="24" spans="1:71" ht="24" customHeight="1" thickBot="1">
      <c r="A24" s="405" t="s">
        <v>596</v>
      </c>
      <c r="B24" s="1021" t="s">
        <v>1083</v>
      </c>
      <c r="C24" s="1021"/>
      <c r="D24" s="1021"/>
      <c r="E24" s="805"/>
      <c r="F24" s="805"/>
      <c r="G24" s="805"/>
      <c r="H24" s="987"/>
      <c r="I24" s="987"/>
      <c r="J24" s="987"/>
      <c r="K24" s="987"/>
      <c r="L24" s="987"/>
      <c r="M24" s="1033"/>
      <c r="N24" s="1034"/>
      <c r="O24" s="1035"/>
      <c r="P24" s="1036"/>
      <c r="Q24" s="1022" t="e">
        <f>(K24+N24)/H24</f>
        <v>#DIV/0!</v>
      </c>
      <c r="R24" s="1022"/>
      <c r="S24" s="1022"/>
      <c r="T24" s="408"/>
      <c r="U24" s="408"/>
      <c r="V24" s="1032"/>
      <c r="W24" s="1032"/>
      <c r="X24" s="1032"/>
      <c r="Y24" s="1032"/>
      <c r="Z24" s="1032"/>
      <c r="AA24" s="1032"/>
      <c r="AB24" s="1032"/>
      <c r="AC24" s="1032"/>
      <c r="AD24" s="1032"/>
      <c r="AE24" s="1032"/>
      <c r="AM24" s="671" t="s">
        <v>597</v>
      </c>
      <c r="AN24" s="781"/>
      <c r="AO24" s="781"/>
      <c r="AP24" s="781"/>
      <c r="AQ24" s="781"/>
      <c r="AR24" s="781"/>
      <c r="AS24" s="672"/>
      <c r="AT24" s="671" t="e">
        <f>IF(N24=#REF!,"OK","ERROR")</f>
        <v>#REF!</v>
      </c>
      <c r="AU24" s="672"/>
    </row>
    <row r="25" spans="1:71" ht="24" customHeight="1">
      <c r="B25" s="321"/>
      <c r="C25" s="321"/>
      <c r="D25" s="321"/>
      <c r="E25" s="321"/>
      <c r="F25" s="408"/>
      <c r="G25" s="408"/>
      <c r="H25" s="408"/>
      <c r="I25" s="408"/>
      <c r="J25" s="408"/>
      <c r="K25" s="408"/>
      <c r="L25" s="408"/>
      <c r="M25" s="408"/>
      <c r="N25" s="408"/>
      <c r="O25" s="408"/>
      <c r="P25" s="408"/>
      <c r="Q25" s="408"/>
      <c r="R25" s="408"/>
      <c r="S25" s="408"/>
      <c r="T25" s="408"/>
      <c r="U25" s="408"/>
    </row>
    <row r="26" spans="1:71" ht="24" customHeight="1">
      <c r="A26" s="27" t="s">
        <v>598</v>
      </c>
      <c r="B26" s="2" t="s">
        <v>599</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13" t="s">
        <v>575</v>
      </c>
      <c r="AD26" s="408"/>
      <c r="AM26" s="1003" t="s">
        <v>600</v>
      </c>
      <c r="AN26" s="1004"/>
      <c r="AO26" s="1004"/>
      <c r="AP26" s="1004"/>
      <c r="AQ26" s="1004"/>
      <c r="AR26" s="1004"/>
      <c r="AS26" s="1005"/>
      <c r="AT26" s="284"/>
      <c r="AU26" s="1012" t="s">
        <v>601</v>
      </c>
      <c r="AV26" s="1012"/>
      <c r="AW26" s="1012"/>
      <c r="AX26" s="1012"/>
      <c r="AY26" s="1012"/>
      <c r="AZ26" s="1012"/>
      <c r="BA26" s="1012"/>
      <c r="BB26" s="1012"/>
      <c r="BC26" s="1012"/>
      <c r="BD26" s="1012"/>
      <c r="BE26" s="1012"/>
      <c r="BF26" s="1012"/>
      <c r="BG26" s="1012"/>
      <c r="BH26" s="1012"/>
      <c r="BI26" s="1012"/>
      <c r="BJ26" s="1012"/>
      <c r="BK26" s="1012"/>
      <c r="BL26" s="1012"/>
      <c r="BM26" s="1012"/>
      <c r="BN26" s="1012"/>
      <c r="BO26" s="1012"/>
      <c r="BP26" s="1012"/>
      <c r="BQ26" s="1012"/>
      <c r="BR26" s="1012"/>
      <c r="BS26" s="1013"/>
    </row>
    <row r="27" spans="1:71" ht="24" customHeight="1">
      <c r="F27" s="407"/>
      <c r="G27" s="321"/>
      <c r="H27" s="998" t="s">
        <v>602</v>
      </c>
      <c r="I27" s="999"/>
      <c r="J27" s="1000"/>
      <c r="K27" s="998" t="s">
        <v>603</v>
      </c>
      <c r="L27" s="1000"/>
      <c r="M27" s="208" t="s">
        <v>604</v>
      </c>
      <c r="N27" s="402"/>
      <c r="O27" s="402"/>
      <c r="P27" s="402"/>
      <c r="Q27" s="23"/>
      <c r="R27" s="322"/>
      <c r="S27" s="208" t="s">
        <v>605</v>
      </c>
      <c r="T27" s="402"/>
      <c r="U27" s="23"/>
      <c r="V27" s="23"/>
      <c r="W27" s="23"/>
      <c r="X27" s="23"/>
      <c r="Y27" s="23"/>
      <c r="Z27" s="322"/>
      <c r="AA27" s="998" t="s">
        <v>606</v>
      </c>
      <c r="AB27" s="999"/>
      <c r="AC27" s="1000"/>
      <c r="AD27" s="998" t="s">
        <v>607</v>
      </c>
      <c r="AE27" s="999"/>
      <c r="AF27" s="1000"/>
      <c r="AM27" s="1006"/>
      <c r="AN27" s="1007"/>
      <c r="AO27" s="1007"/>
      <c r="AP27" s="1007"/>
      <c r="AQ27" s="1007"/>
      <c r="AR27" s="1007"/>
      <c r="AS27" s="1008"/>
      <c r="AT27" s="282"/>
      <c r="AU27" s="1014"/>
      <c r="AV27" s="1014"/>
      <c r="AW27" s="1014"/>
      <c r="AX27" s="1014"/>
      <c r="AY27" s="1014"/>
      <c r="AZ27" s="1014"/>
      <c r="BA27" s="1014"/>
      <c r="BB27" s="1014"/>
      <c r="BC27" s="1014"/>
      <c r="BD27" s="1014"/>
      <c r="BE27" s="1014"/>
      <c r="BF27" s="1014"/>
      <c r="BG27" s="1014"/>
      <c r="BH27" s="1014"/>
      <c r="BI27" s="1014"/>
      <c r="BJ27" s="1014"/>
      <c r="BK27" s="1014"/>
      <c r="BL27" s="1014"/>
      <c r="BM27" s="1014"/>
      <c r="BN27" s="1014"/>
      <c r="BO27" s="1014"/>
      <c r="BP27" s="1014"/>
      <c r="BQ27" s="1014"/>
      <c r="BR27" s="1014"/>
      <c r="BS27" s="1015"/>
    </row>
    <row r="28" spans="1:71" ht="24" customHeight="1">
      <c r="A28" s="436"/>
      <c r="B28" s="646" t="s">
        <v>608</v>
      </c>
      <c r="C28" s="646"/>
      <c r="D28" s="646"/>
      <c r="E28" s="646"/>
      <c r="F28" s="646"/>
      <c r="G28" s="695"/>
      <c r="H28" s="1018"/>
      <c r="I28" s="1019"/>
      <c r="J28" s="1020"/>
      <c r="K28" s="1018"/>
      <c r="L28" s="1020"/>
      <c r="M28" s="406"/>
      <c r="N28" s="407"/>
      <c r="O28" s="998" t="s">
        <v>609</v>
      </c>
      <c r="P28" s="999"/>
      <c r="Q28" s="999"/>
      <c r="R28" s="1000"/>
      <c r="S28" s="406"/>
      <c r="T28" s="407"/>
      <c r="U28" s="1001" t="s">
        <v>610</v>
      </c>
      <c r="V28" s="1002"/>
      <c r="W28" s="998" t="s">
        <v>609</v>
      </c>
      <c r="X28" s="999"/>
      <c r="Y28" s="999"/>
      <c r="Z28" s="1000"/>
      <c r="AA28" s="1018"/>
      <c r="AB28" s="1019"/>
      <c r="AC28" s="1020"/>
      <c r="AD28" s="1018"/>
      <c r="AE28" s="1019"/>
      <c r="AF28" s="1020"/>
      <c r="AM28" s="1006"/>
      <c r="AN28" s="1007"/>
      <c r="AO28" s="1007"/>
      <c r="AP28" s="1007"/>
      <c r="AQ28" s="1007"/>
      <c r="AR28" s="1007"/>
      <c r="AS28" s="1008"/>
      <c r="AT28" s="282"/>
      <c r="AU28" s="1014"/>
      <c r="AV28" s="1014"/>
      <c r="AW28" s="1014"/>
      <c r="AX28" s="1014"/>
      <c r="AY28" s="1014"/>
      <c r="AZ28" s="1014"/>
      <c r="BA28" s="1014"/>
      <c r="BB28" s="1014"/>
      <c r="BC28" s="1014"/>
      <c r="BD28" s="1014"/>
      <c r="BE28" s="1014"/>
      <c r="BF28" s="1014"/>
      <c r="BG28" s="1014"/>
      <c r="BH28" s="1014"/>
      <c r="BI28" s="1014"/>
      <c r="BJ28" s="1014"/>
      <c r="BK28" s="1014"/>
      <c r="BL28" s="1014"/>
      <c r="BM28" s="1014"/>
      <c r="BN28" s="1014"/>
      <c r="BO28" s="1014"/>
      <c r="BP28" s="1014"/>
      <c r="BQ28" s="1014"/>
      <c r="BR28" s="1014"/>
      <c r="BS28" s="1015"/>
    </row>
    <row r="29" spans="1:71" ht="24" customHeight="1">
      <c r="A29" s="437"/>
      <c r="B29" s="997"/>
      <c r="C29" s="997"/>
      <c r="D29" s="997"/>
      <c r="E29" s="997"/>
      <c r="F29" s="997"/>
      <c r="G29" s="662"/>
      <c r="H29" s="1018"/>
      <c r="I29" s="1019"/>
      <c r="J29" s="1020"/>
      <c r="K29" s="1018"/>
      <c r="L29" s="1020"/>
      <c r="M29" s="406"/>
      <c r="N29" s="407"/>
      <c r="O29" s="406"/>
      <c r="P29" s="407"/>
      <c r="Q29" s="1001" t="s">
        <v>611</v>
      </c>
      <c r="R29" s="1002"/>
      <c r="S29" s="406"/>
      <c r="T29" s="407"/>
      <c r="U29" s="715"/>
      <c r="V29" s="717"/>
      <c r="W29" s="406"/>
      <c r="X29" s="407"/>
      <c r="Y29" s="1001" t="s">
        <v>611</v>
      </c>
      <c r="Z29" s="1002"/>
      <c r="AA29" s="1018"/>
      <c r="AB29" s="1019"/>
      <c r="AC29" s="1020"/>
      <c r="AD29" s="1018"/>
      <c r="AE29" s="1019"/>
      <c r="AF29" s="1020"/>
      <c r="AM29" s="1006"/>
      <c r="AN29" s="1007"/>
      <c r="AO29" s="1007"/>
      <c r="AP29" s="1007"/>
      <c r="AQ29" s="1007"/>
      <c r="AR29" s="1007"/>
      <c r="AS29" s="1008"/>
      <c r="AT29" s="282"/>
      <c r="AU29" s="1014"/>
      <c r="AV29" s="1014"/>
      <c r="AW29" s="1014"/>
      <c r="AX29" s="1014"/>
      <c r="AY29" s="1014"/>
      <c r="AZ29" s="1014"/>
      <c r="BA29" s="1014"/>
      <c r="BB29" s="1014"/>
      <c r="BC29" s="1014"/>
      <c r="BD29" s="1014"/>
      <c r="BE29" s="1014"/>
      <c r="BF29" s="1014"/>
      <c r="BG29" s="1014"/>
      <c r="BH29" s="1014"/>
      <c r="BI29" s="1014"/>
      <c r="BJ29" s="1014"/>
      <c r="BK29" s="1014"/>
      <c r="BL29" s="1014"/>
      <c r="BM29" s="1014"/>
      <c r="BN29" s="1014"/>
      <c r="BO29" s="1014"/>
      <c r="BP29" s="1014"/>
      <c r="BQ29" s="1014"/>
      <c r="BR29" s="1014"/>
      <c r="BS29" s="1015"/>
    </row>
    <row r="30" spans="1:71" ht="24" customHeight="1">
      <c r="A30" s="437" t="s">
        <v>612</v>
      </c>
      <c r="B30" s="997"/>
      <c r="C30" s="997"/>
      <c r="D30" s="997"/>
      <c r="E30" s="997"/>
      <c r="F30" s="997"/>
      <c r="G30" s="662"/>
      <c r="H30" s="1018"/>
      <c r="I30" s="1019"/>
      <c r="J30" s="1020"/>
      <c r="K30" s="1018"/>
      <c r="L30" s="1020"/>
      <c r="M30" s="406"/>
      <c r="N30" s="407"/>
      <c r="O30" s="406"/>
      <c r="P30" s="407"/>
      <c r="Q30" s="715"/>
      <c r="R30" s="717"/>
      <c r="S30" s="406"/>
      <c r="T30" s="407"/>
      <c r="U30" s="715"/>
      <c r="V30" s="717"/>
      <c r="W30" s="406"/>
      <c r="X30" s="407"/>
      <c r="Y30" s="715"/>
      <c r="Z30" s="717"/>
      <c r="AA30" s="1018"/>
      <c r="AB30" s="1019"/>
      <c r="AC30" s="1020"/>
      <c r="AD30" s="1018"/>
      <c r="AE30" s="1019"/>
      <c r="AF30" s="1020"/>
      <c r="AM30" s="1006"/>
      <c r="AN30" s="1007"/>
      <c r="AO30" s="1007"/>
      <c r="AP30" s="1007"/>
      <c r="AQ30" s="1007"/>
      <c r="AR30" s="1007"/>
      <c r="AS30" s="1008"/>
      <c r="AT30" s="282"/>
      <c r="AU30" s="1014"/>
      <c r="AV30" s="1014"/>
      <c r="AW30" s="1014"/>
      <c r="AX30" s="1014"/>
      <c r="AY30" s="1014"/>
      <c r="AZ30" s="1014"/>
      <c r="BA30" s="1014"/>
      <c r="BB30" s="1014"/>
      <c r="BC30" s="1014"/>
      <c r="BD30" s="1014"/>
      <c r="BE30" s="1014"/>
      <c r="BF30" s="1014"/>
      <c r="BG30" s="1014"/>
      <c r="BH30" s="1014"/>
      <c r="BI30" s="1014"/>
      <c r="BJ30" s="1014"/>
      <c r="BK30" s="1014"/>
      <c r="BL30" s="1014"/>
      <c r="BM30" s="1014"/>
      <c r="BN30" s="1014"/>
      <c r="BO30" s="1014"/>
      <c r="BP30" s="1014"/>
      <c r="BQ30" s="1014"/>
      <c r="BR30" s="1014"/>
      <c r="BS30" s="1015"/>
    </row>
    <row r="31" spans="1:71" ht="24" customHeight="1">
      <c r="A31" s="438" t="s">
        <v>613</v>
      </c>
      <c r="B31" s="997"/>
      <c r="C31" s="997"/>
      <c r="D31" s="997"/>
      <c r="E31" s="997"/>
      <c r="F31" s="997"/>
      <c r="G31" s="662"/>
      <c r="H31" s="668"/>
      <c r="I31" s="669"/>
      <c r="J31" s="670"/>
      <c r="K31" s="668" t="s">
        <v>614</v>
      </c>
      <c r="L31" s="670"/>
      <c r="M31" s="668" t="s">
        <v>615</v>
      </c>
      <c r="N31" s="670"/>
      <c r="O31" s="668" t="s">
        <v>616</v>
      </c>
      <c r="P31" s="670"/>
      <c r="Q31" s="668" t="s">
        <v>617</v>
      </c>
      <c r="R31" s="670"/>
      <c r="S31" s="668" t="s">
        <v>618</v>
      </c>
      <c r="T31" s="670"/>
      <c r="U31" s="668" t="s">
        <v>619</v>
      </c>
      <c r="V31" s="670"/>
      <c r="W31" s="668" t="s">
        <v>620</v>
      </c>
      <c r="X31" s="670"/>
      <c r="Y31" s="668" t="s">
        <v>621</v>
      </c>
      <c r="Z31" s="670"/>
      <c r="AA31" s="668"/>
      <c r="AB31" s="669"/>
      <c r="AC31" s="670"/>
      <c r="AD31" s="668"/>
      <c r="AE31" s="669"/>
      <c r="AF31" s="670"/>
      <c r="AM31" s="1006"/>
      <c r="AN31" s="1007"/>
      <c r="AO31" s="1007"/>
      <c r="AP31" s="1007"/>
      <c r="AQ31" s="1007"/>
      <c r="AR31" s="1007"/>
      <c r="AS31" s="1008"/>
      <c r="AT31" s="282"/>
      <c r="AU31" s="1014"/>
      <c r="AV31" s="1014"/>
      <c r="AW31" s="1014"/>
      <c r="AX31" s="1014"/>
      <c r="AY31" s="1014"/>
      <c r="AZ31" s="1014"/>
      <c r="BA31" s="1014"/>
      <c r="BB31" s="1014"/>
      <c r="BC31" s="1014"/>
      <c r="BD31" s="1014"/>
      <c r="BE31" s="1014"/>
      <c r="BF31" s="1014"/>
      <c r="BG31" s="1014"/>
      <c r="BH31" s="1014"/>
      <c r="BI31" s="1014"/>
      <c r="BJ31" s="1014"/>
      <c r="BK31" s="1014"/>
      <c r="BL31" s="1014"/>
      <c r="BM31" s="1014"/>
      <c r="BN31" s="1014"/>
      <c r="BO31" s="1014"/>
      <c r="BP31" s="1014"/>
      <c r="BQ31" s="1014"/>
      <c r="BR31" s="1014"/>
      <c r="BS31" s="1015"/>
    </row>
    <row r="32" spans="1:71" ht="24" customHeight="1">
      <c r="A32" s="991"/>
      <c r="B32" s="993" t="s">
        <v>1090</v>
      </c>
      <c r="C32" s="993"/>
      <c r="D32" s="993"/>
      <c r="E32" s="994"/>
      <c r="F32" s="994"/>
      <c r="G32" s="994"/>
      <c r="H32" s="668" t="s">
        <v>622</v>
      </c>
      <c r="I32" s="669"/>
      <c r="J32" s="670"/>
      <c r="K32" s="987"/>
      <c r="L32" s="987"/>
      <c r="M32" s="987"/>
      <c r="N32" s="987"/>
      <c r="O32" s="987"/>
      <c r="P32" s="987"/>
      <c r="Q32" s="987"/>
      <c r="R32" s="987"/>
      <c r="S32" s="987"/>
      <c r="T32" s="987"/>
      <c r="U32" s="987"/>
      <c r="V32" s="987"/>
      <c r="W32" s="987"/>
      <c r="X32" s="987"/>
      <c r="Y32" s="987"/>
      <c r="Z32" s="987"/>
      <c r="AA32" s="988" t="e">
        <f>(W32+O32)/(S32-U32+O32)</f>
        <v>#DIV/0!</v>
      </c>
      <c r="AB32" s="988"/>
      <c r="AC32" s="988"/>
      <c r="AD32" s="988" t="e">
        <f>(Y32+Q32)/(S32-U32+Q32)</f>
        <v>#DIV/0!</v>
      </c>
      <c r="AE32" s="988"/>
      <c r="AF32" s="988"/>
      <c r="AM32" s="1006"/>
      <c r="AN32" s="1007"/>
      <c r="AO32" s="1007"/>
      <c r="AP32" s="1007"/>
      <c r="AQ32" s="1007"/>
      <c r="AR32" s="1007"/>
      <c r="AS32" s="1008"/>
      <c r="AT32" s="282"/>
      <c r="AU32" s="1014"/>
      <c r="AV32" s="1014"/>
      <c r="AW32" s="1014"/>
      <c r="AX32" s="1014"/>
      <c r="AY32" s="1014"/>
      <c r="AZ32" s="1014"/>
      <c r="BA32" s="1014"/>
      <c r="BB32" s="1014"/>
      <c r="BC32" s="1014"/>
      <c r="BD32" s="1014"/>
      <c r="BE32" s="1014"/>
      <c r="BF32" s="1014"/>
      <c r="BG32" s="1014"/>
      <c r="BH32" s="1014"/>
      <c r="BI32" s="1014"/>
      <c r="BJ32" s="1014"/>
      <c r="BK32" s="1014"/>
      <c r="BL32" s="1014"/>
      <c r="BM32" s="1014"/>
      <c r="BN32" s="1014"/>
      <c r="BO32" s="1014"/>
      <c r="BP32" s="1014"/>
      <c r="BQ32" s="1014"/>
      <c r="BR32" s="1014"/>
      <c r="BS32" s="1015"/>
    </row>
    <row r="33" spans="1:71" ht="24" customHeight="1">
      <c r="A33" s="992"/>
      <c r="B33" s="995" t="s">
        <v>1089</v>
      </c>
      <c r="C33" s="995"/>
      <c r="D33" s="995"/>
      <c r="E33" s="996"/>
      <c r="F33" s="996"/>
      <c r="G33" s="996"/>
      <c r="H33" s="668" t="s">
        <v>593</v>
      </c>
      <c r="I33" s="669"/>
      <c r="J33" s="670"/>
      <c r="K33" s="987"/>
      <c r="L33" s="987"/>
      <c r="M33" s="987"/>
      <c r="N33" s="987"/>
      <c r="O33" s="987"/>
      <c r="P33" s="987"/>
      <c r="Q33" s="987"/>
      <c r="R33" s="987"/>
      <c r="S33" s="987"/>
      <c r="T33" s="987"/>
      <c r="U33" s="990" t="s">
        <v>459</v>
      </c>
      <c r="V33" s="990"/>
      <c r="W33" s="987"/>
      <c r="X33" s="987"/>
      <c r="Y33" s="987"/>
      <c r="Z33" s="987"/>
      <c r="AA33" s="988" t="e">
        <f>(W33+O33)/(S33+O33)</f>
        <v>#DIV/0!</v>
      </c>
      <c r="AB33" s="988"/>
      <c r="AC33" s="988"/>
      <c r="AD33" s="988" t="e">
        <f>(Y33+Q33)/(S33+Q33)</f>
        <v>#DIV/0!</v>
      </c>
      <c r="AE33" s="988"/>
      <c r="AF33" s="988"/>
      <c r="AM33" s="1006"/>
      <c r="AN33" s="1007"/>
      <c r="AO33" s="1007"/>
      <c r="AP33" s="1007"/>
      <c r="AQ33" s="1007"/>
      <c r="AR33" s="1007"/>
      <c r="AS33" s="1008"/>
      <c r="AT33" s="282"/>
      <c r="AU33" s="1014"/>
      <c r="AV33" s="1014"/>
      <c r="AW33" s="1014"/>
      <c r="AX33" s="1014"/>
      <c r="AY33" s="1014"/>
      <c r="AZ33" s="1014"/>
      <c r="BA33" s="1014"/>
      <c r="BB33" s="1014"/>
      <c r="BC33" s="1014"/>
      <c r="BD33" s="1014"/>
      <c r="BE33" s="1014"/>
      <c r="BF33" s="1014"/>
      <c r="BG33" s="1014"/>
      <c r="BH33" s="1014"/>
      <c r="BI33" s="1014"/>
      <c r="BJ33" s="1014"/>
      <c r="BK33" s="1014"/>
      <c r="BL33" s="1014"/>
      <c r="BM33" s="1014"/>
      <c r="BN33" s="1014"/>
      <c r="BO33" s="1014"/>
      <c r="BP33" s="1014"/>
      <c r="BQ33" s="1014"/>
      <c r="BR33" s="1014"/>
      <c r="BS33" s="1015"/>
    </row>
    <row r="34" spans="1:71" ht="24" customHeight="1">
      <c r="A34" s="991" t="s">
        <v>591</v>
      </c>
      <c r="B34" s="993" t="s">
        <v>1088</v>
      </c>
      <c r="C34" s="993"/>
      <c r="D34" s="993"/>
      <c r="E34" s="994"/>
      <c r="F34" s="994"/>
      <c r="G34" s="994"/>
      <c r="H34" s="668" t="s">
        <v>622</v>
      </c>
      <c r="I34" s="669"/>
      <c r="J34" s="670"/>
      <c r="K34" s="987"/>
      <c r="L34" s="987"/>
      <c r="M34" s="987"/>
      <c r="N34" s="987"/>
      <c r="O34" s="987"/>
      <c r="P34" s="987"/>
      <c r="Q34" s="987"/>
      <c r="R34" s="987"/>
      <c r="S34" s="987"/>
      <c r="T34" s="987"/>
      <c r="U34" s="987"/>
      <c r="V34" s="987"/>
      <c r="W34" s="987"/>
      <c r="X34" s="987"/>
      <c r="Y34" s="987"/>
      <c r="Z34" s="987"/>
      <c r="AA34" s="988" t="e">
        <f>(W34+O34)/(S34-U34+O34)</f>
        <v>#DIV/0!</v>
      </c>
      <c r="AB34" s="988"/>
      <c r="AC34" s="988"/>
      <c r="AD34" s="988" t="e">
        <f>(Y34+Q34)/(S34-U34+Q34)</f>
        <v>#DIV/0!</v>
      </c>
      <c r="AE34" s="988"/>
      <c r="AF34" s="988"/>
      <c r="AM34" s="1006"/>
      <c r="AN34" s="1007"/>
      <c r="AO34" s="1007"/>
      <c r="AP34" s="1007"/>
      <c r="AQ34" s="1007"/>
      <c r="AR34" s="1007"/>
      <c r="AS34" s="1008"/>
      <c r="AT34" s="282"/>
      <c r="AU34" s="1014"/>
      <c r="AV34" s="1014"/>
      <c r="AW34" s="1014"/>
      <c r="AX34" s="1014"/>
      <c r="AY34" s="1014"/>
      <c r="AZ34" s="1014"/>
      <c r="BA34" s="1014"/>
      <c r="BB34" s="1014"/>
      <c r="BC34" s="1014"/>
      <c r="BD34" s="1014"/>
      <c r="BE34" s="1014"/>
      <c r="BF34" s="1014"/>
      <c r="BG34" s="1014"/>
      <c r="BH34" s="1014"/>
      <c r="BI34" s="1014"/>
      <c r="BJ34" s="1014"/>
      <c r="BK34" s="1014"/>
      <c r="BL34" s="1014"/>
      <c r="BM34" s="1014"/>
      <c r="BN34" s="1014"/>
      <c r="BO34" s="1014"/>
      <c r="BP34" s="1014"/>
      <c r="BQ34" s="1014"/>
      <c r="BR34" s="1014"/>
      <c r="BS34" s="1015"/>
    </row>
    <row r="35" spans="1:71" ht="24" customHeight="1">
      <c r="A35" s="992"/>
      <c r="B35" s="995" t="s">
        <v>1087</v>
      </c>
      <c r="C35" s="995"/>
      <c r="D35" s="995"/>
      <c r="E35" s="996"/>
      <c r="F35" s="996"/>
      <c r="G35" s="996"/>
      <c r="H35" s="668" t="s">
        <v>593</v>
      </c>
      <c r="I35" s="669"/>
      <c r="J35" s="670"/>
      <c r="K35" s="987"/>
      <c r="L35" s="987"/>
      <c r="M35" s="987"/>
      <c r="N35" s="987"/>
      <c r="O35" s="987"/>
      <c r="P35" s="987"/>
      <c r="Q35" s="987"/>
      <c r="R35" s="987"/>
      <c r="S35" s="987"/>
      <c r="T35" s="987"/>
      <c r="U35" s="990" t="s">
        <v>459</v>
      </c>
      <c r="V35" s="990"/>
      <c r="W35" s="987"/>
      <c r="X35" s="987"/>
      <c r="Y35" s="987"/>
      <c r="Z35" s="987"/>
      <c r="AA35" s="988" t="e">
        <f>(W35+O35)/(S35+O35)</f>
        <v>#DIV/0!</v>
      </c>
      <c r="AB35" s="988"/>
      <c r="AC35" s="988"/>
      <c r="AD35" s="988" t="e">
        <f>(Y35+Q35)/(S35+Q35)</f>
        <v>#DIV/0!</v>
      </c>
      <c r="AE35" s="988"/>
      <c r="AF35" s="988"/>
      <c r="AM35" s="1009"/>
      <c r="AN35" s="1010"/>
      <c r="AO35" s="1010"/>
      <c r="AP35" s="1010"/>
      <c r="AQ35" s="1010"/>
      <c r="AR35" s="1010"/>
      <c r="AS35" s="1011"/>
      <c r="AT35" s="260"/>
      <c r="AU35" s="1016"/>
      <c r="AV35" s="1016"/>
      <c r="AW35" s="1016"/>
      <c r="AX35" s="1016"/>
      <c r="AY35" s="1016"/>
      <c r="AZ35" s="1016"/>
      <c r="BA35" s="1016"/>
      <c r="BB35" s="1016"/>
      <c r="BC35" s="1016"/>
      <c r="BD35" s="1016"/>
      <c r="BE35" s="1016"/>
      <c r="BF35" s="1016"/>
      <c r="BG35" s="1016"/>
      <c r="BH35" s="1016"/>
      <c r="BI35" s="1016"/>
      <c r="BJ35" s="1016"/>
      <c r="BK35" s="1016"/>
      <c r="BL35" s="1016"/>
      <c r="BM35" s="1016"/>
      <c r="BN35" s="1016"/>
      <c r="BO35" s="1016"/>
      <c r="BP35" s="1016"/>
      <c r="BQ35" s="1016"/>
      <c r="BR35" s="1016"/>
      <c r="BS35" s="1017"/>
    </row>
    <row r="36" spans="1:71" ht="24" customHeight="1">
      <c r="B36" s="13"/>
      <c r="C36" s="198"/>
      <c r="D36" s="198"/>
      <c r="E36" s="989" t="s">
        <v>623</v>
      </c>
      <c r="F36" s="989"/>
      <c r="G36" s="989"/>
      <c r="H36" s="198"/>
      <c r="I36" s="989" t="s">
        <v>624</v>
      </c>
      <c r="J36" s="989"/>
      <c r="K36" s="989"/>
      <c r="L36" s="198"/>
      <c r="M36" s="198"/>
      <c r="N36" s="198"/>
      <c r="O36" s="198"/>
      <c r="P36" s="198"/>
      <c r="Q36" s="198"/>
      <c r="R36" s="989" t="s">
        <v>623</v>
      </c>
      <c r="S36" s="989"/>
      <c r="T36" s="989"/>
      <c r="U36" s="198"/>
      <c r="V36" s="989" t="s">
        <v>624</v>
      </c>
      <c r="W36" s="989"/>
      <c r="X36" s="989"/>
      <c r="Y36" s="198"/>
      <c r="Z36" s="198"/>
      <c r="AA36" s="198"/>
      <c r="AB36" s="198"/>
      <c r="AC36" s="198"/>
      <c r="AD36" s="198"/>
      <c r="AE36" s="198"/>
      <c r="AF36" s="198"/>
    </row>
    <row r="37" spans="1:71" ht="24" customHeight="1">
      <c r="A37" s="2" t="s">
        <v>625</v>
      </c>
      <c r="B37" s="13"/>
      <c r="C37" s="198"/>
      <c r="D37" s="198"/>
      <c r="E37" s="983" t="e">
        <f>AA35</f>
        <v>#DIV/0!</v>
      </c>
      <c r="F37" s="696"/>
      <c r="G37" s="697"/>
      <c r="H37" s="198"/>
      <c r="I37" s="983" t="e">
        <f>AD35</f>
        <v>#DIV/0!</v>
      </c>
      <c r="J37" s="696"/>
      <c r="K37" s="697"/>
      <c r="L37" s="198"/>
      <c r="M37" s="198"/>
      <c r="N37" s="984" t="s">
        <v>626</v>
      </c>
      <c r="O37" s="984"/>
      <c r="P37" s="984"/>
      <c r="Q37" s="984"/>
      <c r="R37" s="983" t="e">
        <f>(AA35+AA33)/2</f>
        <v>#DIV/0!</v>
      </c>
      <c r="S37" s="985"/>
      <c r="T37" s="986"/>
      <c r="U37" s="198"/>
      <c r="V37" s="983" t="e">
        <f>(AD35+AD33)/2</f>
        <v>#DIV/0!</v>
      </c>
      <c r="W37" s="985"/>
      <c r="X37" s="986"/>
      <c r="Y37" s="198"/>
      <c r="Z37" s="198"/>
      <c r="AA37" s="198"/>
      <c r="AB37" s="198"/>
      <c r="AC37" s="198"/>
      <c r="AD37" s="198"/>
      <c r="AE37" s="198"/>
      <c r="AF37" s="19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row>
    <row r="38" spans="1:71" ht="24" customHeight="1">
      <c r="B38" s="13"/>
      <c r="C38" s="982"/>
      <c r="D38" s="982"/>
      <c r="E38" s="982"/>
      <c r="F38" s="982"/>
      <c r="G38" s="982"/>
      <c r="H38" s="982"/>
      <c r="I38" s="982"/>
      <c r="J38" s="982"/>
      <c r="K38" s="982"/>
      <c r="L38" s="982"/>
      <c r="M38" s="982"/>
      <c r="N38" s="982"/>
      <c r="O38" s="982"/>
      <c r="P38" s="982"/>
      <c r="Q38" s="982"/>
      <c r="R38" s="982"/>
      <c r="S38" s="982"/>
      <c r="T38" s="982"/>
      <c r="U38" s="982"/>
      <c r="V38" s="982"/>
      <c r="W38" s="982"/>
      <c r="X38" s="982"/>
      <c r="Y38" s="982"/>
      <c r="Z38" s="982"/>
      <c r="AA38" s="982"/>
      <c r="AB38" s="982"/>
      <c r="AC38" s="982"/>
      <c r="AD38" s="982"/>
      <c r="AE38" s="982"/>
      <c r="AF38" s="982"/>
    </row>
    <row r="39" spans="1:71" ht="24" customHeight="1">
      <c r="B39" s="13"/>
      <c r="C39" s="982"/>
      <c r="D39" s="982"/>
      <c r="E39" s="982"/>
      <c r="F39" s="982"/>
      <c r="G39" s="982"/>
      <c r="H39" s="982"/>
      <c r="I39" s="982"/>
      <c r="J39" s="982"/>
      <c r="K39" s="982"/>
      <c r="L39" s="982"/>
      <c r="M39" s="982"/>
      <c r="N39" s="982"/>
      <c r="O39" s="982"/>
      <c r="P39" s="982"/>
      <c r="Q39" s="982"/>
      <c r="R39" s="982"/>
      <c r="S39" s="982"/>
      <c r="T39" s="982"/>
      <c r="U39" s="982"/>
      <c r="V39" s="982"/>
      <c r="W39" s="982"/>
      <c r="X39" s="982"/>
      <c r="Y39" s="982"/>
      <c r="Z39" s="982"/>
      <c r="AA39" s="982"/>
      <c r="AB39" s="982"/>
      <c r="AC39" s="982"/>
      <c r="AD39" s="982"/>
      <c r="AE39" s="982"/>
      <c r="AF39" s="982"/>
    </row>
    <row r="40" spans="1:71" ht="24" customHeight="1">
      <c r="C40" s="2" t="s">
        <v>185</v>
      </c>
      <c r="J40" s="2" t="s">
        <v>190</v>
      </c>
    </row>
    <row r="41" spans="1:71" ht="24" customHeight="1">
      <c r="J41" s="2" t="s">
        <v>191</v>
      </c>
    </row>
    <row r="42" spans="1:71" ht="24" customHeight="1">
      <c r="J42" s="2" t="s">
        <v>208</v>
      </c>
    </row>
    <row r="43" spans="1:71" ht="24" customHeight="1">
      <c r="J43" s="2" t="s">
        <v>752</v>
      </c>
    </row>
    <row r="44" spans="1:71" ht="24" customHeight="1">
      <c r="J44" s="2" t="s">
        <v>209</v>
      </c>
    </row>
    <row r="45" spans="1:71" ht="24" customHeight="1">
      <c r="J45" s="188" t="s">
        <v>1097</v>
      </c>
    </row>
    <row r="46" spans="1:71" ht="24" customHeight="1">
      <c r="J46" s="188" t="s">
        <v>1096</v>
      </c>
    </row>
    <row r="47" spans="1:71" ht="24" customHeight="1">
      <c r="J47" s="188" t="s">
        <v>1098</v>
      </c>
    </row>
    <row r="48" spans="1:71" ht="24" customHeight="1">
      <c r="J48" s="188" t="s">
        <v>1099</v>
      </c>
    </row>
    <row r="49" spans="10:10" ht="24" customHeight="1">
      <c r="J49" s="188" t="s">
        <v>1100</v>
      </c>
    </row>
    <row r="50" spans="10:10" ht="24" customHeight="1">
      <c r="J50" s="2" t="s">
        <v>209</v>
      </c>
    </row>
    <row r="51" spans="10:10" ht="24" customHeight="1">
      <c r="J51" s="2" t="s">
        <v>193</v>
      </c>
    </row>
    <row r="52" spans="10:10" ht="24" customHeight="1">
      <c r="J52" s="2" t="s">
        <v>203</v>
      </c>
    </row>
    <row r="53" spans="10:10" ht="24" customHeight="1">
      <c r="J53" s="2" t="s">
        <v>197</v>
      </c>
    </row>
    <row r="54" spans="10:10" ht="24" customHeight="1">
      <c r="J54" s="2" t="s">
        <v>194</v>
      </c>
    </row>
    <row r="55" spans="10:10" ht="24" customHeight="1">
      <c r="J55" s="2" t="s">
        <v>195</v>
      </c>
    </row>
    <row r="56" spans="10:10" ht="24" customHeight="1">
      <c r="J56" s="2" t="s">
        <v>209</v>
      </c>
    </row>
    <row r="57" spans="10:10" ht="24" customHeight="1">
      <c r="J57" s="2" t="s">
        <v>197</v>
      </c>
    </row>
    <row r="58" spans="10:10" ht="24" customHeight="1">
      <c r="J58" s="2" t="s">
        <v>194</v>
      </c>
    </row>
    <row r="59" spans="10:10" ht="24" customHeight="1">
      <c r="J59" s="2" t="s">
        <v>195</v>
      </c>
    </row>
    <row r="60" spans="10:10" ht="24" customHeight="1">
      <c r="J60" s="2" t="s">
        <v>198</v>
      </c>
    </row>
    <row r="61" spans="10:10" ht="24" customHeight="1">
      <c r="J61" s="2" t="s">
        <v>209</v>
      </c>
    </row>
  </sheetData>
  <mergeCells count="206">
    <mergeCell ref="AU6:BS7"/>
    <mergeCell ref="B7:J7"/>
    <mergeCell ref="L7:AC7"/>
    <mergeCell ref="AJ7:AL7"/>
    <mergeCell ref="A1:D1"/>
    <mergeCell ref="E1:Q1"/>
    <mergeCell ref="V1:AF1"/>
    <mergeCell ref="R3:U3"/>
    <mergeCell ref="V3:AF3"/>
    <mergeCell ref="AM3:BS4"/>
    <mergeCell ref="R4:U4"/>
    <mergeCell ref="V4:AF4"/>
    <mergeCell ref="R2:U2"/>
    <mergeCell ref="V2:AF2"/>
    <mergeCell ref="B8:J8"/>
    <mergeCell ref="L8:AC8"/>
    <mergeCell ref="AJ8:AL8"/>
    <mergeCell ref="B9:J9"/>
    <mergeCell ref="L9:AC9"/>
    <mergeCell ref="AJ9:AL9"/>
    <mergeCell ref="AJ5:AL5"/>
    <mergeCell ref="B6:J6"/>
    <mergeCell ref="L6:AC6"/>
    <mergeCell ref="AJ6:AL6"/>
    <mergeCell ref="AU14:BS14"/>
    <mergeCell ref="AQ11:AS11"/>
    <mergeCell ref="AU11:BS11"/>
    <mergeCell ref="H12:J12"/>
    <mergeCell ref="L12:AC12"/>
    <mergeCell ref="AJ12:AL12"/>
    <mergeCell ref="AQ12:AS12"/>
    <mergeCell ref="AU12:BS12"/>
    <mergeCell ref="AU9:BS9"/>
    <mergeCell ref="B10:J10"/>
    <mergeCell ref="L10:AC10"/>
    <mergeCell ref="AJ10:AL10"/>
    <mergeCell ref="AU10:BS10"/>
    <mergeCell ref="B11:G13"/>
    <mergeCell ref="H11:J11"/>
    <mergeCell ref="L11:AC11"/>
    <mergeCell ref="AJ11:AL11"/>
    <mergeCell ref="AM11:AP13"/>
    <mergeCell ref="AU13:BS13"/>
    <mergeCell ref="B15:J15"/>
    <mergeCell ref="L15:AC15"/>
    <mergeCell ref="AJ15:AL15"/>
    <mergeCell ref="AM15:AS15"/>
    <mergeCell ref="AJ17:AL17"/>
    <mergeCell ref="AJ18:AL18"/>
    <mergeCell ref="H13:J13"/>
    <mergeCell ref="L13:AC13"/>
    <mergeCell ref="AJ13:AL13"/>
    <mergeCell ref="AQ13:AS13"/>
    <mergeCell ref="B14:J14"/>
    <mergeCell ref="L14:AC14"/>
    <mergeCell ref="AJ14:AL14"/>
    <mergeCell ref="AM14:AS14"/>
    <mergeCell ref="B16:J16"/>
    <mergeCell ref="L16:AC16"/>
    <mergeCell ref="AJ16:AL16"/>
    <mergeCell ref="AM16:AS16"/>
    <mergeCell ref="BL19:BM19"/>
    <mergeCell ref="B20:G20"/>
    <mergeCell ref="H20:J20"/>
    <mergeCell ref="K20:M20"/>
    <mergeCell ref="N20:P20"/>
    <mergeCell ref="Q20:S20"/>
    <mergeCell ref="AM20:AS20"/>
    <mergeCell ref="AT20:AU20"/>
    <mergeCell ref="BA20:BD21"/>
    <mergeCell ref="BE20:BG20"/>
    <mergeCell ref="H19:J19"/>
    <mergeCell ref="K19:P19"/>
    <mergeCell ref="Q19:S19"/>
    <mergeCell ref="AT19:AU19"/>
    <mergeCell ref="BH19:BI19"/>
    <mergeCell ref="BJ19:BK19"/>
    <mergeCell ref="BH20:BI20"/>
    <mergeCell ref="BJ20:BK20"/>
    <mergeCell ref="BL20:BM20"/>
    <mergeCell ref="B21:G21"/>
    <mergeCell ref="H21:J21"/>
    <mergeCell ref="K21:M21"/>
    <mergeCell ref="N21:P21"/>
    <mergeCell ref="Q21:S21"/>
    <mergeCell ref="AT24:AU24"/>
    <mergeCell ref="BL22:BM22"/>
    <mergeCell ref="B23:G23"/>
    <mergeCell ref="H23:J23"/>
    <mergeCell ref="BJ23:BK23"/>
    <mergeCell ref="BL23:BM23"/>
    <mergeCell ref="K23:M23"/>
    <mergeCell ref="N23:P23"/>
    <mergeCell ref="Q23:S23"/>
    <mergeCell ref="AM23:AS23"/>
    <mergeCell ref="AT23:AU23"/>
    <mergeCell ref="BE23:BG23"/>
    <mergeCell ref="BH23:BI23"/>
    <mergeCell ref="AT21:AU21"/>
    <mergeCell ref="BE21:BG21"/>
    <mergeCell ref="BH21:BI21"/>
    <mergeCell ref="BJ21:BK21"/>
    <mergeCell ref="BL21:BM21"/>
    <mergeCell ref="B22:G22"/>
    <mergeCell ref="H22:J22"/>
    <mergeCell ref="K22:M22"/>
    <mergeCell ref="N22:P22"/>
    <mergeCell ref="Q22:S22"/>
    <mergeCell ref="AM22:AS22"/>
    <mergeCell ref="AT22:AU22"/>
    <mergeCell ref="BA22:BD23"/>
    <mergeCell ref="BE22:BG22"/>
    <mergeCell ref="BH22:BI22"/>
    <mergeCell ref="V21:AE24"/>
    <mergeCell ref="AM21:AS21"/>
    <mergeCell ref="BJ22:BK22"/>
    <mergeCell ref="B24:G24"/>
    <mergeCell ref="H24:J24"/>
    <mergeCell ref="K24:M24"/>
    <mergeCell ref="N24:P24"/>
    <mergeCell ref="Q24:S24"/>
    <mergeCell ref="AM24:AS24"/>
    <mergeCell ref="AM26:AS35"/>
    <mergeCell ref="AU26:BS35"/>
    <mergeCell ref="H27:J30"/>
    <mergeCell ref="K27:L30"/>
    <mergeCell ref="AA27:AC30"/>
    <mergeCell ref="AD27:AF30"/>
    <mergeCell ref="Q31:R31"/>
    <mergeCell ref="S31:T31"/>
    <mergeCell ref="U31:V31"/>
    <mergeCell ref="W31:X31"/>
    <mergeCell ref="S32:T32"/>
    <mergeCell ref="U32:V32"/>
    <mergeCell ref="W32:X32"/>
    <mergeCell ref="Y32:Z32"/>
    <mergeCell ref="AA32:AC32"/>
    <mergeCell ref="AD32:AF32"/>
    <mergeCell ref="AA31:AC31"/>
    <mergeCell ref="AD31:AF31"/>
    <mergeCell ref="Y33:Z33"/>
    <mergeCell ref="AA33:AC33"/>
    <mergeCell ref="AD33:AF33"/>
    <mergeCell ref="S33:T33"/>
    <mergeCell ref="U33:V33"/>
    <mergeCell ref="AD34:AF34"/>
    <mergeCell ref="U28:V30"/>
    <mergeCell ref="W28:Z28"/>
    <mergeCell ref="Q29:R30"/>
    <mergeCell ref="Y29:Z30"/>
    <mergeCell ref="H31:J31"/>
    <mergeCell ref="K31:L31"/>
    <mergeCell ref="M31:N31"/>
    <mergeCell ref="O31:P31"/>
    <mergeCell ref="Y31:Z31"/>
    <mergeCell ref="O34:P34"/>
    <mergeCell ref="B35:G35"/>
    <mergeCell ref="H35:J35"/>
    <mergeCell ref="K35:L35"/>
    <mergeCell ref="M35:N35"/>
    <mergeCell ref="O35:P35"/>
    <mergeCell ref="Q35:R35"/>
    <mergeCell ref="Q34:R34"/>
    <mergeCell ref="B28:G31"/>
    <mergeCell ref="O28:R28"/>
    <mergeCell ref="S34:T34"/>
    <mergeCell ref="U34:V34"/>
    <mergeCell ref="W34:X34"/>
    <mergeCell ref="Y34:Z34"/>
    <mergeCell ref="AA34:AC34"/>
    <mergeCell ref="W33:X33"/>
    <mergeCell ref="A32:A33"/>
    <mergeCell ref="B32:G32"/>
    <mergeCell ref="H32:J32"/>
    <mergeCell ref="K32:L32"/>
    <mergeCell ref="M32:N32"/>
    <mergeCell ref="O32:P32"/>
    <mergeCell ref="Q32:R32"/>
    <mergeCell ref="B33:G33"/>
    <mergeCell ref="H33:J33"/>
    <mergeCell ref="K33:L33"/>
    <mergeCell ref="M33:N33"/>
    <mergeCell ref="O33:P33"/>
    <mergeCell ref="Q33:R33"/>
    <mergeCell ref="A34:A35"/>
    <mergeCell ref="B34:G34"/>
    <mergeCell ref="H34:J34"/>
    <mergeCell ref="K34:L34"/>
    <mergeCell ref="M34:N34"/>
    <mergeCell ref="C39:AF39"/>
    <mergeCell ref="E37:G37"/>
    <mergeCell ref="I37:K37"/>
    <mergeCell ref="N37:Q37"/>
    <mergeCell ref="R37:T37"/>
    <mergeCell ref="V37:X37"/>
    <mergeCell ref="C38:AF38"/>
    <mergeCell ref="Y35:Z35"/>
    <mergeCell ref="AA35:AC35"/>
    <mergeCell ref="AD35:AF35"/>
    <mergeCell ref="E36:G36"/>
    <mergeCell ref="I36:K36"/>
    <mergeCell ref="R36:T36"/>
    <mergeCell ref="V36:X36"/>
    <mergeCell ref="S35:T35"/>
    <mergeCell ref="U35:V35"/>
    <mergeCell ref="W35:X35"/>
  </mergeCells>
  <phoneticPr fontId="5"/>
  <dataValidations count="5">
    <dataValidation type="list" allowBlank="1" showInputMessage="1" showErrorMessage="1" sqref="L13:AC13" xr:uid="{00000000-0002-0000-0600-000000000000}">
      <formula1>$J$45:$J$50</formula1>
    </dataValidation>
    <dataValidation type="list" allowBlank="1" showInputMessage="1" showErrorMessage="1" sqref="L10:AC10" xr:uid="{00000000-0002-0000-0600-000001000000}">
      <formula1>$J$40:$J$41</formula1>
    </dataValidation>
    <dataValidation type="list" allowBlank="1" showInputMessage="1" showErrorMessage="1" sqref="L14:AC14" xr:uid="{00000000-0002-0000-0600-000003000000}">
      <formula1>$J$50:$J$51</formula1>
    </dataValidation>
    <dataValidation imeMode="off" allowBlank="1" showInputMessage="1" showErrorMessage="1" sqref="H21:S24 K32:AF35 AD8 K8:L8 AD15:AD16 AE16:AG16 V2:AF4" xr:uid="{00000000-0002-0000-0600-000004000000}"/>
    <dataValidation type="list" allowBlank="1" showInputMessage="1" showErrorMessage="1" sqref="L11:AC11" xr:uid="{00000000-0002-0000-0600-000002000000}">
      <formula1>$J$42:$J$44</formula1>
    </dataValidation>
  </dataValidations>
  <pageMargins left="0.9055118110236221" right="0.70866141732283472" top="0.39370078740157483" bottom="0.35433070866141736" header="0.19685039370078741" footer="0.19685039370078741"/>
  <pageSetup paperSize="9" scale="77"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R63"/>
  <sheetViews>
    <sheetView view="pageBreakPreview" topLeftCell="A14" zoomScaleNormal="100" zoomScaleSheetLayoutView="100" workbookViewId="0">
      <selection activeCell="D38" sqref="D38"/>
    </sheetView>
  </sheetViews>
  <sheetFormatPr defaultColWidth="3.125" defaultRowHeight="24" customHeight="1" outlineLevelRow="1"/>
  <cols>
    <col min="1" max="1" width="4.125" style="2" customWidth="1"/>
    <col min="2" max="32" width="3.125" style="2"/>
    <col min="33" max="36" width="3.125" style="2" customWidth="1"/>
    <col min="37" max="16384" width="3.125" style="2"/>
  </cols>
  <sheetData>
    <row r="1" spans="1:68" s="285" customFormat="1" ht="24" customHeight="1">
      <c r="A1" s="646" t="s">
        <v>35</v>
      </c>
      <c r="B1" s="646"/>
      <c r="C1" s="646"/>
      <c r="D1" s="646"/>
      <c r="E1" s="1076" t="s">
        <v>312</v>
      </c>
      <c r="F1" s="1077"/>
      <c r="G1" s="1077"/>
      <c r="H1" s="1077"/>
      <c r="I1" s="1077"/>
      <c r="J1" s="1077"/>
      <c r="K1" s="1077"/>
      <c r="L1" s="1077"/>
      <c r="M1" s="1077"/>
      <c r="N1" s="1077"/>
      <c r="O1" s="1077"/>
      <c r="P1" s="1077"/>
      <c r="Q1" s="1077"/>
      <c r="R1" s="1077"/>
      <c r="S1" s="1077"/>
      <c r="T1" s="804" t="str">
        <f>IF(COUNTIF(AG6:AI33,"未入力"),"未入力の項目があります","")</f>
        <v>未入力の項目があります</v>
      </c>
      <c r="U1" s="804"/>
      <c r="V1" s="804"/>
      <c r="W1" s="804"/>
      <c r="X1" s="804"/>
      <c r="Y1" s="804"/>
      <c r="Z1" s="804"/>
      <c r="AA1" s="804"/>
      <c r="AB1" s="804"/>
      <c r="AC1" s="804"/>
      <c r="AD1" s="804"/>
      <c r="AE1" s="82"/>
      <c r="AF1" s="82"/>
      <c r="AG1" s="285" t="s">
        <v>435</v>
      </c>
    </row>
    <row r="2" spans="1:68" s="631" customFormat="1" ht="24" customHeight="1">
      <c r="A2" s="621"/>
      <c r="B2" s="621"/>
      <c r="C2" s="621"/>
      <c r="D2" s="621"/>
      <c r="E2" s="624"/>
      <c r="F2" s="624"/>
      <c r="G2" s="624"/>
      <c r="H2" s="624"/>
      <c r="I2" s="624"/>
      <c r="J2" s="624"/>
      <c r="K2" s="624"/>
      <c r="L2" s="624"/>
      <c r="M2" s="624"/>
      <c r="N2" s="624"/>
      <c r="O2" s="624"/>
      <c r="P2" s="805" t="s">
        <v>1043</v>
      </c>
      <c r="Q2" s="805"/>
      <c r="R2" s="805"/>
      <c r="S2" s="805"/>
      <c r="T2" s="807">
        <f>'１申請書'!$V$3</f>
        <v>0</v>
      </c>
      <c r="U2" s="806"/>
      <c r="V2" s="806"/>
      <c r="W2" s="806"/>
      <c r="X2" s="806"/>
      <c r="Y2" s="806"/>
      <c r="Z2" s="806"/>
      <c r="AA2" s="806"/>
      <c r="AB2" s="806"/>
      <c r="AC2" s="806"/>
      <c r="AD2" s="806"/>
      <c r="AE2" s="82"/>
      <c r="AF2" s="82"/>
    </row>
    <row r="3" spans="1:68" s="285" customFormat="1" ht="24" customHeight="1">
      <c r="P3" s="859" t="s">
        <v>772</v>
      </c>
      <c r="Q3" s="860"/>
      <c r="R3" s="860"/>
      <c r="S3" s="861"/>
      <c r="T3" s="806">
        <f>'１申請書'!$K$14</f>
        <v>0</v>
      </c>
      <c r="U3" s="806"/>
      <c r="V3" s="806"/>
      <c r="W3" s="806"/>
      <c r="X3" s="806"/>
      <c r="Y3" s="806"/>
      <c r="Z3" s="806"/>
      <c r="AA3" s="806"/>
      <c r="AB3" s="806"/>
      <c r="AC3" s="806"/>
      <c r="AD3" s="806"/>
      <c r="AJ3" s="1078" t="s">
        <v>788</v>
      </c>
      <c r="AK3" s="1078"/>
      <c r="AL3" s="1078"/>
      <c r="AM3" s="1078"/>
      <c r="AN3" s="1078"/>
      <c r="AO3" s="1078"/>
      <c r="AP3" s="1078"/>
      <c r="AQ3" s="1078"/>
      <c r="AR3" s="1078"/>
      <c r="AS3" s="1078"/>
      <c r="AT3" s="1078"/>
      <c r="AU3" s="1078"/>
      <c r="AV3" s="1078"/>
      <c r="AW3" s="1078"/>
      <c r="AX3" s="1078"/>
      <c r="AY3" s="1078"/>
      <c r="AZ3" s="1078"/>
      <c r="BA3" s="1078"/>
      <c r="BB3" s="1078"/>
      <c r="BC3" s="1078"/>
      <c r="BD3" s="1078"/>
      <c r="BE3" s="1078"/>
      <c r="BF3" s="1078"/>
      <c r="BG3" s="1078"/>
      <c r="BH3" s="1078"/>
      <c r="BI3" s="1078"/>
      <c r="BJ3" s="1078"/>
      <c r="BK3" s="1078"/>
      <c r="BL3" s="1078"/>
      <c r="BM3" s="1078"/>
      <c r="BN3" s="1078"/>
      <c r="BO3" s="1078"/>
      <c r="BP3" s="1078"/>
    </row>
    <row r="4" spans="1:68" s="285" customFormat="1" ht="24" customHeight="1">
      <c r="P4" s="839" t="s">
        <v>97</v>
      </c>
      <c r="Q4" s="840"/>
      <c r="R4" s="840"/>
      <c r="S4" s="841"/>
      <c r="T4" s="806">
        <f>'１申請書'!$K$9</f>
        <v>0</v>
      </c>
      <c r="U4" s="806"/>
      <c r="V4" s="806"/>
      <c r="W4" s="806"/>
      <c r="X4" s="806"/>
      <c r="Y4" s="806"/>
      <c r="Z4" s="806"/>
      <c r="AA4" s="806"/>
      <c r="AB4" s="806"/>
      <c r="AC4" s="806"/>
      <c r="AD4" s="806"/>
      <c r="AJ4" s="1078"/>
      <c r="AK4" s="1078"/>
      <c r="AL4" s="1078"/>
      <c r="AM4" s="1078"/>
      <c r="AN4" s="1078"/>
      <c r="AO4" s="1078"/>
      <c r="AP4" s="1078"/>
      <c r="AQ4" s="1078"/>
      <c r="AR4" s="1078"/>
      <c r="AS4" s="1078"/>
      <c r="AT4" s="1078"/>
      <c r="AU4" s="1078"/>
      <c r="AV4" s="1078"/>
      <c r="AW4" s="1078"/>
      <c r="AX4" s="1078"/>
      <c r="AY4" s="1078"/>
      <c r="AZ4" s="1078"/>
      <c r="BA4" s="1078"/>
      <c r="BB4" s="1078"/>
      <c r="BC4" s="1078"/>
      <c r="BD4" s="1078"/>
      <c r="BE4" s="1078"/>
      <c r="BF4" s="1078"/>
      <c r="BG4" s="1078"/>
      <c r="BH4" s="1078"/>
      <c r="BI4" s="1078"/>
      <c r="BJ4" s="1078"/>
      <c r="BK4" s="1078"/>
      <c r="BL4" s="1078"/>
      <c r="BM4" s="1078"/>
      <c r="BN4" s="1078"/>
      <c r="BO4" s="1078"/>
      <c r="BP4" s="1078"/>
    </row>
    <row r="5" spans="1:68" ht="24" customHeight="1">
      <c r="A5" s="27" t="s">
        <v>136</v>
      </c>
      <c r="B5" s="2" t="s">
        <v>184</v>
      </c>
      <c r="C5" s="506"/>
      <c r="D5" s="503"/>
      <c r="E5" s="506"/>
      <c r="F5" s="506"/>
      <c r="G5" s="506"/>
      <c r="H5" s="506"/>
      <c r="I5" s="506"/>
      <c r="J5" s="506"/>
      <c r="AG5" s="1082" t="s">
        <v>265</v>
      </c>
      <c r="AH5" s="1082"/>
      <c r="AI5" s="1082"/>
    </row>
    <row r="6" spans="1:68" ht="45" customHeight="1">
      <c r="B6" s="646" t="s">
        <v>178</v>
      </c>
      <c r="C6" s="646"/>
      <c r="D6" s="646"/>
      <c r="E6" s="646"/>
      <c r="F6" s="646"/>
      <c r="G6" s="646"/>
      <c r="H6" s="646"/>
      <c r="I6" s="646"/>
      <c r="J6" s="646"/>
      <c r="K6" s="68"/>
      <c r="L6" s="933"/>
      <c r="M6" s="933"/>
      <c r="N6" s="933"/>
      <c r="O6" s="933"/>
      <c r="P6" s="933"/>
      <c r="Q6" s="933"/>
      <c r="R6" s="933"/>
      <c r="S6" s="933"/>
      <c r="T6" s="933"/>
      <c r="U6" s="933"/>
      <c r="V6" s="933"/>
      <c r="W6" s="933"/>
      <c r="X6" s="933"/>
      <c r="Y6" s="933"/>
      <c r="Z6" s="933"/>
      <c r="AA6" s="933"/>
      <c r="AB6" s="933"/>
      <c r="AC6" s="933"/>
      <c r="AD6" s="71"/>
      <c r="AG6" s="1069" t="str">
        <f t="shared" ref="AG6:AG16" si="0">IF(L6&lt;&gt;"","OK","未入力")</f>
        <v>未入力</v>
      </c>
      <c r="AH6" s="1070"/>
      <c r="AI6" s="1071"/>
      <c r="AJ6" s="77" t="s">
        <v>179</v>
      </c>
      <c r="AK6" s="64"/>
      <c r="AL6" s="64"/>
      <c r="AM6" s="64"/>
      <c r="AN6" s="64"/>
      <c r="AO6" s="64"/>
      <c r="AP6" s="65"/>
      <c r="AQ6" s="208"/>
      <c r="AR6" s="1072" t="s">
        <v>180</v>
      </c>
      <c r="AS6" s="1072"/>
      <c r="AT6" s="1072"/>
      <c r="AU6" s="1072"/>
      <c r="AV6" s="1072"/>
      <c r="AW6" s="1072"/>
      <c r="AX6" s="1072"/>
      <c r="AY6" s="1072"/>
      <c r="AZ6" s="1072"/>
      <c r="BA6" s="1072"/>
      <c r="BB6" s="1072"/>
      <c r="BC6" s="1072"/>
      <c r="BD6" s="1072"/>
      <c r="BE6" s="1072"/>
      <c r="BF6" s="1072"/>
      <c r="BG6" s="1072"/>
      <c r="BH6" s="1072"/>
      <c r="BI6" s="1072"/>
      <c r="BJ6" s="1072"/>
      <c r="BK6" s="1072"/>
      <c r="BL6" s="1072"/>
      <c r="BM6" s="1072"/>
      <c r="BN6" s="1072"/>
      <c r="BO6" s="1072"/>
      <c r="BP6" s="1073"/>
    </row>
    <row r="7" spans="1:68" ht="45" customHeight="1">
      <c r="B7" s="646" t="s">
        <v>41</v>
      </c>
      <c r="C7" s="646"/>
      <c r="D7" s="646"/>
      <c r="E7" s="646"/>
      <c r="F7" s="646"/>
      <c r="G7" s="646"/>
      <c r="H7" s="646"/>
      <c r="I7" s="646"/>
      <c r="J7" s="646"/>
      <c r="K7" s="68"/>
      <c r="L7" s="933"/>
      <c r="M7" s="933"/>
      <c r="N7" s="933"/>
      <c r="O7" s="933"/>
      <c r="P7" s="933"/>
      <c r="Q7" s="933"/>
      <c r="R7" s="933"/>
      <c r="S7" s="933"/>
      <c r="T7" s="933"/>
      <c r="U7" s="933"/>
      <c r="V7" s="933"/>
      <c r="W7" s="933"/>
      <c r="X7" s="933"/>
      <c r="Y7" s="933"/>
      <c r="Z7" s="933"/>
      <c r="AA7" s="933"/>
      <c r="AB7" s="933"/>
      <c r="AC7" s="933"/>
      <c r="AD7" s="71"/>
      <c r="AG7" s="1044" t="str">
        <f t="shared" si="0"/>
        <v>未入力</v>
      </c>
      <c r="AH7" s="1045"/>
      <c r="AI7" s="1046"/>
      <c r="AJ7" s="77" t="s">
        <v>181</v>
      </c>
      <c r="AK7" s="64"/>
      <c r="AL7" s="64"/>
      <c r="AM7" s="64"/>
      <c r="AN7" s="64"/>
      <c r="AO7" s="64"/>
      <c r="AP7" s="65"/>
      <c r="AQ7" s="24"/>
      <c r="AR7" s="1074"/>
      <c r="AS7" s="1074"/>
      <c r="AT7" s="1074"/>
      <c r="AU7" s="1074"/>
      <c r="AV7" s="1074"/>
      <c r="AW7" s="1074"/>
      <c r="AX7" s="1074"/>
      <c r="AY7" s="1074"/>
      <c r="AZ7" s="1074"/>
      <c r="BA7" s="1074"/>
      <c r="BB7" s="1074"/>
      <c r="BC7" s="1074"/>
      <c r="BD7" s="1074"/>
      <c r="BE7" s="1074"/>
      <c r="BF7" s="1074"/>
      <c r="BG7" s="1074"/>
      <c r="BH7" s="1074"/>
      <c r="BI7" s="1074"/>
      <c r="BJ7" s="1074"/>
      <c r="BK7" s="1074"/>
      <c r="BL7" s="1074"/>
      <c r="BM7" s="1074"/>
      <c r="BN7" s="1074"/>
      <c r="BO7" s="1074"/>
      <c r="BP7" s="1075"/>
    </row>
    <row r="8" spans="1:68" ht="45" customHeight="1">
      <c r="B8" s="646" t="s">
        <v>42</v>
      </c>
      <c r="C8" s="646"/>
      <c r="D8" s="646"/>
      <c r="E8" s="646"/>
      <c r="F8" s="646"/>
      <c r="G8" s="646"/>
      <c r="H8" s="646"/>
      <c r="I8" s="646"/>
      <c r="J8" s="646"/>
      <c r="K8" s="72"/>
      <c r="L8" s="1066"/>
      <c r="M8" s="1066"/>
      <c r="N8" s="1066"/>
      <c r="O8" s="1066"/>
      <c r="P8" s="1066"/>
      <c r="Q8" s="1066"/>
      <c r="R8" s="1066"/>
      <c r="S8" s="1066"/>
      <c r="T8" s="1066"/>
      <c r="U8" s="1066"/>
      <c r="V8" s="1066"/>
      <c r="W8" s="1066"/>
      <c r="X8" s="1066"/>
      <c r="Y8" s="1066"/>
      <c r="Z8" s="1066"/>
      <c r="AA8" s="1066"/>
      <c r="AB8" s="1066"/>
      <c r="AC8" s="1066"/>
      <c r="AD8" s="73"/>
      <c r="AG8" s="1044" t="str">
        <f t="shared" si="0"/>
        <v>未入力</v>
      </c>
      <c r="AH8" s="1045"/>
      <c r="AI8" s="1046"/>
      <c r="AJ8" s="77" t="s">
        <v>182</v>
      </c>
      <c r="AK8" s="64"/>
      <c r="AL8" s="64"/>
      <c r="AM8" s="64"/>
      <c r="AN8" s="64"/>
      <c r="AO8" s="64"/>
      <c r="AP8" s="65"/>
      <c r="AQ8" s="77"/>
      <c r="AR8" s="64" t="s">
        <v>202</v>
      </c>
      <c r="AS8" s="64"/>
      <c r="AT8" s="64"/>
      <c r="AU8" s="64"/>
      <c r="AV8" s="64"/>
      <c r="AW8" s="64"/>
      <c r="AX8" s="64"/>
      <c r="AY8" s="64"/>
      <c r="AZ8" s="64"/>
      <c r="BA8" s="64"/>
      <c r="BB8" s="64"/>
      <c r="BC8" s="64"/>
      <c r="BD8" s="64"/>
      <c r="BE8" s="64"/>
      <c r="BF8" s="64"/>
      <c r="BG8" s="64"/>
      <c r="BH8" s="64"/>
      <c r="BI8" s="64"/>
      <c r="BJ8" s="64"/>
      <c r="BK8" s="64"/>
      <c r="BL8" s="64"/>
      <c r="BM8" s="64"/>
      <c r="BN8" s="64"/>
      <c r="BO8" s="64"/>
      <c r="BP8" s="65"/>
    </row>
    <row r="9" spans="1:68" ht="45" customHeight="1">
      <c r="B9" s="646" t="s">
        <v>124</v>
      </c>
      <c r="C9" s="646"/>
      <c r="D9" s="646"/>
      <c r="E9" s="646"/>
      <c r="F9" s="646"/>
      <c r="G9" s="646"/>
      <c r="H9" s="646"/>
      <c r="I9" s="646"/>
      <c r="J9" s="646"/>
      <c r="K9" s="72"/>
      <c r="L9" s="1067"/>
      <c r="M9" s="1067"/>
      <c r="N9" s="1067"/>
      <c r="O9" s="1067"/>
      <c r="P9" s="1067"/>
      <c r="Q9" s="1067"/>
      <c r="R9" s="1067"/>
      <c r="S9" s="1067"/>
      <c r="T9" s="1067"/>
      <c r="U9" s="1067"/>
      <c r="V9" s="1067"/>
      <c r="W9" s="1067"/>
      <c r="X9" s="1067"/>
      <c r="Y9" s="1067"/>
      <c r="Z9" s="1067"/>
      <c r="AA9" s="1067"/>
      <c r="AB9" s="1067"/>
      <c r="AC9" s="1067"/>
      <c r="AD9" s="73"/>
      <c r="AG9" s="1044" t="str">
        <f t="shared" si="0"/>
        <v>未入力</v>
      </c>
      <c r="AH9" s="1045"/>
      <c r="AI9" s="1046"/>
      <c r="AJ9" s="77" t="s">
        <v>183</v>
      </c>
      <c r="AK9" s="64"/>
      <c r="AL9" s="64"/>
      <c r="AM9" s="64"/>
      <c r="AN9" s="64"/>
      <c r="AO9" s="64"/>
      <c r="AP9" s="65"/>
      <c r="AQ9" s="79"/>
      <c r="AR9" s="707" t="s">
        <v>414</v>
      </c>
      <c r="AS9" s="707"/>
      <c r="AT9" s="707"/>
      <c r="AU9" s="707"/>
      <c r="AV9" s="707"/>
      <c r="AW9" s="707"/>
      <c r="AX9" s="707"/>
      <c r="AY9" s="707"/>
      <c r="AZ9" s="707"/>
      <c r="BA9" s="707"/>
      <c r="BB9" s="707"/>
      <c r="BC9" s="707"/>
      <c r="BD9" s="707"/>
      <c r="BE9" s="707"/>
      <c r="BF9" s="707"/>
      <c r="BG9" s="707"/>
      <c r="BH9" s="707"/>
      <c r="BI9" s="707"/>
      <c r="BJ9" s="707"/>
      <c r="BK9" s="707"/>
      <c r="BL9" s="707"/>
      <c r="BM9" s="707"/>
      <c r="BN9" s="707"/>
      <c r="BO9" s="707"/>
      <c r="BP9" s="770"/>
    </row>
    <row r="10" spans="1:68" ht="45" customHeight="1">
      <c r="B10" s="646" t="s">
        <v>43</v>
      </c>
      <c r="C10" s="646"/>
      <c r="D10" s="646"/>
      <c r="E10" s="646"/>
      <c r="F10" s="646"/>
      <c r="G10" s="646"/>
      <c r="H10" s="646"/>
      <c r="I10" s="646"/>
      <c r="J10" s="695"/>
      <c r="K10" s="507"/>
      <c r="L10" s="1053"/>
      <c r="M10" s="1053"/>
      <c r="N10" s="1053"/>
      <c r="O10" s="1053"/>
      <c r="P10" s="1053"/>
      <c r="Q10" s="1053"/>
      <c r="R10" s="1053"/>
      <c r="S10" s="1053"/>
      <c r="T10" s="1053"/>
      <c r="U10" s="1053"/>
      <c r="V10" s="1053"/>
      <c r="W10" s="1053"/>
      <c r="X10" s="1053"/>
      <c r="Y10" s="1053"/>
      <c r="Z10" s="1053"/>
      <c r="AA10" s="1053"/>
      <c r="AB10" s="1053"/>
      <c r="AC10" s="1053"/>
      <c r="AD10" s="491"/>
      <c r="AG10" s="1044" t="str">
        <f t="shared" si="0"/>
        <v>未入力</v>
      </c>
      <c r="AH10" s="1045"/>
      <c r="AI10" s="1046"/>
      <c r="AJ10" s="77" t="s">
        <v>186</v>
      </c>
      <c r="AK10" s="64"/>
      <c r="AL10" s="64"/>
      <c r="AM10" s="64"/>
      <c r="AN10" s="64"/>
      <c r="AO10" s="64"/>
      <c r="AP10" s="65"/>
      <c r="AR10" s="707" t="s">
        <v>192</v>
      </c>
      <c r="AS10" s="707"/>
      <c r="AT10" s="707"/>
      <c r="AU10" s="707"/>
      <c r="AV10" s="707"/>
      <c r="AW10" s="707"/>
      <c r="AX10" s="707"/>
      <c r="AY10" s="707"/>
      <c r="AZ10" s="707"/>
      <c r="BA10" s="707"/>
      <c r="BB10" s="707"/>
      <c r="BC10" s="707"/>
      <c r="BD10" s="707"/>
      <c r="BE10" s="707"/>
      <c r="BF10" s="707"/>
      <c r="BG10" s="707"/>
      <c r="BH10" s="707"/>
      <c r="BI10" s="707"/>
      <c r="BJ10" s="707"/>
      <c r="BK10" s="707"/>
      <c r="BL10" s="707"/>
      <c r="BM10" s="707"/>
      <c r="BN10" s="707"/>
      <c r="BO10" s="707"/>
      <c r="BP10" s="770"/>
    </row>
    <row r="11" spans="1:68" ht="45" customHeight="1">
      <c r="B11" s="1054" t="s">
        <v>764</v>
      </c>
      <c r="C11" s="1055"/>
      <c r="D11" s="1055"/>
      <c r="E11" s="1055"/>
      <c r="F11" s="1055"/>
      <c r="G11" s="1056"/>
      <c r="H11" s="695" t="s">
        <v>206</v>
      </c>
      <c r="I11" s="696"/>
      <c r="J11" s="697"/>
      <c r="K11" s="68"/>
      <c r="L11" s="1047"/>
      <c r="M11" s="1047"/>
      <c r="N11" s="1047"/>
      <c r="O11" s="1047"/>
      <c r="P11" s="1047"/>
      <c r="Q11" s="1047"/>
      <c r="R11" s="1047"/>
      <c r="S11" s="1047"/>
      <c r="T11" s="1047"/>
      <c r="U11" s="1047"/>
      <c r="V11" s="1047"/>
      <c r="W11" s="1047"/>
      <c r="X11" s="1047"/>
      <c r="Y11" s="1047"/>
      <c r="Z11" s="1047"/>
      <c r="AA11" s="1047"/>
      <c r="AB11" s="1047"/>
      <c r="AC11" s="1047"/>
      <c r="AD11" s="75"/>
      <c r="AG11" s="1044" t="str">
        <f t="shared" si="0"/>
        <v>未入力</v>
      </c>
      <c r="AH11" s="1045"/>
      <c r="AI11" s="1046"/>
      <c r="AJ11" s="1001" t="s">
        <v>754</v>
      </c>
      <c r="AK11" s="1063"/>
      <c r="AL11" s="1063"/>
      <c r="AM11" s="1063"/>
      <c r="AN11" s="1048" t="s">
        <v>206</v>
      </c>
      <c r="AO11" s="1049"/>
      <c r="AP11" s="1050"/>
      <c r="AQ11" s="493"/>
      <c r="AR11" s="1051" t="s">
        <v>755</v>
      </c>
      <c r="AS11" s="1051"/>
      <c r="AT11" s="1051"/>
      <c r="AU11" s="1051"/>
      <c r="AV11" s="1051"/>
      <c r="AW11" s="1051"/>
      <c r="AX11" s="1051"/>
      <c r="AY11" s="1051"/>
      <c r="AZ11" s="1051"/>
      <c r="BA11" s="1051"/>
      <c r="BB11" s="1051"/>
      <c r="BC11" s="1051"/>
      <c r="BD11" s="1051"/>
      <c r="BE11" s="1051"/>
      <c r="BF11" s="1051"/>
      <c r="BG11" s="1051"/>
      <c r="BH11" s="1051"/>
      <c r="BI11" s="1051"/>
      <c r="BJ11" s="1051"/>
      <c r="BK11" s="1051"/>
      <c r="BL11" s="1051"/>
      <c r="BM11" s="1051"/>
      <c r="BN11" s="1051"/>
      <c r="BO11" s="1051"/>
      <c r="BP11" s="1052"/>
    </row>
    <row r="12" spans="1:68" ht="45" customHeight="1">
      <c r="B12" s="1057"/>
      <c r="C12" s="1058"/>
      <c r="D12" s="1058"/>
      <c r="E12" s="1058"/>
      <c r="F12" s="1058"/>
      <c r="G12" s="1059"/>
      <c r="H12" s="695" t="s">
        <v>205</v>
      </c>
      <c r="I12" s="696"/>
      <c r="J12" s="697"/>
      <c r="K12" s="68"/>
      <c r="L12" s="933"/>
      <c r="M12" s="933"/>
      <c r="N12" s="933"/>
      <c r="O12" s="933"/>
      <c r="P12" s="933"/>
      <c r="Q12" s="933"/>
      <c r="R12" s="933"/>
      <c r="S12" s="933"/>
      <c r="T12" s="933"/>
      <c r="U12" s="933"/>
      <c r="V12" s="933"/>
      <c r="W12" s="933"/>
      <c r="X12" s="933"/>
      <c r="Y12" s="933"/>
      <c r="Z12" s="933"/>
      <c r="AA12" s="933"/>
      <c r="AB12" s="933"/>
      <c r="AC12" s="933"/>
      <c r="AD12" s="75"/>
      <c r="AG12" s="1044" t="str">
        <f t="shared" si="0"/>
        <v>未入力</v>
      </c>
      <c r="AH12" s="1045"/>
      <c r="AI12" s="1046"/>
      <c r="AJ12" s="715"/>
      <c r="AK12" s="716"/>
      <c r="AL12" s="716"/>
      <c r="AM12" s="716"/>
      <c r="AN12" s="1048" t="s">
        <v>205</v>
      </c>
      <c r="AO12" s="1049"/>
      <c r="AP12" s="1050"/>
      <c r="AQ12" s="508"/>
      <c r="AR12" s="1083" t="s">
        <v>758</v>
      </c>
      <c r="AS12" s="1083"/>
      <c r="AT12" s="1083"/>
      <c r="AU12" s="1083"/>
      <c r="AV12" s="1083"/>
      <c r="AW12" s="1083"/>
      <c r="AX12" s="1083"/>
      <c r="AY12" s="1083"/>
      <c r="AZ12" s="1083"/>
      <c r="BA12" s="1083"/>
      <c r="BB12" s="1083"/>
      <c r="BC12" s="1083"/>
      <c r="BD12" s="1083"/>
      <c r="BE12" s="1083"/>
      <c r="BF12" s="1083"/>
      <c r="BG12" s="1083"/>
      <c r="BH12" s="1083"/>
      <c r="BI12" s="1083"/>
      <c r="BJ12" s="1083"/>
      <c r="BK12" s="1083"/>
      <c r="BL12" s="1083"/>
      <c r="BM12" s="1083"/>
      <c r="BN12" s="1083"/>
      <c r="BO12" s="1083"/>
      <c r="BP12" s="1084"/>
    </row>
    <row r="13" spans="1:68" ht="45" customHeight="1">
      <c r="B13" s="1060"/>
      <c r="C13" s="1061"/>
      <c r="D13" s="1061"/>
      <c r="E13" s="1061"/>
      <c r="F13" s="1061"/>
      <c r="G13" s="1062"/>
      <c r="H13" s="695" t="s">
        <v>187</v>
      </c>
      <c r="I13" s="696"/>
      <c r="J13" s="697"/>
      <c r="K13" s="68"/>
      <c r="L13" s="1047"/>
      <c r="M13" s="1047"/>
      <c r="N13" s="1047"/>
      <c r="O13" s="1047"/>
      <c r="P13" s="1047"/>
      <c r="Q13" s="1047"/>
      <c r="R13" s="1047"/>
      <c r="S13" s="1047"/>
      <c r="T13" s="1047"/>
      <c r="U13" s="1047"/>
      <c r="V13" s="1047"/>
      <c r="W13" s="1047"/>
      <c r="X13" s="1047"/>
      <c r="Y13" s="1047"/>
      <c r="Z13" s="1047"/>
      <c r="AA13" s="1047"/>
      <c r="AB13" s="1047"/>
      <c r="AC13" s="1047"/>
      <c r="AD13" s="75"/>
      <c r="AG13" s="1044" t="str">
        <f t="shared" si="0"/>
        <v>未入力</v>
      </c>
      <c r="AH13" s="1045"/>
      <c r="AI13" s="1046"/>
      <c r="AJ13" s="1064"/>
      <c r="AK13" s="1065"/>
      <c r="AL13" s="1065"/>
      <c r="AM13" s="1065"/>
      <c r="AN13" s="1048" t="s">
        <v>187</v>
      </c>
      <c r="AO13" s="1049"/>
      <c r="AP13" s="1050"/>
      <c r="AQ13" s="508"/>
      <c r="AR13" s="1085" t="s">
        <v>759</v>
      </c>
      <c r="AS13" s="1085"/>
      <c r="AT13" s="1085"/>
      <c r="AU13" s="1085"/>
      <c r="AV13" s="1085"/>
      <c r="AW13" s="1085"/>
      <c r="AX13" s="1085"/>
      <c r="AY13" s="1085"/>
      <c r="AZ13" s="1085"/>
      <c r="BA13" s="1085"/>
      <c r="BB13" s="1085"/>
      <c r="BC13" s="1085"/>
      <c r="BD13" s="1085"/>
      <c r="BE13" s="1085"/>
      <c r="BF13" s="1085"/>
      <c r="BG13" s="1085"/>
      <c r="BH13" s="1085"/>
      <c r="BI13" s="1085"/>
      <c r="BJ13" s="1085"/>
      <c r="BK13" s="1085"/>
      <c r="BL13" s="1085"/>
      <c r="BM13" s="1085"/>
      <c r="BN13" s="1085"/>
      <c r="BO13" s="1085"/>
      <c r="BP13" s="1086"/>
    </row>
    <row r="14" spans="1:68" ht="45" customHeight="1">
      <c r="B14" s="706" t="s">
        <v>207</v>
      </c>
      <c r="C14" s="707"/>
      <c r="D14" s="707"/>
      <c r="E14" s="707"/>
      <c r="F14" s="707"/>
      <c r="G14" s="707"/>
      <c r="H14" s="707"/>
      <c r="I14" s="707"/>
      <c r="J14" s="707"/>
      <c r="K14" s="76"/>
      <c r="L14" s="1047"/>
      <c r="M14" s="1047"/>
      <c r="N14" s="1047"/>
      <c r="O14" s="1047"/>
      <c r="P14" s="1047"/>
      <c r="Q14" s="1047"/>
      <c r="R14" s="1047"/>
      <c r="S14" s="1047"/>
      <c r="T14" s="1047"/>
      <c r="U14" s="1047"/>
      <c r="V14" s="1047"/>
      <c r="W14" s="1047"/>
      <c r="X14" s="1047"/>
      <c r="Y14" s="1047"/>
      <c r="Z14" s="1047"/>
      <c r="AA14" s="1047"/>
      <c r="AB14" s="1047"/>
      <c r="AC14" s="1047"/>
      <c r="AD14" s="494"/>
      <c r="AG14" s="1044" t="str">
        <f t="shared" si="0"/>
        <v>未入力</v>
      </c>
      <c r="AH14" s="1045"/>
      <c r="AI14" s="1046"/>
      <c r="AJ14" s="706" t="s">
        <v>204</v>
      </c>
      <c r="AK14" s="707"/>
      <c r="AL14" s="707"/>
      <c r="AM14" s="707"/>
      <c r="AN14" s="707"/>
      <c r="AO14" s="707"/>
      <c r="AP14" s="770"/>
      <c r="AQ14" s="77"/>
      <c r="AR14" s="707" t="s">
        <v>761</v>
      </c>
      <c r="AS14" s="707"/>
      <c r="AT14" s="707"/>
      <c r="AU14" s="707"/>
      <c r="AV14" s="707"/>
      <c r="AW14" s="707"/>
      <c r="AX14" s="707"/>
      <c r="AY14" s="707"/>
      <c r="AZ14" s="707"/>
      <c r="BA14" s="707"/>
      <c r="BB14" s="707"/>
      <c r="BC14" s="707"/>
      <c r="BD14" s="707"/>
      <c r="BE14" s="707"/>
      <c r="BF14" s="707"/>
      <c r="BG14" s="707"/>
      <c r="BH14" s="707"/>
      <c r="BI14" s="707"/>
      <c r="BJ14" s="707"/>
      <c r="BK14" s="707"/>
      <c r="BL14" s="707"/>
      <c r="BM14" s="707"/>
      <c r="BN14" s="707"/>
      <c r="BO14" s="707"/>
      <c r="BP14" s="770"/>
    </row>
    <row r="15" spans="1:68" ht="45" customHeight="1">
      <c r="B15" s="1041" t="s">
        <v>108</v>
      </c>
      <c r="C15" s="1042"/>
      <c r="D15" s="1042"/>
      <c r="E15" s="1042"/>
      <c r="F15" s="1042"/>
      <c r="G15" s="1042"/>
      <c r="H15" s="1042"/>
      <c r="I15" s="1042"/>
      <c r="J15" s="1043"/>
      <c r="K15" s="74"/>
      <c r="L15" s="935"/>
      <c r="M15" s="935"/>
      <c r="N15" s="935"/>
      <c r="O15" s="935"/>
      <c r="P15" s="935"/>
      <c r="Q15" s="935"/>
      <c r="R15" s="935"/>
      <c r="S15" s="935"/>
      <c r="T15" s="935"/>
      <c r="U15" s="935"/>
      <c r="V15" s="935"/>
      <c r="W15" s="935"/>
      <c r="X15" s="935"/>
      <c r="Y15" s="935"/>
      <c r="Z15" s="935"/>
      <c r="AA15" s="935"/>
      <c r="AB15" s="935"/>
      <c r="AC15" s="935"/>
      <c r="AD15" s="75"/>
      <c r="AG15" s="1044" t="str">
        <f t="shared" si="0"/>
        <v>未入力</v>
      </c>
      <c r="AH15" s="1045"/>
      <c r="AI15" s="1046"/>
      <c r="AJ15" s="671" t="s">
        <v>188</v>
      </c>
      <c r="AK15" s="781"/>
      <c r="AL15" s="781"/>
      <c r="AM15" s="781"/>
      <c r="AN15" s="781"/>
      <c r="AO15" s="781"/>
      <c r="AP15" s="672"/>
      <c r="AQ15" s="77"/>
      <c r="AR15" s="64" t="s">
        <v>189</v>
      </c>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5"/>
    </row>
    <row r="16" spans="1:68" ht="45" customHeight="1">
      <c r="B16" s="1041" t="s">
        <v>765</v>
      </c>
      <c r="C16" s="1042"/>
      <c r="D16" s="1042"/>
      <c r="E16" s="1042"/>
      <c r="F16" s="1042"/>
      <c r="G16" s="1042"/>
      <c r="H16" s="1042"/>
      <c r="I16" s="1042"/>
      <c r="J16" s="1043"/>
      <c r="K16" s="74"/>
      <c r="L16" s="935"/>
      <c r="M16" s="935"/>
      <c r="N16" s="935"/>
      <c r="O16" s="935"/>
      <c r="P16" s="935"/>
      <c r="Q16" s="935"/>
      <c r="R16" s="935"/>
      <c r="S16" s="935"/>
      <c r="T16" s="935"/>
      <c r="U16" s="935"/>
      <c r="V16" s="935"/>
      <c r="W16" s="935"/>
      <c r="X16" s="935"/>
      <c r="Y16" s="935"/>
      <c r="Z16" s="935"/>
      <c r="AA16" s="935"/>
      <c r="AB16" s="935"/>
      <c r="AC16" s="935"/>
      <c r="AD16" s="75"/>
      <c r="AG16" s="1044" t="str">
        <f t="shared" si="0"/>
        <v>未入力</v>
      </c>
      <c r="AH16" s="1045"/>
      <c r="AI16" s="1046"/>
      <c r="AJ16" s="1048" t="s">
        <v>766</v>
      </c>
      <c r="AK16" s="1049"/>
      <c r="AL16" s="1049"/>
      <c r="AM16" s="1049"/>
      <c r="AN16" s="1049"/>
      <c r="AO16" s="1049"/>
      <c r="AP16" s="1050"/>
      <c r="AQ16" s="77"/>
      <c r="AR16" s="64" t="s">
        <v>767</v>
      </c>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5"/>
    </row>
    <row r="17" spans="1:70" ht="12" customHeight="1">
      <c r="B17" s="506"/>
      <c r="C17" s="503"/>
      <c r="D17" s="506"/>
      <c r="E17" s="506"/>
      <c r="F17" s="506"/>
      <c r="G17" s="506"/>
      <c r="H17" s="506"/>
      <c r="I17" s="506"/>
      <c r="J17" s="506"/>
    </row>
    <row r="18" spans="1:70" ht="24" customHeight="1">
      <c r="A18" s="27"/>
      <c r="B18" s="188" t="s">
        <v>1103</v>
      </c>
      <c r="C18" s="506"/>
      <c r="D18" s="506"/>
      <c r="E18" s="506"/>
      <c r="F18" s="506"/>
      <c r="G18" s="506"/>
      <c r="H18" s="506"/>
      <c r="I18" s="506"/>
      <c r="M18" s="506"/>
      <c r="N18" s="506"/>
      <c r="O18" s="506"/>
      <c r="P18" s="506"/>
      <c r="R18" s="506"/>
      <c r="S18" s="13"/>
      <c r="T18" s="506"/>
      <c r="U18" s="506"/>
      <c r="V18" s="506"/>
      <c r="W18" s="506"/>
      <c r="X18" s="506"/>
      <c r="Y18" s="506"/>
      <c r="Z18" s="506"/>
      <c r="AA18" s="506"/>
      <c r="AB18" s="506"/>
      <c r="AC18" s="506"/>
      <c r="AD18" s="506"/>
    </row>
    <row r="19" spans="1:70" ht="45" customHeight="1">
      <c r="A19" s="28"/>
      <c r="B19" s="1087" t="s">
        <v>142</v>
      </c>
      <c r="C19" s="1087"/>
      <c r="D19" s="1087"/>
      <c r="E19" s="1087"/>
      <c r="F19" s="1087"/>
      <c r="G19" s="1087"/>
      <c r="H19" s="1087"/>
      <c r="I19" s="1087"/>
      <c r="J19" s="845"/>
      <c r="K19" s="42"/>
      <c r="L19" s="1053"/>
      <c r="M19" s="1053"/>
      <c r="N19" s="1053"/>
      <c r="O19" s="1053"/>
      <c r="P19" s="1053"/>
      <c r="Q19" s="1053"/>
      <c r="R19" s="1053"/>
      <c r="S19" s="1053"/>
      <c r="T19" s="1053"/>
      <c r="U19" s="1053"/>
      <c r="V19" s="1053"/>
      <c r="W19" s="1053"/>
      <c r="X19" s="1053"/>
      <c r="Y19" s="1053"/>
      <c r="Z19" s="1053"/>
      <c r="AA19" s="1053"/>
      <c r="AB19" s="1053"/>
      <c r="AC19" s="1053"/>
      <c r="AD19" s="43"/>
      <c r="AE19" s="29"/>
      <c r="AF19" s="28"/>
      <c r="AG19" s="1044" t="str">
        <f>IF(L19&lt;&gt;"","OK","未入力")</f>
        <v>未入力</v>
      </c>
      <c r="AH19" s="1045"/>
      <c r="AI19" s="1046"/>
      <c r="AJ19" s="185" t="s">
        <v>196</v>
      </c>
      <c r="AK19" s="186"/>
      <c r="AL19" s="186"/>
      <c r="AM19" s="186"/>
      <c r="AN19" s="186"/>
      <c r="AO19" s="186"/>
      <c r="AP19" s="187"/>
      <c r="AQ19" s="492"/>
      <c r="AR19" s="1088" t="s">
        <v>813</v>
      </c>
      <c r="AS19" s="1088"/>
      <c r="AT19" s="1088"/>
      <c r="AU19" s="1088"/>
      <c r="AV19" s="1088"/>
      <c r="AW19" s="1088"/>
      <c r="AX19" s="1088"/>
      <c r="AY19" s="1088"/>
      <c r="AZ19" s="1088"/>
      <c r="BA19" s="1088"/>
      <c r="BB19" s="1088"/>
      <c r="BC19" s="1088"/>
      <c r="BD19" s="1088"/>
      <c r="BE19" s="1088"/>
      <c r="BF19" s="1088"/>
      <c r="BG19" s="1088"/>
      <c r="BH19" s="1088"/>
      <c r="BI19" s="1088"/>
      <c r="BJ19" s="1088"/>
      <c r="BK19" s="1088"/>
      <c r="BL19" s="1088"/>
      <c r="BM19" s="1088"/>
      <c r="BN19" s="1088"/>
      <c r="BO19" s="1088"/>
      <c r="BP19" s="1089"/>
    </row>
    <row r="20" spans="1:70" ht="12" customHeight="1">
      <c r="A20" s="29"/>
      <c r="B20" s="31"/>
      <c r="C20" s="31"/>
      <c r="D20" s="31"/>
      <c r="E20" s="32"/>
      <c r="F20" s="32"/>
      <c r="G20" s="32"/>
      <c r="H20" s="33"/>
      <c r="I20" s="33"/>
      <c r="J20" s="33"/>
      <c r="K20" s="33"/>
      <c r="L20" s="33"/>
      <c r="M20" s="33"/>
      <c r="N20" s="33"/>
      <c r="O20" s="33"/>
      <c r="P20" s="33"/>
      <c r="Q20" s="34"/>
      <c r="R20" s="34"/>
      <c r="S20" s="34"/>
      <c r="T20" s="29"/>
      <c r="U20" s="28"/>
      <c r="V20" s="30"/>
      <c r="W20" s="30"/>
      <c r="X20" s="30"/>
      <c r="Y20" s="30"/>
      <c r="Z20" s="30"/>
      <c r="AA20" s="30"/>
      <c r="AB20" s="30"/>
      <c r="AC20" s="30"/>
      <c r="AD20" s="30"/>
      <c r="AE20" s="30"/>
      <c r="AF20" s="28"/>
      <c r="AG20" s="188"/>
      <c r="AH20" s="188"/>
      <c r="AI20" s="188"/>
      <c r="AJ20" s="188"/>
      <c r="AK20" s="188"/>
      <c r="AL20" s="188"/>
      <c r="AM20" s="188"/>
      <c r="AN20" s="188"/>
      <c r="AO20" s="188"/>
      <c r="AP20" s="188"/>
      <c r="AR20" s="188"/>
      <c r="AS20" s="188"/>
      <c r="AT20" s="188"/>
      <c r="AU20" s="188"/>
      <c r="AV20" s="188"/>
      <c r="AW20" s="188"/>
      <c r="AX20" s="188"/>
      <c r="AY20" s="188"/>
      <c r="AZ20" s="188"/>
      <c r="BA20" s="188"/>
      <c r="BB20" s="188"/>
      <c r="BC20" s="188"/>
      <c r="BD20" s="188"/>
      <c r="BE20" s="188"/>
      <c r="BF20" s="188"/>
      <c r="BG20" s="188"/>
      <c r="BH20" s="188"/>
      <c r="BI20" s="188"/>
      <c r="BJ20" s="188"/>
      <c r="BK20" s="188"/>
      <c r="BL20" s="188"/>
      <c r="BM20" s="188"/>
      <c r="BN20" s="188"/>
      <c r="BO20" s="188"/>
      <c r="BP20" s="188"/>
    </row>
    <row r="21" spans="1:70" ht="24" hidden="1" customHeight="1" outlineLevel="1">
      <c r="A21" s="29"/>
      <c r="B21" s="535" t="s">
        <v>1104</v>
      </c>
      <c r="C21" s="31"/>
      <c r="D21" s="31"/>
      <c r="E21" s="32"/>
      <c r="F21" s="32"/>
      <c r="G21" s="32"/>
      <c r="H21" s="33"/>
      <c r="I21" s="33"/>
      <c r="J21" s="33"/>
      <c r="K21" s="33"/>
      <c r="L21" s="33"/>
      <c r="M21" s="33"/>
      <c r="N21" s="33"/>
      <c r="O21" s="33"/>
      <c r="P21" s="33"/>
      <c r="Q21" s="34"/>
      <c r="R21" s="34"/>
      <c r="S21" s="34"/>
      <c r="T21" s="1979" t="s">
        <v>1106</v>
      </c>
      <c r="U21" s="29"/>
      <c r="V21" s="30"/>
      <c r="W21" s="30"/>
      <c r="Y21" s="1979" t="s">
        <v>1105</v>
      </c>
      <c r="AA21" s="30"/>
      <c r="AB21" s="30"/>
      <c r="AC21" s="30"/>
      <c r="AD21" s="30"/>
      <c r="AE21" s="30"/>
      <c r="AF21" s="28"/>
      <c r="AG21" s="188"/>
      <c r="AH21" s="188"/>
      <c r="AI21" s="188"/>
      <c r="AJ21" s="188"/>
      <c r="AK21" s="188"/>
      <c r="AL21" s="188"/>
      <c r="AM21" s="188"/>
      <c r="AN21" s="188"/>
      <c r="AO21" s="188"/>
      <c r="AP21" s="188"/>
      <c r="AR21" s="188"/>
      <c r="AS21" s="188"/>
      <c r="AT21" s="188"/>
      <c r="AU21" s="188"/>
      <c r="AV21" s="188"/>
      <c r="AW21" s="188"/>
      <c r="AX21" s="188"/>
      <c r="AY21" s="188"/>
      <c r="AZ21" s="188"/>
      <c r="BA21" s="188"/>
      <c r="BB21" s="188"/>
      <c r="BC21" s="188"/>
      <c r="BD21" s="188"/>
      <c r="BE21" s="188"/>
      <c r="BF21" s="188"/>
      <c r="BG21" s="188"/>
      <c r="BH21" s="188"/>
      <c r="BI21" s="188"/>
      <c r="BJ21" s="188"/>
      <c r="BK21" s="188"/>
      <c r="BL21" s="188"/>
      <c r="BM21" s="188"/>
      <c r="BN21" s="188"/>
      <c r="BO21" s="188"/>
      <c r="BP21" s="188"/>
    </row>
    <row r="22" spans="1:70" ht="30" hidden="1" customHeight="1" outlineLevel="1">
      <c r="A22" s="29"/>
      <c r="B22" s="1090" t="s">
        <v>143</v>
      </c>
      <c r="C22" s="1091"/>
      <c r="D22" s="1091"/>
      <c r="E22" s="1091"/>
      <c r="F22" s="1091"/>
      <c r="G22" s="1091"/>
      <c r="H22" s="1091"/>
      <c r="I22" s="1091"/>
      <c r="J22" s="1092"/>
      <c r="K22" s="36"/>
      <c r="L22" s="1096" t="s">
        <v>464</v>
      </c>
      <c r="M22" s="1096"/>
      <c r="N22" s="1096"/>
      <c r="O22" s="1096"/>
      <c r="P22" s="1096"/>
      <c r="Q22" s="1096"/>
      <c r="R22" s="1096"/>
      <c r="S22" s="1096"/>
      <c r="T22" s="1096"/>
      <c r="U22" s="1096"/>
      <c r="V22" s="1096"/>
      <c r="W22" s="1096"/>
      <c r="X22" s="1096"/>
      <c r="Y22" s="1096"/>
      <c r="Z22" s="1096"/>
      <c r="AA22" s="1096"/>
      <c r="AB22" s="1096"/>
      <c r="AC22" s="1096"/>
      <c r="AD22" s="37"/>
      <c r="AE22" s="30"/>
      <c r="AF22" s="28"/>
      <c r="AG22" s="1079" t="str">
        <f>IF(L22&lt;&gt;"","OK","未入力")</f>
        <v>OK</v>
      </c>
      <c r="AH22" s="1080"/>
      <c r="AI22" s="1081"/>
      <c r="AJ22" s="1097" t="s">
        <v>286</v>
      </c>
      <c r="AK22" s="1097"/>
      <c r="AL22" s="1097"/>
      <c r="AM22" s="1097"/>
      <c r="AN22" s="1097"/>
      <c r="AO22" s="1097"/>
      <c r="AP22" s="1097"/>
      <c r="AQ22" s="208"/>
      <c r="AR22" s="1089" t="s">
        <v>990</v>
      </c>
      <c r="AS22" s="1098"/>
      <c r="AT22" s="1098"/>
      <c r="AU22" s="1098"/>
      <c r="AV22" s="1098"/>
      <c r="AW22" s="1098"/>
      <c r="AX22" s="1098"/>
      <c r="AY22" s="1098"/>
      <c r="AZ22" s="1098"/>
      <c r="BA22" s="1098"/>
      <c r="BB22" s="1098"/>
      <c r="BC22" s="1098"/>
      <c r="BD22" s="1098"/>
      <c r="BE22" s="1098"/>
      <c r="BF22" s="1098"/>
      <c r="BG22" s="1098"/>
      <c r="BH22" s="1098"/>
      <c r="BI22" s="1098"/>
      <c r="BJ22" s="1098"/>
      <c r="BK22" s="1098"/>
      <c r="BL22" s="1098"/>
      <c r="BM22" s="1098"/>
      <c r="BN22" s="1098"/>
      <c r="BO22" s="1098"/>
      <c r="BP22" s="1098"/>
    </row>
    <row r="23" spans="1:70" ht="22.5" hidden="1" customHeight="1" outlineLevel="1">
      <c r="A23" s="29"/>
      <c r="B23" s="1093"/>
      <c r="C23" s="1094"/>
      <c r="D23" s="1094"/>
      <c r="E23" s="1094"/>
      <c r="F23" s="1094"/>
      <c r="G23" s="1094"/>
      <c r="H23" s="1094"/>
      <c r="I23" s="1094"/>
      <c r="J23" s="1095"/>
      <c r="K23" s="38"/>
      <c r="L23" s="1099" t="str">
        <f>IF(L22="再委託予定","再委託先","")</f>
        <v/>
      </c>
      <c r="M23" s="1099"/>
      <c r="N23" s="1099"/>
      <c r="O23" s="1100"/>
      <c r="P23" s="1100"/>
      <c r="Q23" s="1100"/>
      <c r="R23" s="1100"/>
      <c r="S23" s="1100"/>
      <c r="T23" s="1100"/>
      <c r="U23" s="1100"/>
      <c r="V23" s="1100"/>
      <c r="W23" s="1100"/>
      <c r="X23" s="1100"/>
      <c r="Y23" s="1100"/>
      <c r="Z23" s="1100"/>
      <c r="AA23" s="1100"/>
      <c r="AB23" s="1100"/>
      <c r="AC23" s="1100"/>
      <c r="AD23" s="39"/>
      <c r="AE23" s="30"/>
      <c r="AF23" s="28"/>
      <c r="AG23" s="1101" t="str">
        <f>IF(AND(L22="再委託予定",O23=""),"再委託先を記入してください","")</f>
        <v/>
      </c>
      <c r="AH23" s="1101"/>
      <c r="AI23" s="1102"/>
      <c r="AJ23" s="1025"/>
      <c r="AK23" s="1097"/>
      <c r="AL23" s="1097"/>
      <c r="AM23" s="1097"/>
      <c r="AN23" s="1097"/>
      <c r="AO23" s="1097"/>
      <c r="AP23" s="1097"/>
      <c r="AQ23" s="24"/>
      <c r="AR23" s="1089"/>
      <c r="AS23" s="1098"/>
      <c r="AT23" s="1098"/>
      <c r="AU23" s="1098"/>
      <c r="AV23" s="1098"/>
      <c r="AW23" s="1098"/>
      <c r="AX23" s="1098"/>
      <c r="AY23" s="1098"/>
      <c r="AZ23" s="1098"/>
      <c r="BA23" s="1098"/>
      <c r="BB23" s="1098"/>
      <c r="BC23" s="1098"/>
      <c r="BD23" s="1098"/>
      <c r="BE23" s="1098"/>
      <c r="BF23" s="1098"/>
      <c r="BG23" s="1098"/>
      <c r="BH23" s="1098"/>
      <c r="BI23" s="1098"/>
      <c r="BJ23" s="1098"/>
      <c r="BK23" s="1098"/>
      <c r="BL23" s="1098"/>
      <c r="BM23" s="1098"/>
      <c r="BN23" s="1098"/>
      <c r="BO23" s="1098"/>
      <c r="BP23" s="1098"/>
      <c r="BQ23" s="1103"/>
      <c r="BR23" s="1104"/>
    </row>
    <row r="24" spans="1:70" ht="11.25" customHeight="1" collapsed="1">
      <c r="A24" s="29"/>
      <c r="B24" s="41"/>
      <c r="C24" s="41"/>
      <c r="D24" s="41"/>
      <c r="E24" s="41"/>
      <c r="F24" s="41"/>
      <c r="G24" s="41"/>
      <c r="H24" s="41"/>
      <c r="I24" s="41"/>
      <c r="J24" s="41"/>
      <c r="K24" s="33"/>
      <c r="L24" s="35"/>
      <c r="M24" s="40"/>
      <c r="N24" s="33"/>
      <c r="O24" s="33"/>
      <c r="P24" s="33"/>
      <c r="Q24" s="34"/>
      <c r="R24" s="34"/>
      <c r="S24" s="34"/>
      <c r="T24" s="29"/>
      <c r="U24" s="29"/>
      <c r="V24" s="30"/>
      <c r="W24" s="30"/>
      <c r="X24" s="30"/>
      <c r="Y24" s="30"/>
      <c r="Z24" s="30"/>
      <c r="AA24" s="30"/>
      <c r="AB24" s="30"/>
      <c r="AC24" s="30"/>
      <c r="AD24" s="30"/>
      <c r="AE24" s="30"/>
      <c r="AF24" s="28"/>
      <c r="AG24" s="188"/>
      <c r="AH24" s="188"/>
      <c r="AI24" s="188"/>
      <c r="AJ24" s="188"/>
      <c r="AK24" s="188"/>
      <c r="AL24" s="188"/>
      <c r="AM24" s="188"/>
      <c r="AN24" s="188"/>
      <c r="AO24" s="188"/>
      <c r="AP24" s="188"/>
    </row>
    <row r="25" spans="1:70" ht="24" customHeight="1">
      <c r="A25" s="78" t="s">
        <v>214</v>
      </c>
      <c r="B25" s="503"/>
      <c r="C25" s="495"/>
      <c r="D25" s="495"/>
      <c r="E25" s="495"/>
      <c r="F25" s="506"/>
      <c r="G25" s="506"/>
      <c r="H25" s="506"/>
      <c r="I25" s="506"/>
      <c r="J25" s="506"/>
      <c r="K25" s="506"/>
      <c r="L25" s="506"/>
      <c r="M25" s="506"/>
      <c r="N25" s="506"/>
      <c r="O25" s="506"/>
      <c r="P25" s="506"/>
      <c r="Q25" s="506"/>
      <c r="R25" s="506"/>
      <c r="S25" s="506"/>
      <c r="T25" s="506"/>
      <c r="U25" s="506"/>
      <c r="AG25" s="1105" t="str">
        <f>IF(AND(L22&lt;&gt;"再委託予定",O23&lt;&gt;""),"再委託先記入有？","")</f>
        <v/>
      </c>
      <c r="AH25" s="1105"/>
      <c r="AI25" s="1105"/>
      <c r="AJ25" s="1105"/>
      <c r="AK25" s="1105"/>
      <c r="AL25" s="188"/>
      <c r="AM25" s="188"/>
      <c r="AN25" s="188"/>
      <c r="AO25" s="188"/>
      <c r="AP25" s="188"/>
    </row>
    <row r="26" spans="1:70" ht="24" customHeight="1">
      <c r="B26" s="646" t="s">
        <v>146</v>
      </c>
      <c r="C26" s="646"/>
      <c r="D26" s="646"/>
      <c r="E26" s="646"/>
      <c r="F26" s="1106" t="s">
        <v>152</v>
      </c>
      <c r="G26" s="646"/>
      <c r="H26" s="646"/>
      <c r="I26" s="646"/>
      <c r="J26" s="805" t="s">
        <v>772</v>
      </c>
      <c r="K26" s="805"/>
      <c r="L26" s="805"/>
      <c r="M26" s="805"/>
      <c r="N26" s="805"/>
      <c r="O26" s="695" t="s">
        <v>147</v>
      </c>
      <c r="P26" s="696"/>
      <c r="Q26" s="696"/>
      <c r="R26" s="696"/>
      <c r="S26" s="696"/>
      <c r="T26" s="697"/>
      <c r="U26" s="662" t="s">
        <v>148</v>
      </c>
      <c r="V26" s="663"/>
      <c r="W26" s="664"/>
      <c r="X26" s="662" t="s">
        <v>149</v>
      </c>
      <c r="Y26" s="664"/>
      <c r="Z26" s="998" t="s">
        <v>150</v>
      </c>
      <c r="AA26" s="1000"/>
      <c r="AB26" s="998" t="s">
        <v>156</v>
      </c>
      <c r="AC26" s="999"/>
      <c r="AD26" s="1000"/>
      <c r="AG26" s="188"/>
      <c r="AH26" s="188"/>
      <c r="AI26" s="188"/>
      <c r="AJ26" s="188"/>
      <c r="AK26" s="188"/>
      <c r="AL26" s="188"/>
      <c r="AM26" s="188"/>
      <c r="AN26" s="188"/>
      <c r="AO26" s="188"/>
      <c r="AP26" s="188"/>
    </row>
    <row r="27" spans="1:70" ht="24" customHeight="1">
      <c r="B27" s="646"/>
      <c r="C27" s="646"/>
      <c r="D27" s="646"/>
      <c r="E27" s="646"/>
      <c r="F27" s="646"/>
      <c r="G27" s="646"/>
      <c r="H27" s="646"/>
      <c r="I27" s="646"/>
      <c r="J27" s="805"/>
      <c r="K27" s="805"/>
      <c r="L27" s="805"/>
      <c r="M27" s="805"/>
      <c r="N27" s="805"/>
      <c r="O27" s="695"/>
      <c r="P27" s="696"/>
      <c r="Q27" s="696"/>
      <c r="R27" s="696"/>
      <c r="S27" s="696"/>
      <c r="T27" s="697"/>
      <c r="U27" s="668"/>
      <c r="V27" s="669"/>
      <c r="W27" s="670"/>
      <c r="X27" s="668"/>
      <c r="Y27" s="670"/>
      <c r="Z27" s="1107"/>
      <c r="AA27" s="1108"/>
      <c r="AB27" s="1107"/>
      <c r="AC27" s="1109"/>
      <c r="AD27" s="1108"/>
      <c r="AG27" s="188"/>
      <c r="AH27" s="188"/>
      <c r="AI27" s="188"/>
      <c r="AJ27" s="188"/>
      <c r="AK27" s="188"/>
      <c r="AL27" s="188"/>
      <c r="AM27" s="188"/>
      <c r="AN27" s="188"/>
      <c r="AO27" s="188"/>
      <c r="AP27" s="188"/>
    </row>
    <row r="28" spans="1:70" ht="24" customHeight="1">
      <c r="B28" s="1128"/>
      <c r="C28" s="1128"/>
      <c r="D28" s="1128"/>
      <c r="E28" s="1128"/>
      <c r="F28" s="1129"/>
      <c r="G28" s="1129"/>
      <c r="H28" s="1129"/>
      <c r="I28" s="1129"/>
      <c r="J28" s="1129"/>
      <c r="K28" s="1129"/>
      <c r="L28" s="1129"/>
      <c r="M28" s="1129"/>
      <c r="N28" s="1129"/>
      <c r="O28" s="1130"/>
      <c r="P28" s="1131"/>
      <c r="Q28" s="1131"/>
      <c r="R28" s="1131"/>
      <c r="S28" s="1131"/>
      <c r="T28" s="1132"/>
      <c r="U28" s="1133"/>
      <c r="V28" s="1134"/>
      <c r="W28" s="1135"/>
      <c r="X28" s="1139"/>
      <c r="Y28" s="1140"/>
      <c r="Z28" s="1139"/>
      <c r="AA28" s="1140"/>
      <c r="AB28" s="1110"/>
      <c r="AC28" s="1111"/>
      <c r="AD28" s="1112"/>
      <c r="AG28" s="1116" t="str">
        <f>IF(J28&lt;&gt;"","OK","未入力")</f>
        <v>未入力</v>
      </c>
      <c r="AH28" s="1116"/>
      <c r="AI28" s="1116"/>
      <c r="AJ28" s="1119" t="s">
        <v>287</v>
      </c>
      <c r="AK28" s="1119"/>
      <c r="AL28" s="1119"/>
      <c r="AM28" s="1119"/>
      <c r="AN28" s="1119"/>
      <c r="AO28" s="1119"/>
      <c r="AP28" s="1119"/>
      <c r="AQ28" s="208"/>
      <c r="AR28" s="1122" t="s">
        <v>787</v>
      </c>
      <c r="AS28" s="1122"/>
      <c r="AT28" s="1122"/>
      <c r="AU28" s="1122"/>
      <c r="AV28" s="1122"/>
      <c r="AW28" s="1122"/>
      <c r="AX28" s="1122"/>
      <c r="AY28" s="1122"/>
      <c r="AZ28" s="1122"/>
      <c r="BA28" s="1122"/>
      <c r="BB28" s="1122"/>
      <c r="BC28" s="1122"/>
      <c r="BD28" s="1122"/>
      <c r="BE28" s="1122"/>
      <c r="BF28" s="1122"/>
      <c r="BG28" s="1122"/>
      <c r="BH28" s="1122"/>
      <c r="BI28" s="1122"/>
      <c r="BJ28" s="1122"/>
      <c r="BK28" s="1122"/>
      <c r="BL28" s="1122"/>
      <c r="BM28" s="1122"/>
      <c r="BN28" s="1122"/>
      <c r="BO28" s="1122"/>
      <c r="BP28" s="1123"/>
    </row>
    <row r="29" spans="1:70" ht="24" customHeight="1">
      <c r="B29" s="1128"/>
      <c r="C29" s="1128"/>
      <c r="D29" s="1128"/>
      <c r="E29" s="1128"/>
      <c r="F29" s="1129"/>
      <c r="G29" s="1129"/>
      <c r="H29" s="1129"/>
      <c r="I29" s="1129"/>
      <c r="J29" s="1129"/>
      <c r="K29" s="1129"/>
      <c r="L29" s="1129"/>
      <c r="M29" s="1129"/>
      <c r="N29" s="1129"/>
      <c r="O29" s="1130"/>
      <c r="P29" s="1131"/>
      <c r="Q29" s="1131"/>
      <c r="R29" s="1131"/>
      <c r="S29" s="1131"/>
      <c r="T29" s="1132"/>
      <c r="U29" s="1136"/>
      <c r="V29" s="1137"/>
      <c r="W29" s="1138"/>
      <c r="X29" s="1141"/>
      <c r="Y29" s="1142"/>
      <c r="Z29" s="1141"/>
      <c r="AA29" s="1142"/>
      <c r="AB29" s="1113"/>
      <c r="AC29" s="1114"/>
      <c r="AD29" s="1115"/>
      <c r="AG29" s="1117"/>
      <c r="AH29" s="1117"/>
      <c r="AI29" s="1117"/>
      <c r="AJ29" s="1120"/>
      <c r="AK29" s="1120"/>
      <c r="AL29" s="1120"/>
      <c r="AM29" s="1120"/>
      <c r="AN29" s="1120"/>
      <c r="AO29" s="1120"/>
      <c r="AP29" s="1120"/>
      <c r="AQ29" s="85"/>
      <c r="AR29" s="1124"/>
      <c r="AS29" s="1124"/>
      <c r="AT29" s="1124"/>
      <c r="AU29" s="1124"/>
      <c r="AV29" s="1124"/>
      <c r="AW29" s="1124"/>
      <c r="AX29" s="1124"/>
      <c r="AY29" s="1124"/>
      <c r="AZ29" s="1124"/>
      <c r="BA29" s="1124"/>
      <c r="BB29" s="1124"/>
      <c r="BC29" s="1124"/>
      <c r="BD29" s="1124"/>
      <c r="BE29" s="1124"/>
      <c r="BF29" s="1124"/>
      <c r="BG29" s="1124"/>
      <c r="BH29" s="1124"/>
      <c r="BI29" s="1124"/>
      <c r="BJ29" s="1124"/>
      <c r="BK29" s="1124"/>
      <c r="BL29" s="1124"/>
      <c r="BM29" s="1124"/>
      <c r="BN29" s="1124"/>
      <c r="BO29" s="1124"/>
      <c r="BP29" s="1125"/>
    </row>
    <row r="30" spans="1:70" ht="24" customHeight="1">
      <c r="B30" s="1128"/>
      <c r="C30" s="1128"/>
      <c r="D30" s="1128"/>
      <c r="E30" s="1128"/>
      <c r="F30" s="1129"/>
      <c r="G30" s="1129"/>
      <c r="H30" s="1129"/>
      <c r="I30" s="1129"/>
      <c r="J30" s="1129"/>
      <c r="K30" s="1129"/>
      <c r="L30" s="1129"/>
      <c r="M30" s="1129"/>
      <c r="N30" s="1129"/>
      <c r="O30" s="1130"/>
      <c r="P30" s="1131"/>
      <c r="Q30" s="1131"/>
      <c r="R30" s="1131"/>
      <c r="S30" s="1131"/>
      <c r="T30" s="1132"/>
      <c r="U30" s="1133"/>
      <c r="V30" s="1134"/>
      <c r="W30" s="1135"/>
      <c r="X30" s="1139"/>
      <c r="Y30" s="1140"/>
      <c r="Z30" s="1139"/>
      <c r="AA30" s="1140"/>
      <c r="AB30" s="1110"/>
      <c r="AC30" s="1111"/>
      <c r="AD30" s="1112"/>
      <c r="AG30" s="1117"/>
      <c r="AH30" s="1117"/>
      <c r="AI30" s="1117"/>
      <c r="AJ30" s="1120"/>
      <c r="AK30" s="1120"/>
      <c r="AL30" s="1120"/>
      <c r="AM30" s="1120"/>
      <c r="AN30" s="1120"/>
      <c r="AO30" s="1120"/>
      <c r="AP30" s="1120"/>
      <c r="AQ30" s="85"/>
      <c r="AR30" s="1124"/>
      <c r="AS30" s="1124"/>
      <c r="AT30" s="1124"/>
      <c r="AU30" s="1124"/>
      <c r="AV30" s="1124"/>
      <c r="AW30" s="1124"/>
      <c r="AX30" s="1124"/>
      <c r="AY30" s="1124"/>
      <c r="AZ30" s="1124"/>
      <c r="BA30" s="1124"/>
      <c r="BB30" s="1124"/>
      <c r="BC30" s="1124"/>
      <c r="BD30" s="1124"/>
      <c r="BE30" s="1124"/>
      <c r="BF30" s="1124"/>
      <c r="BG30" s="1124"/>
      <c r="BH30" s="1124"/>
      <c r="BI30" s="1124"/>
      <c r="BJ30" s="1124"/>
      <c r="BK30" s="1124"/>
      <c r="BL30" s="1124"/>
      <c r="BM30" s="1124"/>
      <c r="BN30" s="1124"/>
      <c r="BO30" s="1124"/>
      <c r="BP30" s="1125"/>
    </row>
    <row r="31" spans="1:70" ht="24" customHeight="1">
      <c r="B31" s="1128"/>
      <c r="C31" s="1128"/>
      <c r="D31" s="1128"/>
      <c r="E31" s="1128"/>
      <c r="F31" s="1129"/>
      <c r="G31" s="1129"/>
      <c r="H31" s="1129"/>
      <c r="I31" s="1129"/>
      <c r="J31" s="1129"/>
      <c r="K31" s="1129"/>
      <c r="L31" s="1129"/>
      <c r="M31" s="1129"/>
      <c r="N31" s="1129"/>
      <c r="O31" s="1130"/>
      <c r="P31" s="1131"/>
      <c r="Q31" s="1131"/>
      <c r="R31" s="1131"/>
      <c r="S31" s="1131"/>
      <c r="T31" s="1132"/>
      <c r="U31" s="1136"/>
      <c r="V31" s="1137"/>
      <c r="W31" s="1138"/>
      <c r="X31" s="1141"/>
      <c r="Y31" s="1142"/>
      <c r="Z31" s="1141"/>
      <c r="AA31" s="1142"/>
      <c r="AB31" s="1113"/>
      <c r="AC31" s="1114"/>
      <c r="AD31" s="1115"/>
      <c r="AG31" s="1118"/>
      <c r="AH31" s="1118"/>
      <c r="AI31" s="1118"/>
      <c r="AJ31" s="1121"/>
      <c r="AK31" s="1121"/>
      <c r="AL31" s="1121"/>
      <c r="AM31" s="1121"/>
      <c r="AN31" s="1121"/>
      <c r="AO31" s="1121"/>
      <c r="AP31" s="1121"/>
      <c r="AQ31" s="24"/>
      <c r="AR31" s="1126"/>
      <c r="AS31" s="1126"/>
      <c r="AT31" s="1126"/>
      <c r="AU31" s="1126"/>
      <c r="AV31" s="1126"/>
      <c r="AW31" s="1126"/>
      <c r="AX31" s="1126"/>
      <c r="AY31" s="1126"/>
      <c r="AZ31" s="1126"/>
      <c r="BA31" s="1126"/>
      <c r="BB31" s="1126"/>
      <c r="BC31" s="1126"/>
      <c r="BD31" s="1126"/>
      <c r="BE31" s="1126"/>
      <c r="BF31" s="1126"/>
      <c r="BG31" s="1126"/>
      <c r="BH31" s="1126"/>
      <c r="BI31" s="1126"/>
      <c r="BJ31" s="1126"/>
      <c r="BK31" s="1126"/>
      <c r="BL31" s="1126"/>
      <c r="BM31" s="1126"/>
      <c r="BN31" s="1126"/>
      <c r="BO31" s="1126"/>
      <c r="BP31" s="1127"/>
    </row>
    <row r="32" spans="1:70" ht="24" customHeight="1">
      <c r="B32" s="1128"/>
      <c r="C32" s="1128"/>
      <c r="D32" s="1128"/>
      <c r="E32" s="1128"/>
      <c r="F32" s="1129"/>
      <c r="G32" s="1129"/>
      <c r="H32" s="1129"/>
      <c r="I32" s="1129"/>
      <c r="J32" s="1129"/>
      <c r="K32" s="1129"/>
      <c r="L32" s="1129"/>
      <c r="M32" s="1129"/>
      <c r="N32" s="1129"/>
      <c r="O32" s="1130"/>
      <c r="P32" s="1131"/>
      <c r="Q32" s="1131"/>
      <c r="R32" s="1131"/>
      <c r="S32" s="1131"/>
      <c r="T32" s="1132"/>
      <c r="U32" s="1133"/>
      <c r="V32" s="1134"/>
      <c r="W32" s="1135"/>
      <c r="X32" s="1139"/>
      <c r="Y32" s="1140"/>
      <c r="Z32" s="1139"/>
      <c r="AA32" s="1140"/>
      <c r="AB32" s="1110"/>
      <c r="AC32" s="1111"/>
      <c r="AD32" s="1112"/>
    </row>
    <row r="33" spans="1:30" ht="24" customHeight="1">
      <c r="B33" s="1128"/>
      <c r="C33" s="1128"/>
      <c r="D33" s="1128"/>
      <c r="E33" s="1128"/>
      <c r="F33" s="1129"/>
      <c r="G33" s="1129"/>
      <c r="H33" s="1129"/>
      <c r="I33" s="1129"/>
      <c r="J33" s="1129"/>
      <c r="K33" s="1129"/>
      <c r="L33" s="1129"/>
      <c r="M33" s="1129"/>
      <c r="N33" s="1129"/>
      <c r="O33" s="1130"/>
      <c r="P33" s="1131"/>
      <c r="Q33" s="1131"/>
      <c r="R33" s="1131"/>
      <c r="S33" s="1131"/>
      <c r="T33" s="1132"/>
      <c r="U33" s="1136"/>
      <c r="V33" s="1137"/>
      <c r="W33" s="1138"/>
      <c r="X33" s="1141"/>
      <c r="Y33" s="1142"/>
      <c r="Z33" s="1141"/>
      <c r="AA33" s="1142"/>
      <c r="AB33" s="1113"/>
      <c r="AC33" s="1114"/>
      <c r="AD33" s="1115"/>
    </row>
    <row r="34" spans="1:30" ht="24" customHeight="1">
      <c r="A34" s="1144" t="s">
        <v>144</v>
      </c>
      <c r="B34" s="646" t="s">
        <v>153</v>
      </c>
      <c r="C34" s="646"/>
      <c r="D34" s="646"/>
      <c r="E34" s="646"/>
      <c r="F34" s="1145" t="s">
        <v>154</v>
      </c>
      <c r="G34" s="1145"/>
      <c r="H34" s="1145"/>
      <c r="I34" s="1145"/>
      <c r="J34" s="1145" t="s">
        <v>151</v>
      </c>
      <c r="K34" s="1145"/>
      <c r="L34" s="1145"/>
      <c r="M34" s="1145"/>
      <c r="N34" s="1145"/>
      <c r="O34" s="1041" t="s">
        <v>155</v>
      </c>
      <c r="P34" s="1042"/>
      <c r="Q34" s="1042"/>
      <c r="R34" s="1042"/>
      <c r="S34" s="1042"/>
      <c r="T34" s="1043"/>
      <c r="U34" s="662" t="s">
        <v>199</v>
      </c>
      <c r="V34" s="663"/>
      <c r="W34" s="664"/>
      <c r="X34" s="1146" t="s">
        <v>200</v>
      </c>
      <c r="Y34" s="1147"/>
      <c r="Z34" s="1146" t="s">
        <v>201</v>
      </c>
      <c r="AA34" s="1147"/>
      <c r="AB34" s="1150">
        <v>0.65700000000000003</v>
      </c>
      <c r="AC34" s="1151"/>
      <c r="AD34" s="1152"/>
    </row>
    <row r="35" spans="1:30" ht="24" customHeight="1">
      <c r="A35" s="1144"/>
      <c r="B35" s="646"/>
      <c r="C35" s="646"/>
      <c r="D35" s="646"/>
      <c r="E35" s="646"/>
      <c r="F35" s="1145"/>
      <c r="G35" s="1145"/>
      <c r="H35" s="1145"/>
      <c r="I35" s="1145"/>
      <c r="J35" s="1145"/>
      <c r="K35" s="1145"/>
      <c r="L35" s="1145"/>
      <c r="M35" s="1145"/>
      <c r="N35" s="1145"/>
      <c r="O35" s="1041"/>
      <c r="P35" s="1042"/>
      <c r="Q35" s="1042"/>
      <c r="R35" s="1042"/>
      <c r="S35" s="1042"/>
      <c r="T35" s="1043"/>
      <c r="U35" s="668"/>
      <c r="V35" s="669"/>
      <c r="W35" s="670"/>
      <c r="X35" s="1148"/>
      <c r="Y35" s="1149"/>
      <c r="Z35" s="1148"/>
      <c r="AA35" s="1149"/>
      <c r="AB35" s="1153"/>
      <c r="AC35" s="1154"/>
      <c r="AD35" s="1155"/>
    </row>
    <row r="36" spans="1:30" ht="24" customHeight="1">
      <c r="B36" s="44"/>
      <c r="C36" s="15" t="s">
        <v>123</v>
      </c>
      <c r="D36" s="1143" t="s">
        <v>1107</v>
      </c>
      <c r="E36" s="1143"/>
      <c r="F36" s="1143"/>
      <c r="G36" s="1143"/>
      <c r="H36" s="1143"/>
      <c r="I36" s="1143"/>
      <c r="J36" s="1143"/>
      <c r="K36" s="1143"/>
      <c r="L36" s="1143"/>
      <c r="M36" s="1143"/>
      <c r="N36" s="1143"/>
      <c r="O36" s="1143"/>
      <c r="P36" s="1143"/>
      <c r="Q36" s="1143"/>
      <c r="R36" s="1143"/>
      <c r="S36" s="1143"/>
      <c r="T36" s="1143"/>
      <c r="U36" s="1143"/>
      <c r="V36" s="1143"/>
      <c r="W36" s="1143"/>
      <c r="X36" s="1143"/>
      <c r="Y36" s="1143"/>
      <c r="Z36" s="1143"/>
      <c r="AA36" s="1143"/>
    </row>
    <row r="37" spans="1:30" ht="24" customHeight="1">
      <c r="B37" s="44"/>
      <c r="C37" s="44"/>
      <c r="D37" s="1143"/>
      <c r="E37" s="1143"/>
      <c r="F37" s="1143"/>
      <c r="G37" s="1143"/>
      <c r="H37" s="1143"/>
      <c r="I37" s="1143"/>
      <c r="J37" s="1143"/>
      <c r="K37" s="1143"/>
      <c r="L37" s="1143"/>
      <c r="M37" s="1143"/>
      <c r="N37" s="1143"/>
      <c r="O37" s="1143"/>
      <c r="P37" s="1143"/>
      <c r="Q37" s="1143"/>
      <c r="R37" s="1143"/>
      <c r="S37" s="1143"/>
      <c r="T37" s="1143"/>
      <c r="U37" s="1143"/>
      <c r="V37" s="1143"/>
      <c r="W37" s="1143"/>
      <c r="X37" s="1143"/>
      <c r="Y37" s="1143"/>
      <c r="Z37" s="1143"/>
      <c r="AA37" s="1143"/>
    </row>
    <row r="38" spans="1:30" ht="24" customHeight="1">
      <c r="B38" s="495"/>
      <c r="C38" s="495"/>
      <c r="D38" s="495"/>
      <c r="E38" s="495"/>
      <c r="F38" s="506"/>
      <c r="G38" s="506"/>
      <c r="H38" s="506"/>
      <c r="I38" s="506"/>
      <c r="J38" s="506"/>
      <c r="K38" s="506"/>
      <c r="L38" s="506"/>
      <c r="M38" s="506"/>
      <c r="N38" s="506"/>
      <c r="O38" s="506"/>
      <c r="P38" s="506"/>
      <c r="Q38" s="506"/>
      <c r="R38" s="506"/>
      <c r="S38" s="506"/>
      <c r="T38" s="506"/>
      <c r="U38" s="506"/>
    </row>
    <row r="39" spans="1:30" ht="24" customHeight="1">
      <c r="B39" s="495"/>
      <c r="C39" s="495"/>
      <c r="D39" s="495"/>
      <c r="E39" s="495"/>
      <c r="F39" s="506"/>
      <c r="G39" s="506"/>
      <c r="H39" s="506"/>
      <c r="I39" s="506"/>
      <c r="J39" s="506"/>
      <c r="K39" s="506"/>
      <c r="L39" s="506"/>
      <c r="M39" s="506"/>
      <c r="N39" s="506"/>
      <c r="O39" s="506"/>
      <c r="P39" s="506"/>
      <c r="Q39" s="506"/>
      <c r="R39" s="506"/>
      <c r="S39" s="506"/>
      <c r="T39" s="506"/>
      <c r="U39" s="506"/>
    </row>
    <row r="40" spans="1:30" ht="24" customHeight="1">
      <c r="C40" s="2" t="s">
        <v>185</v>
      </c>
      <c r="J40" s="2" t="s">
        <v>190</v>
      </c>
    </row>
    <row r="41" spans="1:30" ht="24" customHeight="1">
      <c r="J41" s="2" t="s">
        <v>191</v>
      </c>
    </row>
    <row r="42" spans="1:30" ht="24" customHeight="1">
      <c r="J42" s="2" t="s">
        <v>208</v>
      </c>
    </row>
    <row r="43" spans="1:30" ht="24" customHeight="1">
      <c r="J43" s="188" t="s">
        <v>752</v>
      </c>
    </row>
    <row r="44" spans="1:30" ht="24" customHeight="1">
      <c r="J44" s="2" t="s">
        <v>209</v>
      </c>
    </row>
    <row r="45" spans="1:30" ht="24" customHeight="1">
      <c r="J45" s="188" t="s">
        <v>1091</v>
      </c>
    </row>
    <row r="46" spans="1:30" ht="24" customHeight="1">
      <c r="J46" s="188" t="s">
        <v>1092</v>
      </c>
    </row>
    <row r="47" spans="1:30" ht="24" customHeight="1">
      <c r="J47" s="188" t="s">
        <v>1093</v>
      </c>
    </row>
    <row r="48" spans="1:30" ht="24" customHeight="1">
      <c r="J48" s="188" t="s">
        <v>1094</v>
      </c>
    </row>
    <row r="49" spans="10:10" ht="24" customHeight="1">
      <c r="J49" s="188" t="s">
        <v>1095</v>
      </c>
    </row>
    <row r="50" spans="10:10" ht="24" customHeight="1">
      <c r="J50" s="2" t="s">
        <v>209</v>
      </c>
    </row>
    <row r="52" spans="10:10" ht="24" customHeight="1">
      <c r="J52" s="2" t="s">
        <v>193</v>
      </c>
    </row>
    <row r="53" spans="10:10" ht="24" customHeight="1">
      <c r="J53" s="2" t="s">
        <v>203</v>
      </c>
    </row>
    <row r="55" spans="10:10" ht="24" customHeight="1">
      <c r="J55" s="2" t="s">
        <v>197</v>
      </c>
    </row>
    <row r="56" spans="10:10" ht="24" customHeight="1">
      <c r="J56" s="2" t="s">
        <v>194</v>
      </c>
    </row>
    <row r="57" spans="10:10" ht="24" customHeight="1">
      <c r="J57" s="2" t="s">
        <v>195</v>
      </c>
    </row>
    <row r="58" spans="10:10" ht="24" customHeight="1">
      <c r="J58" s="2" t="s">
        <v>209</v>
      </c>
    </row>
    <row r="59" spans="10:10" ht="24" customHeight="1">
      <c r="J59" s="2" t="s">
        <v>197</v>
      </c>
    </row>
    <row r="60" spans="10:10" ht="24" customHeight="1">
      <c r="J60" s="2" t="s">
        <v>194</v>
      </c>
    </row>
    <row r="61" spans="10:10" ht="24" customHeight="1">
      <c r="J61" s="2" t="s">
        <v>195</v>
      </c>
    </row>
    <row r="62" spans="10:10" ht="24" customHeight="1">
      <c r="J62" s="2" t="s">
        <v>198</v>
      </c>
    </row>
    <row r="63" spans="10:10" ht="24" customHeight="1">
      <c r="J63" s="2" t="s">
        <v>209</v>
      </c>
    </row>
  </sheetData>
  <mergeCells count="118">
    <mergeCell ref="D36:AA37"/>
    <mergeCell ref="Z32:AA33"/>
    <mergeCell ref="AB32:AD33"/>
    <mergeCell ref="A34:A35"/>
    <mergeCell ref="B34:E35"/>
    <mergeCell ref="F34:I35"/>
    <mergeCell ref="J34:N35"/>
    <mergeCell ref="O34:T35"/>
    <mergeCell ref="U34:W35"/>
    <mergeCell ref="X34:Y35"/>
    <mergeCell ref="Z34:AA35"/>
    <mergeCell ref="AB34:AD35"/>
    <mergeCell ref="B32:E33"/>
    <mergeCell ref="F32:I33"/>
    <mergeCell ref="J32:N33"/>
    <mergeCell ref="O32:T33"/>
    <mergeCell ref="U32:W33"/>
    <mergeCell ref="X32:Y33"/>
    <mergeCell ref="AB28:AD29"/>
    <mergeCell ref="AG28:AI31"/>
    <mergeCell ref="AJ28:AP31"/>
    <mergeCell ref="AR28:BP31"/>
    <mergeCell ref="B30:E31"/>
    <mergeCell ref="F30:I31"/>
    <mergeCell ref="J30:N31"/>
    <mergeCell ref="O30:T31"/>
    <mergeCell ref="U30:W31"/>
    <mergeCell ref="X30:Y31"/>
    <mergeCell ref="Z30:AA31"/>
    <mergeCell ref="AB30:AD31"/>
    <mergeCell ref="B28:E29"/>
    <mergeCell ref="F28:I29"/>
    <mergeCell ref="J28:N29"/>
    <mergeCell ref="O28:T29"/>
    <mergeCell ref="U28:W29"/>
    <mergeCell ref="X28:Y29"/>
    <mergeCell ref="Z28:AA29"/>
    <mergeCell ref="BQ23:BR23"/>
    <mergeCell ref="AG25:AK25"/>
    <mergeCell ref="B26:E27"/>
    <mergeCell ref="F26:I27"/>
    <mergeCell ref="J26:N27"/>
    <mergeCell ref="O26:T27"/>
    <mergeCell ref="U26:W27"/>
    <mergeCell ref="X26:Y27"/>
    <mergeCell ref="Z26:AA27"/>
    <mergeCell ref="AB26:AD27"/>
    <mergeCell ref="AG16:AI16"/>
    <mergeCell ref="AJ16:AP16"/>
    <mergeCell ref="B19:J19"/>
    <mergeCell ref="L19:AC19"/>
    <mergeCell ref="AG19:AI19"/>
    <mergeCell ref="AR19:BP19"/>
    <mergeCell ref="B22:J23"/>
    <mergeCell ref="L22:AC22"/>
    <mergeCell ref="AJ22:AP23"/>
    <mergeCell ref="AR22:BP23"/>
    <mergeCell ref="L23:N23"/>
    <mergeCell ref="O23:AC23"/>
    <mergeCell ref="AG23:AI23"/>
    <mergeCell ref="B16:J16"/>
    <mergeCell ref="L16:AC16"/>
    <mergeCell ref="A1:D1"/>
    <mergeCell ref="E1:S1"/>
    <mergeCell ref="L12:AC12"/>
    <mergeCell ref="L11:AC11"/>
    <mergeCell ref="L13:AC13"/>
    <mergeCell ref="L8:AC8"/>
    <mergeCell ref="P3:S3"/>
    <mergeCell ref="P4:S4"/>
    <mergeCell ref="T3:AD3"/>
    <mergeCell ref="T4:AD4"/>
    <mergeCell ref="T1:AD1"/>
    <mergeCell ref="B7:J7"/>
    <mergeCell ref="B8:J8"/>
    <mergeCell ref="B6:J6"/>
    <mergeCell ref="L9:AC9"/>
    <mergeCell ref="B9:J9"/>
    <mergeCell ref="L6:AC6"/>
    <mergeCell ref="L7:AC7"/>
    <mergeCell ref="P2:S2"/>
    <mergeCell ref="T2:AD2"/>
    <mergeCell ref="AR12:BP12"/>
    <mergeCell ref="AR13:BP13"/>
    <mergeCell ref="L15:AC15"/>
    <mergeCell ref="L10:AC10"/>
    <mergeCell ref="H12:J12"/>
    <mergeCell ref="B15:J15"/>
    <mergeCell ref="L14:AC14"/>
    <mergeCell ref="B10:J10"/>
    <mergeCell ref="B14:J14"/>
    <mergeCell ref="B11:G13"/>
    <mergeCell ref="H11:J11"/>
    <mergeCell ref="H13:J13"/>
    <mergeCell ref="AJ3:BP4"/>
    <mergeCell ref="AG8:AI8"/>
    <mergeCell ref="AG13:AI13"/>
    <mergeCell ref="AG14:AI14"/>
    <mergeCell ref="AG15:AI15"/>
    <mergeCell ref="AG11:AI11"/>
    <mergeCell ref="AG12:AI12"/>
    <mergeCell ref="AG22:AI22"/>
    <mergeCell ref="AG5:AI5"/>
    <mergeCell ref="AG6:AI6"/>
    <mergeCell ref="AG7:AI7"/>
    <mergeCell ref="AG9:AI9"/>
    <mergeCell ref="AG10:AI10"/>
    <mergeCell ref="AJ15:AP15"/>
    <mergeCell ref="AR6:BP7"/>
    <mergeCell ref="AR9:BP9"/>
    <mergeCell ref="AR10:BP10"/>
    <mergeCell ref="AR14:BP14"/>
    <mergeCell ref="AJ14:AP14"/>
    <mergeCell ref="AN11:AP11"/>
    <mergeCell ref="AN12:AP12"/>
    <mergeCell ref="AN13:AP13"/>
    <mergeCell ref="AJ11:AM13"/>
    <mergeCell ref="AR11:BP11"/>
  </mergeCells>
  <phoneticPr fontId="5"/>
  <dataValidations count="8">
    <dataValidation imeMode="off" allowBlank="1" showInputMessage="1" showErrorMessage="1" sqref="K20:K24 AD8 H20:J21 L20:S21 K8:L8 AB32 AB30 AB34 AB28 AD15:AD16 T2:AD4" xr:uid="{6C570B73-6060-46DD-85E1-C7DC0B8830E2}"/>
    <dataValidation imeMode="on" allowBlank="1" showInputMessage="1" showErrorMessage="1" sqref="AD22:AD24 M24:AC24" xr:uid="{B8C7FD16-A0E0-4E4C-9DF0-BC8405EB001C}"/>
    <dataValidation type="list" allowBlank="1" showInputMessage="1" showErrorMessage="1" sqref="L11:AC11" xr:uid="{7D51874E-48AD-4EFC-9D34-75E31BFA2757}">
      <formula1>$J$42:$J$44</formula1>
    </dataValidation>
    <dataValidation type="list" allowBlank="1" showInputMessage="1" showErrorMessage="1" sqref="L14:AC14" xr:uid="{51DF6863-50B4-4AFC-B389-19AE1C38764A}">
      <formula1>$J$52:$J$53</formula1>
    </dataValidation>
    <dataValidation type="list" allowBlank="1" showInputMessage="1" showErrorMessage="1" sqref="L22:AC22" xr:uid="{25CEDDC2-7E69-4415-9AB8-6EC87D5C1491}">
      <formula1>$J$59:$J$63</formula1>
    </dataValidation>
    <dataValidation type="list" allowBlank="1" showInputMessage="1" showErrorMessage="1" sqref="L19:AC19" xr:uid="{CD092A26-9A4D-472C-8756-318EE3B328BE}">
      <formula1>$J$55:$J$58</formula1>
    </dataValidation>
    <dataValidation type="list" allowBlank="1" showInputMessage="1" showErrorMessage="1" sqref="L13:AC13" xr:uid="{C7217F68-54B2-429D-B503-2EC5B90A3DDF}">
      <formula1>$J$45:$J$50</formula1>
    </dataValidation>
    <dataValidation type="list" allowBlank="1" showInputMessage="1" showErrorMessage="1" sqref="L10:AC10" xr:uid="{D9BD602C-4EF9-40E5-A6F2-91F87223FFAD}">
      <formula1>$J$40:$J$41</formula1>
    </dataValidation>
  </dataValidations>
  <pageMargins left="0.9055118110236221" right="0.70866141732283472" top="0.39370078740157483" bottom="0.35433070866141736" header="0.19685039370078741" footer="0.19685039370078741"/>
  <pageSetup paperSize="9" scale="84" orientation="portrait" blackAndWhite="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Q47"/>
  <sheetViews>
    <sheetView view="pageBreakPreview" topLeftCell="A20" zoomScaleNormal="100" zoomScaleSheetLayoutView="100" workbookViewId="0">
      <selection activeCell="AC30" sqref="AC30"/>
    </sheetView>
  </sheetViews>
  <sheetFormatPr defaultColWidth="3.125" defaultRowHeight="24" customHeight="1"/>
  <cols>
    <col min="1" max="1" width="3.125" style="2"/>
    <col min="2" max="29" width="3.75" style="2" customWidth="1"/>
    <col min="30" max="16384" width="3.125" style="2"/>
  </cols>
  <sheetData>
    <row r="1" spans="1:69" s="285" customFormat="1" ht="24" customHeight="1">
      <c r="A1" s="646" t="s">
        <v>37</v>
      </c>
      <c r="B1" s="646"/>
      <c r="C1" s="646"/>
      <c r="D1" s="646"/>
      <c r="E1" s="1076" t="s">
        <v>128</v>
      </c>
      <c r="F1" s="1077"/>
      <c r="G1" s="1077"/>
      <c r="H1" s="1077"/>
      <c r="I1" s="1077"/>
      <c r="J1" s="1077"/>
      <c r="K1" s="1077"/>
      <c r="L1" s="1077"/>
      <c r="M1" s="1077"/>
      <c r="N1" s="1077"/>
      <c r="O1" s="1077"/>
      <c r="P1" s="1077"/>
      <c r="Q1" s="1077"/>
      <c r="R1" s="1077"/>
      <c r="S1" s="804" t="str">
        <f>IF(COUNTIF(AI6:AK34,"未入力"),"未入力の項目があります","")</f>
        <v>未入力の項目があります</v>
      </c>
      <c r="T1" s="804"/>
      <c r="U1" s="804"/>
      <c r="V1" s="804"/>
      <c r="W1" s="804"/>
      <c r="X1" s="804"/>
      <c r="Y1" s="804"/>
      <c r="Z1" s="804"/>
      <c r="AA1" s="804"/>
      <c r="AB1" s="804"/>
      <c r="AC1" s="804"/>
      <c r="AD1" s="82"/>
      <c r="AE1" s="82"/>
      <c r="AF1" s="285" t="s">
        <v>435</v>
      </c>
    </row>
    <row r="2" spans="1:69" s="631" customFormat="1" ht="24" customHeight="1">
      <c r="A2" s="621"/>
      <c r="B2" s="621"/>
      <c r="C2" s="621"/>
      <c r="D2" s="621"/>
      <c r="E2" s="624"/>
      <c r="F2" s="624"/>
      <c r="G2" s="624"/>
      <c r="H2" s="624"/>
      <c r="I2" s="624"/>
      <c r="J2" s="624"/>
      <c r="K2" s="624"/>
      <c r="L2" s="624"/>
      <c r="M2" s="624"/>
      <c r="N2" s="624"/>
      <c r="O2" s="805" t="s">
        <v>1043</v>
      </c>
      <c r="P2" s="805"/>
      <c r="Q2" s="805"/>
      <c r="R2" s="805"/>
      <c r="S2" s="807">
        <f>'１申請書'!$V$3</f>
        <v>0</v>
      </c>
      <c r="T2" s="806"/>
      <c r="U2" s="806"/>
      <c r="V2" s="806"/>
      <c r="W2" s="806"/>
      <c r="X2" s="806"/>
      <c r="Y2" s="806"/>
      <c r="Z2" s="806"/>
      <c r="AA2" s="806"/>
      <c r="AB2" s="806"/>
      <c r="AC2" s="806"/>
      <c r="AD2" s="82"/>
      <c r="AE2" s="82"/>
    </row>
    <row r="3" spans="1:69" s="285" customFormat="1" ht="24" customHeight="1">
      <c r="O3" s="859" t="s">
        <v>772</v>
      </c>
      <c r="P3" s="860"/>
      <c r="Q3" s="860"/>
      <c r="R3" s="861"/>
      <c r="S3" s="806">
        <f>'１申請書'!$K$14</f>
        <v>0</v>
      </c>
      <c r="T3" s="806"/>
      <c r="U3" s="806"/>
      <c r="V3" s="806"/>
      <c r="W3" s="806"/>
      <c r="X3" s="806"/>
      <c r="Y3" s="806"/>
      <c r="Z3" s="806"/>
      <c r="AA3" s="806"/>
      <c r="AB3" s="806"/>
      <c r="AC3" s="806"/>
    </row>
    <row r="4" spans="1:69" s="285" customFormat="1" ht="24" customHeight="1">
      <c r="O4" s="839" t="s">
        <v>97</v>
      </c>
      <c r="P4" s="840"/>
      <c r="Q4" s="840"/>
      <c r="R4" s="841"/>
      <c r="S4" s="806">
        <f>'１申請書'!$K$9</f>
        <v>0</v>
      </c>
      <c r="T4" s="806"/>
      <c r="U4" s="806"/>
      <c r="V4" s="806"/>
      <c r="W4" s="806"/>
      <c r="X4" s="806"/>
      <c r="Y4" s="806"/>
      <c r="Z4" s="806"/>
      <c r="AA4" s="806"/>
      <c r="AB4" s="806"/>
      <c r="AC4" s="806"/>
      <c r="AI4" s="518" t="s">
        <v>285</v>
      </c>
    </row>
    <row r="5" spans="1:69" ht="12" customHeight="1" thickBot="1">
      <c r="B5" s="49"/>
      <c r="C5" s="49"/>
      <c r="D5" s="98"/>
      <c r="E5" s="49"/>
      <c r="F5" s="49"/>
      <c r="G5" s="49"/>
      <c r="H5" s="49"/>
      <c r="I5" s="49"/>
      <c r="J5" s="49"/>
      <c r="K5" s="50"/>
      <c r="L5" s="50"/>
      <c r="M5" s="50"/>
    </row>
    <row r="6" spans="1:69" ht="37.5" customHeight="1">
      <c r="B6" s="1177" t="s">
        <v>789</v>
      </c>
      <c r="C6" s="1178"/>
      <c r="D6" s="1178"/>
      <c r="E6" s="1178"/>
      <c r="F6" s="1178"/>
      <c r="G6" s="1178"/>
      <c r="H6" s="1178"/>
      <c r="I6" s="1178"/>
      <c r="J6" s="1178"/>
      <c r="K6" s="1170" t="s">
        <v>39</v>
      </c>
      <c r="L6" s="1171"/>
      <c r="M6" s="1172"/>
      <c r="N6" s="88"/>
      <c r="O6" s="1165"/>
      <c r="P6" s="1165"/>
      <c r="Q6" s="1165"/>
      <c r="R6" s="1165"/>
      <c r="S6" s="1165"/>
      <c r="T6" s="1165"/>
      <c r="U6" s="1165"/>
      <c r="V6" s="1165"/>
      <c r="W6" s="1165"/>
      <c r="X6" s="1165"/>
      <c r="Y6" s="1165"/>
      <c r="Z6" s="1165"/>
      <c r="AA6" s="1165"/>
      <c r="AB6" s="1165"/>
      <c r="AC6" s="89"/>
      <c r="AI6" s="1069" t="str">
        <f t="shared" ref="AI6:AI11" si="0">IF(O6&lt;&gt;"","OK","未入力")</f>
        <v>未入力</v>
      </c>
      <c r="AJ6" s="1070"/>
      <c r="AK6" s="1071"/>
      <c r="AL6" s="77" t="s">
        <v>288</v>
      </c>
      <c r="AM6" s="521"/>
      <c r="AN6" s="521"/>
      <c r="AO6" s="521"/>
      <c r="AP6" s="521"/>
      <c r="AQ6" s="521"/>
      <c r="AR6" s="515"/>
      <c r="AS6" s="1190" t="s">
        <v>791</v>
      </c>
      <c r="AT6" s="1190"/>
      <c r="AU6" s="1190"/>
      <c r="AV6" s="1190"/>
      <c r="AW6" s="1190"/>
      <c r="AX6" s="1190"/>
      <c r="AY6" s="1190"/>
      <c r="AZ6" s="1190"/>
      <c r="BA6" s="1190"/>
      <c r="BB6" s="1190"/>
      <c r="BC6" s="1190"/>
      <c r="BD6" s="1190"/>
      <c r="BE6" s="1190"/>
      <c r="BF6" s="1190"/>
      <c r="BG6" s="1190"/>
      <c r="BH6" s="1190"/>
      <c r="BI6" s="1190"/>
      <c r="BJ6" s="1190"/>
      <c r="BK6" s="1190"/>
      <c r="BL6" s="1190"/>
      <c r="BM6" s="1190"/>
      <c r="BN6" s="1190"/>
      <c r="BO6" s="1190"/>
      <c r="BP6" s="1190"/>
      <c r="BQ6" s="1191"/>
    </row>
    <row r="7" spans="1:69" ht="37.5" customHeight="1">
      <c r="B7" s="1179"/>
      <c r="C7" s="1180"/>
      <c r="D7" s="1180"/>
      <c r="E7" s="1180"/>
      <c r="F7" s="1180"/>
      <c r="G7" s="1180"/>
      <c r="H7" s="1180"/>
      <c r="I7" s="1180"/>
      <c r="J7" s="1180"/>
      <c r="K7" s="1167" t="s">
        <v>205</v>
      </c>
      <c r="L7" s="1168"/>
      <c r="M7" s="1169"/>
      <c r="N7" s="68"/>
      <c r="O7" s="933"/>
      <c r="P7" s="933"/>
      <c r="Q7" s="933"/>
      <c r="R7" s="933"/>
      <c r="S7" s="933"/>
      <c r="T7" s="933"/>
      <c r="U7" s="933"/>
      <c r="V7" s="933"/>
      <c r="W7" s="933"/>
      <c r="X7" s="933"/>
      <c r="Y7" s="933"/>
      <c r="Z7" s="933"/>
      <c r="AA7" s="933"/>
      <c r="AB7" s="933"/>
      <c r="AC7" s="90"/>
      <c r="AI7" s="1069" t="str">
        <f t="shared" si="0"/>
        <v>未入力</v>
      </c>
      <c r="AJ7" s="1070"/>
      <c r="AK7" s="1071"/>
      <c r="AL7" s="77" t="s">
        <v>289</v>
      </c>
      <c r="AM7" s="521"/>
      <c r="AN7" s="521"/>
      <c r="AO7" s="521"/>
      <c r="AP7" s="521"/>
      <c r="AQ7" s="521"/>
      <c r="AR7" s="190"/>
      <c r="AS7" s="1192"/>
      <c r="AT7" s="1192"/>
      <c r="AU7" s="1192"/>
      <c r="AV7" s="1192"/>
      <c r="AW7" s="1192"/>
      <c r="AX7" s="1192"/>
      <c r="AY7" s="1192"/>
      <c r="AZ7" s="1192"/>
      <c r="BA7" s="1192"/>
      <c r="BB7" s="1192"/>
      <c r="BC7" s="1192"/>
      <c r="BD7" s="1192"/>
      <c r="BE7" s="1192"/>
      <c r="BF7" s="1192"/>
      <c r="BG7" s="1192"/>
      <c r="BH7" s="1192"/>
      <c r="BI7" s="1192"/>
      <c r="BJ7" s="1192"/>
      <c r="BK7" s="1192"/>
      <c r="BL7" s="1192"/>
      <c r="BM7" s="1192"/>
      <c r="BN7" s="1192"/>
      <c r="BO7" s="1192"/>
      <c r="BP7" s="1192"/>
      <c r="BQ7" s="1193"/>
    </row>
    <row r="8" spans="1:69" ht="37.5" customHeight="1" thickBot="1">
      <c r="B8" s="1181"/>
      <c r="C8" s="1182"/>
      <c r="D8" s="1182"/>
      <c r="E8" s="1182"/>
      <c r="F8" s="1182"/>
      <c r="G8" s="1182"/>
      <c r="H8" s="1182"/>
      <c r="I8" s="1182"/>
      <c r="J8" s="1182"/>
      <c r="K8" s="1183" t="s">
        <v>74</v>
      </c>
      <c r="L8" s="1184"/>
      <c r="M8" s="1185"/>
      <c r="N8" s="513"/>
      <c r="O8" s="1189"/>
      <c r="P8" s="1189"/>
      <c r="Q8" s="1189"/>
      <c r="R8" s="1189"/>
      <c r="S8" s="1189"/>
      <c r="T8" s="1189"/>
      <c r="U8" s="1189"/>
      <c r="V8" s="1189"/>
      <c r="W8" s="1189"/>
      <c r="X8" s="1189"/>
      <c r="Y8" s="1189"/>
      <c r="Z8" s="1189"/>
      <c r="AA8" s="1189"/>
      <c r="AB8" s="1189"/>
      <c r="AC8" s="514"/>
      <c r="AI8" s="1069" t="str">
        <f t="shared" si="0"/>
        <v>未入力</v>
      </c>
      <c r="AJ8" s="1070"/>
      <c r="AK8" s="1071"/>
      <c r="AL8" s="77" t="s">
        <v>290</v>
      </c>
      <c r="AM8" s="521"/>
      <c r="AN8" s="521"/>
      <c r="AO8" s="521"/>
      <c r="AP8" s="521"/>
      <c r="AQ8" s="521"/>
      <c r="AR8" s="189"/>
      <c r="AS8" s="1194" t="s">
        <v>291</v>
      </c>
      <c r="AT8" s="1194"/>
      <c r="AU8" s="1194"/>
      <c r="AV8" s="1194"/>
      <c r="AW8" s="1194"/>
      <c r="AX8" s="1194"/>
      <c r="AY8" s="1194"/>
      <c r="AZ8" s="1194"/>
      <c r="BA8" s="1194"/>
      <c r="BB8" s="1194"/>
      <c r="BC8" s="1194"/>
      <c r="BD8" s="1194"/>
      <c r="BE8" s="1194"/>
      <c r="BF8" s="1194"/>
      <c r="BG8" s="1194"/>
      <c r="BH8" s="1194"/>
      <c r="BI8" s="1194"/>
      <c r="BJ8" s="1194"/>
      <c r="BK8" s="1194"/>
      <c r="BL8" s="1194"/>
      <c r="BM8" s="1194"/>
      <c r="BN8" s="1194"/>
      <c r="BO8" s="1194"/>
      <c r="BP8" s="1194"/>
      <c r="BQ8" s="1195"/>
    </row>
    <row r="9" spans="1:69" ht="37.5" customHeight="1">
      <c r="B9" s="1177" t="s">
        <v>210</v>
      </c>
      <c r="C9" s="1178"/>
      <c r="D9" s="1178"/>
      <c r="E9" s="1178"/>
      <c r="F9" s="1178"/>
      <c r="G9" s="1178"/>
      <c r="H9" s="1178"/>
      <c r="I9" s="1178"/>
      <c r="J9" s="1178"/>
      <c r="K9" s="1170" t="s">
        <v>39</v>
      </c>
      <c r="L9" s="1171"/>
      <c r="M9" s="1172"/>
      <c r="N9" s="92"/>
      <c r="O9" s="1165"/>
      <c r="P9" s="1165"/>
      <c r="Q9" s="1165"/>
      <c r="R9" s="1165"/>
      <c r="S9" s="1165"/>
      <c r="T9" s="1165"/>
      <c r="U9" s="1165"/>
      <c r="V9" s="1165"/>
      <c r="W9" s="1165"/>
      <c r="X9" s="1165"/>
      <c r="Y9" s="1165"/>
      <c r="Z9" s="1165"/>
      <c r="AA9" s="1165"/>
      <c r="AB9" s="1165"/>
      <c r="AC9" s="89"/>
      <c r="AD9" s="522"/>
      <c r="AI9" s="1069" t="str">
        <f t="shared" si="0"/>
        <v>未入力</v>
      </c>
      <c r="AJ9" s="1070"/>
      <c r="AK9" s="1071"/>
      <c r="AL9" s="77" t="s">
        <v>288</v>
      </c>
      <c r="AM9" s="521"/>
      <c r="AN9" s="521"/>
      <c r="AO9" s="521"/>
      <c r="AP9" s="521"/>
      <c r="AQ9" s="521"/>
      <c r="AR9" s="515"/>
      <c r="AS9" s="1198"/>
      <c r="AT9" s="1198"/>
      <c r="AU9" s="1198"/>
      <c r="AV9" s="1198"/>
      <c r="AW9" s="1198"/>
      <c r="AX9" s="1198"/>
      <c r="AY9" s="1198"/>
      <c r="AZ9" s="1198"/>
      <c r="BA9" s="1198"/>
      <c r="BB9" s="1198"/>
      <c r="BC9" s="1198"/>
      <c r="BD9" s="1198"/>
      <c r="BE9" s="1198"/>
      <c r="BF9" s="1198"/>
      <c r="BG9" s="1198"/>
      <c r="BH9" s="1198"/>
      <c r="BI9" s="1198"/>
      <c r="BJ9" s="1198"/>
      <c r="BK9" s="1198"/>
      <c r="BL9" s="1198"/>
      <c r="BM9" s="1198"/>
      <c r="BN9" s="1198"/>
      <c r="BO9" s="1198"/>
      <c r="BP9" s="1198"/>
      <c r="BQ9" s="1199"/>
    </row>
    <row r="10" spans="1:69" ht="37.5" customHeight="1">
      <c r="B10" s="1179"/>
      <c r="C10" s="1180"/>
      <c r="D10" s="1180"/>
      <c r="E10" s="1180"/>
      <c r="F10" s="1180"/>
      <c r="G10" s="1180"/>
      <c r="H10" s="1180"/>
      <c r="I10" s="1180"/>
      <c r="J10" s="1180"/>
      <c r="K10" s="1167" t="s">
        <v>205</v>
      </c>
      <c r="L10" s="1168"/>
      <c r="M10" s="1169"/>
      <c r="N10" s="83"/>
      <c r="O10" s="933"/>
      <c r="P10" s="933"/>
      <c r="Q10" s="933"/>
      <c r="R10" s="933"/>
      <c r="S10" s="933"/>
      <c r="T10" s="933"/>
      <c r="U10" s="933"/>
      <c r="V10" s="933"/>
      <c r="W10" s="933"/>
      <c r="X10" s="933"/>
      <c r="Y10" s="933"/>
      <c r="Z10" s="933"/>
      <c r="AA10" s="933"/>
      <c r="AB10" s="933"/>
      <c r="AC10" s="90"/>
      <c r="AD10" s="522"/>
      <c r="AI10" s="1069" t="str">
        <f t="shared" si="0"/>
        <v>未入力</v>
      </c>
      <c r="AJ10" s="1070"/>
      <c r="AK10" s="1071"/>
      <c r="AL10" s="77" t="s">
        <v>289</v>
      </c>
      <c r="AM10" s="521"/>
      <c r="AN10" s="521"/>
      <c r="AO10" s="521"/>
      <c r="AP10" s="521"/>
      <c r="AQ10" s="521"/>
      <c r="AR10" s="190"/>
      <c r="AS10" s="1196"/>
      <c r="AT10" s="1196"/>
      <c r="AU10" s="1196"/>
      <c r="AV10" s="1196"/>
      <c r="AW10" s="1196"/>
      <c r="AX10" s="1196"/>
      <c r="AY10" s="1196"/>
      <c r="AZ10" s="1196"/>
      <c r="BA10" s="1196"/>
      <c r="BB10" s="1196"/>
      <c r="BC10" s="1196"/>
      <c r="BD10" s="1196"/>
      <c r="BE10" s="1196"/>
      <c r="BF10" s="1196"/>
      <c r="BG10" s="1196"/>
      <c r="BH10" s="1196"/>
      <c r="BI10" s="1196"/>
      <c r="BJ10" s="1196"/>
      <c r="BK10" s="1196"/>
      <c r="BL10" s="1196"/>
      <c r="BM10" s="1196"/>
      <c r="BN10" s="1196"/>
      <c r="BO10" s="1196"/>
      <c r="BP10" s="1196"/>
      <c r="BQ10" s="1197"/>
    </row>
    <row r="11" spans="1:69" ht="37.5" customHeight="1">
      <c r="B11" s="1179"/>
      <c r="C11" s="1180"/>
      <c r="D11" s="1180"/>
      <c r="E11" s="1180"/>
      <c r="F11" s="1180"/>
      <c r="G11" s="1180"/>
      <c r="H11" s="1180"/>
      <c r="I11" s="1180"/>
      <c r="J11" s="1180"/>
      <c r="K11" s="1167" t="s">
        <v>74</v>
      </c>
      <c r="L11" s="1168"/>
      <c r="M11" s="1169"/>
      <c r="N11" s="512"/>
      <c r="O11" s="1053"/>
      <c r="P11" s="1053"/>
      <c r="Q11" s="1053"/>
      <c r="R11" s="1053"/>
      <c r="S11" s="1053"/>
      <c r="T11" s="1053"/>
      <c r="U11" s="1053"/>
      <c r="V11" s="1053"/>
      <c r="W11" s="1053"/>
      <c r="X11" s="1053"/>
      <c r="Y11" s="1053"/>
      <c r="Z11" s="1053"/>
      <c r="AA11" s="1053"/>
      <c r="AB11" s="1053"/>
      <c r="AC11" s="517"/>
      <c r="AD11" s="522"/>
      <c r="AI11" s="1069" t="str">
        <f t="shared" si="0"/>
        <v>未入力</v>
      </c>
      <c r="AJ11" s="1070"/>
      <c r="AK11" s="1071"/>
      <c r="AL11" s="77" t="s">
        <v>290</v>
      </c>
      <c r="AM11" s="521"/>
      <c r="AN11" s="521"/>
      <c r="AO11" s="521"/>
      <c r="AP11" s="521"/>
      <c r="AQ11" s="521"/>
      <c r="AR11" s="190"/>
      <c r="AS11" s="1196" t="s">
        <v>291</v>
      </c>
      <c r="AT11" s="1196"/>
      <c r="AU11" s="1196"/>
      <c r="AV11" s="1196"/>
      <c r="AW11" s="1196"/>
      <c r="AX11" s="1196"/>
      <c r="AY11" s="1196"/>
      <c r="AZ11" s="1196"/>
      <c r="BA11" s="1196"/>
      <c r="BB11" s="1196"/>
      <c r="BC11" s="1196"/>
      <c r="BD11" s="1196"/>
      <c r="BE11" s="1196"/>
      <c r="BF11" s="1196"/>
      <c r="BG11" s="1196"/>
      <c r="BH11" s="1196"/>
      <c r="BI11" s="1196"/>
      <c r="BJ11" s="1196"/>
      <c r="BK11" s="1196"/>
      <c r="BL11" s="1196"/>
      <c r="BM11" s="1196"/>
      <c r="BN11" s="1196"/>
      <c r="BO11" s="1196"/>
      <c r="BP11" s="1196"/>
      <c r="BQ11" s="1197"/>
    </row>
    <row r="12" spans="1:69" ht="37.5" customHeight="1">
      <c r="B12" s="1179"/>
      <c r="C12" s="1180"/>
      <c r="D12" s="1180"/>
      <c r="E12" s="1180"/>
      <c r="F12" s="1180"/>
      <c r="G12" s="1180"/>
      <c r="H12" s="1180"/>
      <c r="I12" s="1180"/>
      <c r="J12" s="1180"/>
      <c r="K12" s="1186" t="s">
        <v>292</v>
      </c>
      <c r="L12" s="1187"/>
      <c r="M12" s="1188"/>
      <c r="N12" s="191"/>
      <c r="O12" s="1201" t="s">
        <v>293</v>
      </c>
      <c r="P12" s="1201"/>
      <c r="Q12" s="1200"/>
      <c r="R12" s="1200"/>
      <c r="S12" s="1200"/>
      <c r="T12" s="1200"/>
      <c r="U12" s="1200"/>
      <c r="V12" s="669" t="s">
        <v>294</v>
      </c>
      <c r="W12" s="669"/>
      <c r="X12" s="1200"/>
      <c r="Y12" s="1200"/>
      <c r="Z12" s="1200"/>
      <c r="AA12" s="1200"/>
      <c r="AB12" s="1200"/>
      <c r="AC12" s="192"/>
      <c r="AD12" s="91"/>
      <c r="AI12" s="1069" t="str">
        <f>IF(AND(X12&lt;&gt;"",Q12&lt;&gt;""),"OK","未入力")</f>
        <v>未入力</v>
      </c>
      <c r="AJ12" s="1070"/>
      <c r="AK12" s="1071"/>
      <c r="AL12" s="77" t="s">
        <v>295</v>
      </c>
      <c r="AM12" s="521"/>
      <c r="AN12" s="521"/>
      <c r="AO12" s="521"/>
      <c r="AP12" s="521"/>
      <c r="AQ12" s="521"/>
      <c r="AR12" s="190"/>
      <c r="AS12" s="1196" t="s">
        <v>516</v>
      </c>
      <c r="AT12" s="1196"/>
      <c r="AU12" s="1196"/>
      <c r="AV12" s="1196"/>
      <c r="AW12" s="1196"/>
      <c r="AX12" s="1196"/>
      <c r="AY12" s="1196"/>
      <c r="AZ12" s="1196"/>
      <c r="BA12" s="1196"/>
      <c r="BB12" s="1196"/>
      <c r="BC12" s="1196"/>
      <c r="BD12" s="1196"/>
      <c r="BE12" s="1196"/>
      <c r="BF12" s="1196"/>
      <c r="BG12" s="1196"/>
      <c r="BH12" s="1196"/>
      <c r="BI12" s="1196"/>
      <c r="BJ12" s="1196"/>
      <c r="BK12" s="1196"/>
      <c r="BL12" s="1196"/>
      <c r="BM12" s="1196"/>
      <c r="BN12" s="1196"/>
      <c r="BO12" s="1196"/>
      <c r="BP12" s="1196"/>
      <c r="BQ12" s="1197"/>
    </row>
    <row r="13" spans="1:69" ht="37.5" customHeight="1" thickBot="1">
      <c r="B13" s="1181"/>
      <c r="C13" s="1182"/>
      <c r="D13" s="1182"/>
      <c r="E13" s="1182"/>
      <c r="F13" s="1182"/>
      <c r="G13" s="1182"/>
      <c r="H13" s="1182"/>
      <c r="I13" s="1182"/>
      <c r="J13" s="1182"/>
      <c r="K13" s="1183" t="s">
        <v>73</v>
      </c>
      <c r="L13" s="1184"/>
      <c r="M13" s="1185"/>
      <c r="N13" s="93"/>
      <c r="O13" s="1176"/>
      <c r="P13" s="1176"/>
      <c r="Q13" s="1176"/>
      <c r="R13" s="1176"/>
      <c r="S13" s="1176"/>
      <c r="T13" s="1176"/>
      <c r="U13" s="1176"/>
      <c r="V13" s="1176"/>
      <c r="W13" s="1176"/>
      <c r="X13" s="1176"/>
      <c r="Y13" s="1176"/>
      <c r="Z13" s="1176"/>
      <c r="AA13" s="1176"/>
      <c r="AB13" s="1176"/>
      <c r="AC13" s="94"/>
      <c r="AD13" s="91"/>
      <c r="AI13" s="1069" t="str">
        <f>IF(O13&lt;&gt;"","OK","未入力")</f>
        <v>未入力</v>
      </c>
      <c r="AJ13" s="1070"/>
      <c r="AK13" s="1071"/>
      <c r="AL13" s="77" t="s">
        <v>296</v>
      </c>
      <c r="AM13" s="521"/>
      <c r="AN13" s="521"/>
      <c r="AO13" s="521"/>
      <c r="AP13" s="521"/>
      <c r="AQ13" s="521"/>
      <c r="AR13" s="189"/>
      <c r="AS13" s="1194"/>
      <c r="AT13" s="1194"/>
      <c r="AU13" s="1194"/>
      <c r="AV13" s="1194"/>
      <c r="AW13" s="1194"/>
      <c r="AX13" s="1194"/>
      <c r="AY13" s="1194"/>
      <c r="AZ13" s="1194"/>
      <c r="BA13" s="1194"/>
      <c r="BB13" s="1194"/>
      <c r="BC13" s="1194"/>
      <c r="BD13" s="1194"/>
      <c r="BE13" s="1194"/>
      <c r="BF13" s="1194"/>
      <c r="BG13" s="1194"/>
      <c r="BH13" s="1194"/>
      <c r="BI13" s="1194"/>
      <c r="BJ13" s="1194"/>
      <c r="BK13" s="1194"/>
      <c r="BL13" s="1194"/>
      <c r="BM13" s="1194"/>
      <c r="BN13" s="1194"/>
      <c r="BO13" s="1194"/>
      <c r="BP13" s="1194"/>
      <c r="BQ13" s="1195"/>
    </row>
    <row r="14" spans="1:69" ht="37.5" customHeight="1">
      <c r="B14" s="1156" t="s">
        <v>790</v>
      </c>
      <c r="C14" s="1157"/>
      <c r="D14" s="1157"/>
      <c r="E14" s="1157"/>
      <c r="F14" s="1157"/>
      <c r="G14" s="1157"/>
      <c r="H14" s="1157"/>
      <c r="I14" s="1157"/>
      <c r="J14" s="1158"/>
      <c r="K14" s="1170" t="s">
        <v>39</v>
      </c>
      <c r="L14" s="1171"/>
      <c r="M14" s="1172"/>
      <c r="N14" s="88"/>
      <c r="O14" s="1202"/>
      <c r="P14" s="1202"/>
      <c r="Q14" s="1202"/>
      <c r="R14" s="1202"/>
      <c r="S14" s="1202"/>
      <c r="T14" s="1202"/>
      <c r="U14" s="1202"/>
      <c r="V14" s="1202"/>
      <c r="W14" s="1202"/>
      <c r="X14" s="1202"/>
      <c r="Y14" s="1202"/>
      <c r="Z14" s="1202"/>
      <c r="AA14" s="1202"/>
      <c r="AB14" s="1202"/>
      <c r="AC14" s="89"/>
      <c r="AI14" s="1069" t="str">
        <f>IF(O14&lt;&gt;"","OK","未入力")</f>
        <v>未入力</v>
      </c>
      <c r="AJ14" s="1070"/>
      <c r="AK14" s="1071"/>
      <c r="AL14" s="77" t="s">
        <v>288</v>
      </c>
      <c r="AM14" s="521"/>
      <c r="AN14" s="521"/>
      <c r="AO14" s="521"/>
      <c r="AP14" s="521"/>
      <c r="AQ14" s="521"/>
      <c r="AR14" s="193"/>
      <c r="AS14" s="1198"/>
      <c r="AT14" s="1198"/>
      <c r="AU14" s="1198"/>
      <c r="AV14" s="1198"/>
      <c r="AW14" s="1198"/>
      <c r="AX14" s="1198"/>
      <c r="AY14" s="1198"/>
      <c r="AZ14" s="1198"/>
      <c r="BA14" s="1198"/>
      <c r="BB14" s="1198"/>
      <c r="BC14" s="1198"/>
      <c r="BD14" s="1198"/>
      <c r="BE14" s="1198"/>
      <c r="BF14" s="1198"/>
      <c r="BG14" s="1198"/>
      <c r="BH14" s="1198"/>
      <c r="BI14" s="1198"/>
      <c r="BJ14" s="1198"/>
      <c r="BK14" s="1198"/>
      <c r="BL14" s="1198"/>
      <c r="BM14" s="1198"/>
      <c r="BN14" s="1198"/>
      <c r="BO14" s="1198"/>
      <c r="BP14" s="1198"/>
      <c r="BQ14" s="1199"/>
    </row>
    <row r="15" spans="1:69" ht="37.5" customHeight="1">
      <c r="B15" s="1159"/>
      <c r="C15" s="1160"/>
      <c r="D15" s="1160"/>
      <c r="E15" s="1160"/>
      <c r="F15" s="1160"/>
      <c r="G15" s="1160"/>
      <c r="H15" s="1160"/>
      <c r="I15" s="1160"/>
      <c r="J15" s="1161"/>
      <c r="K15" s="1167" t="s">
        <v>205</v>
      </c>
      <c r="L15" s="1168"/>
      <c r="M15" s="1169"/>
      <c r="N15" s="68"/>
      <c r="O15" s="933"/>
      <c r="P15" s="933"/>
      <c r="Q15" s="933"/>
      <c r="R15" s="933"/>
      <c r="S15" s="933"/>
      <c r="T15" s="933"/>
      <c r="U15" s="933"/>
      <c r="V15" s="933"/>
      <c r="W15" s="933"/>
      <c r="X15" s="933"/>
      <c r="Y15" s="933"/>
      <c r="Z15" s="933"/>
      <c r="AA15" s="933"/>
      <c r="AB15" s="933"/>
      <c r="AC15" s="90"/>
      <c r="AI15" s="1069" t="str">
        <f>IF(O15&lt;&gt;"","OK","未入力")</f>
        <v>未入力</v>
      </c>
      <c r="AJ15" s="1070"/>
      <c r="AK15" s="1071"/>
      <c r="AL15" s="77" t="s">
        <v>289</v>
      </c>
      <c r="AM15" s="521"/>
      <c r="AN15" s="521"/>
      <c r="AO15" s="521"/>
      <c r="AP15" s="521"/>
      <c r="AQ15" s="521"/>
      <c r="AR15" s="516"/>
      <c r="AS15" s="1196" t="s">
        <v>418</v>
      </c>
      <c r="AT15" s="1196"/>
      <c r="AU15" s="1196"/>
      <c r="AV15" s="1196"/>
      <c r="AW15" s="1196"/>
      <c r="AX15" s="1196"/>
      <c r="AY15" s="1196"/>
      <c r="AZ15" s="1196"/>
      <c r="BA15" s="1196"/>
      <c r="BB15" s="1196"/>
      <c r="BC15" s="1196"/>
      <c r="BD15" s="1196"/>
      <c r="BE15" s="1196"/>
      <c r="BF15" s="1196"/>
      <c r="BG15" s="1196"/>
      <c r="BH15" s="1196"/>
      <c r="BI15" s="1196"/>
      <c r="BJ15" s="1196"/>
      <c r="BK15" s="1196"/>
      <c r="BL15" s="1196"/>
      <c r="BM15" s="1196"/>
      <c r="BN15" s="1196"/>
      <c r="BO15" s="1196"/>
      <c r="BP15" s="1196"/>
      <c r="BQ15" s="1197"/>
    </row>
    <row r="16" spans="1:69" ht="37.5" customHeight="1">
      <c r="B16" s="1159"/>
      <c r="C16" s="1160"/>
      <c r="D16" s="1160"/>
      <c r="E16" s="1160"/>
      <c r="F16" s="1160"/>
      <c r="G16" s="1160"/>
      <c r="H16" s="1160"/>
      <c r="I16" s="1160"/>
      <c r="J16" s="1161"/>
      <c r="K16" s="1167" t="s">
        <v>74</v>
      </c>
      <c r="L16" s="1168"/>
      <c r="M16" s="1169"/>
      <c r="N16" s="512"/>
      <c r="O16" s="1053"/>
      <c r="P16" s="1053"/>
      <c r="Q16" s="1053"/>
      <c r="R16" s="1053"/>
      <c r="S16" s="1053"/>
      <c r="T16" s="1053"/>
      <c r="U16" s="1053"/>
      <c r="V16" s="1053"/>
      <c r="W16" s="1053"/>
      <c r="X16" s="1053"/>
      <c r="Y16" s="1053"/>
      <c r="Z16" s="1053"/>
      <c r="AA16" s="1053"/>
      <c r="AB16" s="1053"/>
      <c r="AC16" s="517"/>
      <c r="AI16" s="1069" t="str">
        <f>IF(O16&lt;&gt;"","OK","未入力")</f>
        <v>未入力</v>
      </c>
      <c r="AJ16" s="1070"/>
      <c r="AK16" s="1071"/>
      <c r="AL16" s="77" t="s">
        <v>290</v>
      </c>
      <c r="AM16" s="521"/>
      <c r="AN16" s="521"/>
      <c r="AO16" s="521"/>
      <c r="AP16" s="521"/>
      <c r="AQ16" s="521"/>
      <c r="AR16" s="516"/>
      <c r="AS16" s="1196" t="s">
        <v>291</v>
      </c>
      <c r="AT16" s="1196"/>
      <c r="AU16" s="1196"/>
      <c r="AV16" s="1196"/>
      <c r="AW16" s="1196"/>
      <c r="AX16" s="1196"/>
      <c r="AY16" s="1196"/>
      <c r="AZ16" s="1196"/>
      <c r="BA16" s="1196"/>
      <c r="BB16" s="1196"/>
      <c r="BC16" s="1196"/>
      <c r="BD16" s="1196"/>
      <c r="BE16" s="1196"/>
      <c r="BF16" s="1196"/>
      <c r="BG16" s="1196"/>
      <c r="BH16" s="1196"/>
      <c r="BI16" s="1196"/>
      <c r="BJ16" s="1196"/>
      <c r="BK16" s="1196"/>
      <c r="BL16" s="1196"/>
      <c r="BM16" s="1196"/>
      <c r="BN16" s="1196"/>
      <c r="BO16" s="1196"/>
      <c r="BP16" s="1196"/>
      <c r="BQ16" s="1197"/>
    </row>
    <row r="17" spans="2:69" ht="37.5" customHeight="1">
      <c r="B17" s="1159"/>
      <c r="C17" s="1160"/>
      <c r="D17" s="1160"/>
      <c r="E17" s="1160"/>
      <c r="F17" s="1160"/>
      <c r="G17" s="1160"/>
      <c r="H17" s="1160"/>
      <c r="I17" s="1160"/>
      <c r="J17" s="1161"/>
      <c r="K17" s="1186" t="s">
        <v>292</v>
      </c>
      <c r="L17" s="1187"/>
      <c r="M17" s="1188"/>
      <c r="N17" s="191"/>
      <c r="O17" s="1201" t="s">
        <v>293</v>
      </c>
      <c r="P17" s="1201"/>
      <c r="Q17" s="1200"/>
      <c r="R17" s="1200"/>
      <c r="S17" s="1200"/>
      <c r="T17" s="1200"/>
      <c r="U17" s="1200"/>
      <c r="V17" s="669" t="s">
        <v>294</v>
      </c>
      <c r="W17" s="669"/>
      <c r="X17" s="1200"/>
      <c r="Y17" s="1200"/>
      <c r="Z17" s="1200"/>
      <c r="AA17" s="1200"/>
      <c r="AB17" s="1200"/>
      <c r="AC17" s="192"/>
      <c r="AI17" s="1069" t="str">
        <f>IF(AND(X17&lt;&gt;"",Q17&lt;&gt;""),"OK","未入力")</f>
        <v>未入力</v>
      </c>
      <c r="AJ17" s="1070"/>
      <c r="AK17" s="1071"/>
      <c r="AL17" s="77" t="s">
        <v>295</v>
      </c>
      <c r="AM17" s="521"/>
      <c r="AN17" s="521"/>
      <c r="AO17" s="521"/>
      <c r="AP17" s="521"/>
      <c r="AQ17" s="521"/>
      <c r="AR17" s="190"/>
      <c r="AS17" s="1196" t="s">
        <v>516</v>
      </c>
      <c r="AT17" s="1196"/>
      <c r="AU17" s="1196"/>
      <c r="AV17" s="1196"/>
      <c r="AW17" s="1196"/>
      <c r="AX17" s="1196"/>
      <c r="AY17" s="1196"/>
      <c r="AZ17" s="1196"/>
      <c r="BA17" s="1196"/>
      <c r="BB17" s="1196"/>
      <c r="BC17" s="1196"/>
      <c r="BD17" s="1196"/>
      <c r="BE17" s="1196"/>
      <c r="BF17" s="1196"/>
      <c r="BG17" s="1196"/>
      <c r="BH17" s="1196"/>
      <c r="BI17" s="1196"/>
      <c r="BJ17" s="1196"/>
      <c r="BK17" s="1196"/>
      <c r="BL17" s="1196"/>
      <c r="BM17" s="1196"/>
      <c r="BN17" s="1196"/>
      <c r="BO17" s="1196"/>
      <c r="BP17" s="1196"/>
      <c r="BQ17" s="1197"/>
    </row>
    <row r="18" spans="2:69" ht="37.5" customHeight="1" thickBot="1">
      <c r="B18" s="1162"/>
      <c r="C18" s="1163"/>
      <c r="D18" s="1163"/>
      <c r="E18" s="1163"/>
      <c r="F18" s="1163"/>
      <c r="G18" s="1163"/>
      <c r="H18" s="1163"/>
      <c r="I18" s="1163"/>
      <c r="J18" s="1164"/>
      <c r="K18" s="1183" t="s">
        <v>73</v>
      </c>
      <c r="L18" s="1184"/>
      <c r="M18" s="1185"/>
      <c r="N18" s="93"/>
      <c r="O18" s="1176"/>
      <c r="P18" s="1176"/>
      <c r="Q18" s="1176"/>
      <c r="R18" s="1176"/>
      <c r="S18" s="1176"/>
      <c r="T18" s="1176"/>
      <c r="U18" s="1176"/>
      <c r="V18" s="1176"/>
      <c r="W18" s="1176"/>
      <c r="X18" s="1176"/>
      <c r="Y18" s="1176"/>
      <c r="Z18" s="1176"/>
      <c r="AA18" s="1176"/>
      <c r="AB18" s="1176"/>
      <c r="AC18" s="94"/>
      <c r="AD18" s="91"/>
      <c r="AI18" s="1069" t="str">
        <f>IF(O18&lt;&gt;"","OK","未入力")</f>
        <v>未入力</v>
      </c>
      <c r="AJ18" s="1070"/>
      <c r="AK18" s="1071"/>
      <c r="AL18" s="77" t="s">
        <v>296</v>
      </c>
      <c r="AM18" s="521"/>
      <c r="AN18" s="521"/>
      <c r="AO18" s="521"/>
      <c r="AP18" s="521"/>
      <c r="AQ18" s="521"/>
      <c r="AR18" s="189"/>
      <c r="AS18" s="1194"/>
      <c r="AT18" s="1194"/>
      <c r="AU18" s="1194"/>
      <c r="AV18" s="1194"/>
      <c r="AW18" s="1194"/>
      <c r="AX18" s="1194"/>
      <c r="AY18" s="1194"/>
      <c r="AZ18" s="1194"/>
      <c r="BA18" s="1194"/>
      <c r="BB18" s="1194"/>
      <c r="BC18" s="1194"/>
      <c r="BD18" s="1194"/>
      <c r="BE18" s="1194"/>
      <c r="BF18" s="1194"/>
      <c r="BG18" s="1194"/>
      <c r="BH18" s="1194"/>
      <c r="BI18" s="1194"/>
      <c r="BJ18" s="1194"/>
      <c r="BK18" s="1194"/>
      <c r="BL18" s="1194"/>
      <c r="BM18" s="1194"/>
      <c r="BN18" s="1194"/>
      <c r="BO18" s="1194"/>
      <c r="BP18" s="1194"/>
      <c r="BQ18" s="1195"/>
    </row>
    <row r="19" spans="2:69" ht="37.5" customHeight="1">
      <c r="B19" s="1156" t="s">
        <v>792</v>
      </c>
      <c r="C19" s="1157"/>
      <c r="D19" s="1157"/>
      <c r="E19" s="1157"/>
      <c r="F19" s="1157"/>
      <c r="G19" s="1157"/>
      <c r="H19" s="1157"/>
      <c r="I19" s="1157"/>
      <c r="J19" s="1158"/>
      <c r="K19" s="1170" t="s">
        <v>39</v>
      </c>
      <c r="L19" s="1171"/>
      <c r="M19" s="1172"/>
      <c r="N19" s="88"/>
      <c r="O19" s="1165"/>
      <c r="P19" s="1165"/>
      <c r="Q19" s="1165"/>
      <c r="R19" s="1165"/>
      <c r="S19" s="1165"/>
      <c r="T19" s="1165"/>
      <c r="U19" s="1165"/>
      <c r="V19" s="1165"/>
      <c r="W19" s="1165"/>
      <c r="X19" s="1165"/>
      <c r="Y19" s="1165"/>
      <c r="Z19" s="1165"/>
      <c r="AA19" s="1165"/>
      <c r="AB19" s="1165"/>
      <c r="AC19" s="89"/>
      <c r="AI19" s="1069" t="str">
        <f>IF(O19&lt;&gt;"","OK","未入力")</f>
        <v>未入力</v>
      </c>
      <c r="AJ19" s="1070"/>
      <c r="AK19" s="1071"/>
      <c r="AL19" s="77" t="s">
        <v>288</v>
      </c>
      <c r="AM19" s="521"/>
      <c r="AN19" s="521"/>
      <c r="AO19" s="521"/>
      <c r="AP19" s="521"/>
      <c r="AQ19" s="521"/>
      <c r="AR19" s="193"/>
      <c r="AS19" s="1198"/>
      <c r="AT19" s="1198"/>
      <c r="AU19" s="1198"/>
      <c r="AV19" s="1198"/>
      <c r="AW19" s="1198"/>
      <c r="AX19" s="1198"/>
      <c r="AY19" s="1198"/>
      <c r="AZ19" s="1198"/>
      <c r="BA19" s="1198"/>
      <c r="BB19" s="1198"/>
      <c r="BC19" s="1198"/>
      <c r="BD19" s="1198"/>
      <c r="BE19" s="1198"/>
      <c r="BF19" s="1198"/>
      <c r="BG19" s="1198"/>
      <c r="BH19" s="1198"/>
      <c r="BI19" s="1198"/>
      <c r="BJ19" s="1198"/>
      <c r="BK19" s="1198"/>
      <c r="BL19" s="1198"/>
      <c r="BM19" s="1198"/>
      <c r="BN19" s="1198"/>
      <c r="BO19" s="1198"/>
      <c r="BP19" s="1198"/>
      <c r="BQ19" s="1199"/>
    </row>
    <row r="20" spans="2:69" ht="37.5" customHeight="1">
      <c r="B20" s="1159"/>
      <c r="C20" s="1160"/>
      <c r="D20" s="1160"/>
      <c r="E20" s="1160"/>
      <c r="F20" s="1160"/>
      <c r="G20" s="1160"/>
      <c r="H20" s="1160"/>
      <c r="I20" s="1160"/>
      <c r="J20" s="1161"/>
      <c r="K20" s="1167" t="s">
        <v>205</v>
      </c>
      <c r="L20" s="1168"/>
      <c r="M20" s="1169"/>
      <c r="N20" s="68"/>
      <c r="O20" s="933"/>
      <c r="P20" s="933"/>
      <c r="Q20" s="933"/>
      <c r="R20" s="933"/>
      <c r="S20" s="933"/>
      <c r="T20" s="933"/>
      <c r="U20" s="933"/>
      <c r="V20" s="933"/>
      <c r="W20" s="933"/>
      <c r="X20" s="933"/>
      <c r="Y20" s="933"/>
      <c r="Z20" s="933"/>
      <c r="AA20" s="933"/>
      <c r="AB20" s="933"/>
      <c r="AC20" s="90"/>
      <c r="AI20" s="1069" t="str">
        <f>IF(O20&lt;&gt;"","OK","未入力")</f>
        <v>未入力</v>
      </c>
      <c r="AJ20" s="1070"/>
      <c r="AK20" s="1071"/>
      <c r="AL20" s="77" t="s">
        <v>289</v>
      </c>
      <c r="AM20" s="521"/>
      <c r="AN20" s="521"/>
      <c r="AO20" s="521"/>
      <c r="AP20" s="521"/>
      <c r="AQ20" s="521"/>
      <c r="AR20" s="190"/>
      <c r="AS20" s="1196"/>
      <c r="AT20" s="1196"/>
      <c r="AU20" s="1196"/>
      <c r="AV20" s="1196"/>
      <c r="AW20" s="1196"/>
      <c r="AX20" s="1196"/>
      <c r="AY20" s="1196"/>
      <c r="AZ20" s="1196"/>
      <c r="BA20" s="1196"/>
      <c r="BB20" s="1196"/>
      <c r="BC20" s="1196"/>
      <c r="BD20" s="1196"/>
      <c r="BE20" s="1196"/>
      <c r="BF20" s="1196"/>
      <c r="BG20" s="1196"/>
      <c r="BH20" s="1196"/>
      <c r="BI20" s="1196"/>
      <c r="BJ20" s="1196"/>
      <c r="BK20" s="1196"/>
      <c r="BL20" s="1196"/>
      <c r="BM20" s="1196"/>
      <c r="BN20" s="1196"/>
      <c r="BO20" s="1196"/>
      <c r="BP20" s="1196"/>
      <c r="BQ20" s="1197"/>
    </row>
    <row r="21" spans="2:69" ht="37.5" customHeight="1">
      <c r="B21" s="1159"/>
      <c r="C21" s="1160"/>
      <c r="D21" s="1160"/>
      <c r="E21" s="1160"/>
      <c r="F21" s="1160"/>
      <c r="G21" s="1160"/>
      <c r="H21" s="1160"/>
      <c r="I21" s="1160"/>
      <c r="J21" s="1161"/>
      <c r="K21" s="1167" t="s">
        <v>74</v>
      </c>
      <c r="L21" s="1168"/>
      <c r="M21" s="1169"/>
      <c r="N21" s="512"/>
      <c r="O21" s="1047"/>
      <c r="P21" s="1047"/>
      <c r="Q21" s="1047"/>
      <c r="R21" s="1047"/>
      <c r="S21" s="1047"/>
      <c r="T21" s="1047"/>
      <c r="U21" s="1047"/>
      <c r="V21" s="1047"/>
      <c r="W21" s="1047"/>
      <c r="X21" s="1047"/>
      <c r="Y21" s="1047"/>
      <c r="Z21" s="1047"/>
      <c r="AA21" s="1047"/>
      <c r="AB21" s="1047"/>
      <c r="AC21" s="517"/>
      <c r="AI21" s="1069" t="str">
        <f>IF(O21&lt;&gt;"","OK","未入力")</f>
        <v>未入力</v>
      </c>
      <c r="AJ21" s="1070"/>
      <c r="AK21" s="1071"/>
      <c r="AL21" s="77" t="s">
        <v>290</v>
      </c>
      <c r="AM21" s="521"/>
      <c r="AN21" s="521"/>
      <c r="AO21" s="521"/>
      <c r="AP21" s="521"/>
      <c r="AQ21" s="521"/>
      <c r="AR21" s="516"/>
      <c r="AS21" s="1196" t="s">
        <v>291</v>
      </c>
      <c r="AT21" s="1196"/>
      <c r="AU21" s="1196"/>
      <c r="AV21" s="1196"/>
      <c r="AW21" s="1196"/>
      <c r="AX21" s="1196"/>
      <c r="AY21" s="1196"/>
      <c r="AZ21" s="1196"/>
      <c r="BA21" s="1196"/>
      <c r="BB21" s="1196"/>
      <c r="BC21" s="1196"/>
      <c r="BD21" s="1196"/>
      <c r="BE21" s="1196"/>
      <c r="BF21" s="1196"/>
      <c r="BG21" s="1196"/>
      <c r="BH21" s="1196"/>
      <c r="BI21" s="1196"/>
      <c r="BJ21" s="1196"/>
      <c r="BK21" s="1196"/>
      <c r="BL21" s="1196"/>
      <c r="BM21" s="1196"/>
      <c r="BN21" s="1196"/>
      <c r="BO21" s="1196"/>
      <c r="BP21" s="1196"/>
      <c r="BQ21" s="1197"/>
    </row>
    <row r="22" spans="2:69" ht="37.5" customHeight="1" thickBot="1">
      <c r="B22" s="1162"/>
      <c r="C22" s="1163"/>
      <c r="D22" s="1163"/>
      <c r="E22" s="1163"/>
      <c r="F22" s="1163"/>
      <c r="G22" s="1163"/>
      <c r="H22" s="1163"/>
      <c r="I22" s="1163"/>
      <c r="J22" s="1164"/>
      <c r="K22" s="1167" t="s">
        <v>216</v>
      </c>
      <c r="L22" s="1168"/>
      <c r="M22" s="1169"/>
      <c r="N22" s="510"/>
      <c r="O22" s="1053"/>
      <c r="P22" s="1053"/>
      <c r="Q22" s="1053"/>
      <c r="R22" s="1053"/>
      <c r="S22" s="1053"/>
      <c r="T22" s="1053"/>
      <c r="U22" s="1053"/>
      <c r="V22" s="1053"/>
      <c r="W22" s="1053"/>
      <c r="X22" s="1053"/>
      <c r="Y22" s="1053"/>
      <c r="Z22" s="1053"/>
      <c r="AA22" s="1053"/>
      <c r="AB22" s="1053"/>
      <c r="AC22" s="511"/>
      <c r="AI22" s="1069" t="str">
        <f>IF(O22&lt;&gt;"","OK","未入力")</f>
        <v>未入力</v>
      </c>
      <c r="AJ22" s="1070"/>
      <c r="AK22" s="1071"/>
      <c r="AL22" s="77" t="s">
        <v>297</v>
      </c>
      <c r="AM22" s="521"/>
      <c r="AN22" s="521"/>
      <c r="AO22" s="521"/>
      <c r="AP22" s="521"/>
      <c r="AQ22" s="521"/>
      <c r="AR22" s="189"/>
      <c r="AS22" s="1203" t="s">
        <v>793</v>
      </c>
      <c r="AT22" s="1203"/>
      <c r="AU22" s="1203"/>
      <c r="AV22" s="1203"/>
      <c r="AW22" s="1203"/>
      <c r="AX22" s="1203"/>
      <c r="AY22" s="1203"/>
      <c r="AZ22" s="1203"/>
      <c r="BA22" s="1203"/>
      <c r="BB22" s="1203"/>
      <c r="BC22" s="1203"/>
      <c r="BD22" s="1203"/>
      <c r="BE22" s="1203"/>
      <c r="BF22" s="1203"/>
      <c r="BG22" s="1203"/>
      <c r="BH22" s="1203"/>
      <c r="BI22" s="1203"/>
      <c r="BJ22" s="1203"/>
      <c r="BK22" s="1203"/>
      <c r="BL22" s="1203"/>
      <c r="BM22" s="1203"/>
      <c r="BN22" s="1203"/>
      <c r="BO22" s="1203"/>
      <c r="BP22" s="1203"/>
      <c r="BQ22" s="1204"/>
    </row>
    <row r="23" spans="2:69" ht="37.5" customHeight="1">
      <c r="B23" s="1214" t="s">
        <v>215</v>
      </c>
      <c r="C23" s="1215"/>
      <c r="D23" s="1215"/>
      <c r="E23" s="1215"/>
      <c r="F23" s="1215"/>
      <c r="G23" s="1215"/>
      <c r="H23" s="1215"/>
      <c r="I23" s="1215"/>
      <c r="J23" s="1215"/>
      <c r="K23" s="1170" t="s">
        <v>39</v>
      </c>
      <c r="L23" s="1171"/>
      <c r="M23" s="1172"/>
      <c r="N23" s="88"/>
      <c r="O23" s="1165"/>
      <c r="P23" s="1165"/>
      <c r="Q23" s="1165"/>
      <c r="R23" s="1165"/>
      <c r="S23" s="1165"/>
      <c r="T23" s="1165"/>
      <c r="U23" s="1165"/>
      <c r="V23" s="1165"/>
      <c r="W23" s="1165"/>
      <c r="X23" s="1165"/>
      <c r="Y23" s="1165"/>
      <c r="Z23" s="1165"/>
      <c r="AA23" s="1165"/>
      <c r="AB23" s="1165"/>
      <c r="AC23" s="89"/>
      <c r="AI23" s="1069" t="str">
        <f>IF(O23&lt;&gt;"","OK",IF(O24="就職支援責任者に同じ","OK","未入力"))</f>
        <v>未入力</v>
      </c>
      <c r="AJ23" s="1070"/>
      <c r="AK23" s="1071"/>
      <c r="AL23" s="77" t="s">
        <v>288</v>
      </c>
      <c r="AM23" s="521"/>
      <c r="AN23" s="521"/>
      <c r="AO23" s="521"/>
      <c r="AP23" s="521"/>
      <c r="AQ23" s="521"/>
      <c r="AR23" s="193"/>
      <c r="AS23" s="1198" t="s">
        <v>436</v>
      </c>
      <c r="AT23" s="1198"/>
      <c r="AU23" s="1198"/>
      <c r="AV23" s="1198"/>
      <c r="AW23" s="1198"/>
      <c r="AX23" s="1198"/>
      <c r="AY23" s="1198"/>
      <c r="AZ23" s="1198"/>
      <c r="BA23" s="1198"/>
      <c r="BB23" s="1198"/>
      <c r="BC23" s="1198"/>
      <c r="BD23" s="1198"/>
      <c r="BE23" s="1198"/>
      <c r="BF23" s="1198"/>
      <c r="BG23" s="1198"/>
      <c r="BH23" s="1198"/>
      <c r="BI23" s="1198"/>
      <c r="BJ23" s="1198"/>
      <c r="BK23" s="1198"/>
      <c r="BL23" s="1198"/>
      <c r="BM23" s="1198"/>
      <c r="BN23" s="1198"/>
      <c r="BO23" s="1198"/>
      <c r="BP23" s="1198"/>
      <c r="BQ23" s="1199"/>
    </row>
    <row r="24" spans="2:69" ht="37.5" customHeight="1">
      <c r="B24" s="1216"/>
      <c r="C24" s="1217"/>
      <c r="D24" s="1217"/>
      <c r="E24" s="1217"/>
      <c r="F24" s="1217"/>
      <c r="G24" s="1217"/>
      <c r="H24" s="1217"/>
      <c r="I24" s="1217"/>
      <c r="J24" s="1217"/>
      <c r="K24" s="1167" t="s">
        <v>205</v>
      </c>
      <c r="L24" s="1168"/>
      <c r="M24" s="1169"/>
      <c r="N24" s="68"/>
      <c r="O24" s="933"/>
      <c r="P24" s="933"/>
      <c r="Q24" s="933"/>
      <c r="R24" s="933"/>
      <c r="S24" s="933"/>
      <c r="T24" s="933"/>
      <c r="U24" s="933"/>
      <c r="V24" s="933"/>
      <c r="W24" s="933"/>
      <c r="X24" s="933"/>
      <c r="Y24" s="933"/>
      <c r="Z24" s="933"/>
      <c r="AA24" s="933"/>
      <c r="AB24" s="933"/>
      <c r="AC24" s="90"/>
      <c r="AI24" s="1069" t="str">
        <f>IF(O24&lt;&gt;"","OK","未入力")</f>
        <v>未入力</v>
      </c>
      <c r="AJ24" s="1070"/>
      <c r="AK24" s="1071"/>
      <c r="AL24" s="77" t="s">
        <v>289</v>
      </c>
      <c r="AM24" s="521"/>
      <c r="AN24" s="521"/>
      <c r="AO24" s="521"/>
      <c r="AP24" s="521"/>
      <c r="AQ24" s="521"/>
      <c r="AR24" s="190"/>
      <c r="AS24" s="1196" t="s">
        <v>515</v>
      </c>
      <c r="AT24" s="1196"/>
      <c r="AU24" s="1196"/>
      <c r="AV24" s="1196"/>
      <c r="AW24" s="1196"/>
      <c r="AX24" s="1196"/>
      <c r="AY24" s="1196"/>
      <c r="AZ24" s="1196"/>
      <c r="BA24" s="1196"/>
      <c r="BB24" s="1196"/>
      <c r="BC24" s="1196"/>
      <c r="BD24" s="1196"/>
      <c r="BE24" s="1196"/>
      <c r="BF24" s="1196"/>
      <c r="BG24" s="1196"/>
      <c r="BH24" s="1196"/>
      <c r="BI24" s="1196"/>
      <c r="BJ24" s="1196"/>
      <c r="BK24" s="1196"/>
      <c r="BL24" s="1196"/>
      <c r="BM24" s="1196"/>
      <c r="BN24" s="1196"/>
      <c r="BO24" s="1196"/>
      <c r="BP24" s="1196"/>
      <c r="BQ24" s="1197"/>
    </row>
    <row r="25" spans="2:69" ht="37.5" customHeight="1">
      <c r="B25" s="1218"/>
      <c r="C25" s="1219"/>
      <c r="D25" s="1219"/>
      <c r="E25" s="1219"/>
      <c r="F25" s="1219"/>
      <c r="G25" s="1219"/>
      <c r="H25" s="1219"/>
      <c r="I25" s="1219"/>
      <c r="J25" s="1219"/>
      <c r="K25" s="1173" t="s">
        <v>74</v>
      </c>
      <c r="L25" s="1174"/>
      <c r="M25" s="1175"/>
      <c r="N25" s="81"/>
      <c r="O25" s="1166"/>
      <c r="P25" s="1166"/>
      <c r="Q25" s="1166"/>
      <c r="R25" s="1166"/>
      <c r="S25" s="1166"/>
      <c r="T25" s="1166"/>
      <c r="U25" s="1166"/>
      <c r="V25" s="1166"/>
      <c r="W25" s="1166"/>
      <c r="X25" s="1166"/>
      <c r="Y25" s="1166"/>
      <c r="Z25" s="1166"/>
      <c r="AA25" s="1166"/>
      <c r="AB25" s="1166"/>
      <c r="AC25" s="108"/>
      <c r="AI25" s="1069" t="str">
        <f>IF(O25&lt;&gt;"","OK",IF(O24="就職支援責任者に同じ","OK","未入力"))</f>
        <v>未入力</v>
      </c>
      <c r="AJ25" s="1070"/>
      <c r="AK25" s="1071"/>
      <c r="AL25" s="77" t="s">
        <v>290</v>
      </c>
      <c r="AM25" s="521"/>
      <c r="AN25" s="521"/>
      <c r="AO25" s="521"/>
      <c r="AP25" s="521"/>
      <c r="AQ25" s="521"/>
      <c r="AR25" s="516"/>
      <c r="AS25" s="1196" t="s">
        <v>291</v>
      </c>
      <c r="AT25" s="1196"/>
      <c r="AU25" s="1196"/>
      <c r="AV25" s="1196"/>
      <c r="AW25" s="1196"/>
      <c r="AX25" s="1196"/>
      <c r="AY25" s="1196"/>
      <c r="AZ25" s="1196"/>
      <c r="BA25" s="1196"/>
      <c r="BB25" s="1196"/>
      <c r="BC25" s="1196"/>
      <c r="BD25" s="1196"/>
      <c r="BE25" s="1196"/>
      <c r="BF25" s="1196"/>
      <c r="BG25" s="1196"/>
      <c r="BH25" s="1196"/>
      <c r="BI25" s="1196"/>
      <c r="BJ25" s="1196"/>
      <c r="BK25" s="1196"/>
      <c r="BL25" s="1196"/>
      <c r="BM25" s="1196"/>
      <c r="BN25" s="1196"/>
      <c r="BO25" s="1196"/>
      <c r="BP25" s="1196"/>
      <c r="BQ25" s="1197"/>
    </row>
    <row r="26" spans="2:69" ht="37.5" customHeight="1" thickBot="1">
      <c r="B26" s="1220"/>
      <c r="C26" s="1221"/>
      <c r="D26" s="1221"/>
      <c r="E26" s="1221"/>
      <c r="F26" s="1221"/>
      <c r="G26" s="1221"/>
      <c r="H26" s="1221"/>
      <c r="I26" s="1221"/>
      <c r="J26" s="1221"/>
      <c r="K26" s="1183" t="s">
        <v>216</v>
      </c>
      <c r="L26" s="1184"/>
      <c r="M26" s="1185"/>
      <c r="N26" s="513"/>
      <c r="O26" s="1189"/>
      <c r="P26" s="1189"/>
      <c r="Q26" s="1189"/>
      <c r="R26" s="1189"/>
      <c r="S26" s="1189"/>
      <c r="T26" s="1189"/>
      <c r="U26" s="1189"/>
      <c r="V26" s="1189"/>
      <c r="W26" s="1189"/>
      <c r="X26" s="1189"/>
      <c r="Y26" s="1189"/>
      <c r="Z26" s="1189"/>
      <c r="AA26" s="1189"/>
      <c r="AB26" s="1189"/>
      <c r="AC26" s="514"/>
      <c r="AI26" s="1044" t="str">
        <f>IF(O26&lt;&gt;"","OK",IF(O24="就職支援責任者に同じ","OK","未入力"))</f>
        <v>未入力</v>
      </c>
      <c r="AJ26" s="1045"/>
      <c r="AK26" s="1046"/>
      <c r="AL26" s="77" t="s">
        <v>297</v>
      </c>
      <c r="AM26" s="519"/>
      <c r="AN26" s="519"/>
      <c r="AO26" s="519"/>
      <c r="AP26" s="519"/>
      <c r="AQ26" s="520"/>
      <c r="AR26" s="189"/>
      <c r="AS26" s="1222" t="s">
        <v>794</v>
      </c>
      <c r="AT26" s="1222"/>
      <c r="AU26" s="1222"/>
      <c r="AV26" s="1222"/>
      <c r="AW26" s="1222"/>
      <c r="AX26" s="1222"/>
      <c r="AY26" s="1222"/>
      <c r="AZ26" s="1222"/>
      <c r="BA26" s="1222"/>
      <c r="BB26" s="1222"/>
      <c r="BC26" s="1222"/>
      <c r="BD26" s="1222"/>
      <c r="BE26" s="1222"/>
      <c r="BF26" s="1222"/>
      <c r="BG26" s="1222"/>
      <c r="BH26" s="1222"/>
      <c r="BI26" s="1222"/>
      <c r="BJ26" s="1222"/>
      <c r="BK26" s="1222"/>
      <c r="BL26" s="1222"/>
      <c r="BM26" s="1222"/>
      <c r="BN26" s="1222"/>
      <c r="BO26" s="1222"/>
      <c r="BP26" s="1222"/>
      <c r="BQ26" s="1223"/>
    </row>
    <row r="27" spans="2:69" ht="24" customHeight="1">
      <c r="C27" s="44" t="s">
        <v>75</v>
      </c>
      <c r="D27" s="740" t="s">
        <v>1108</v>
      </c>
      <c r="E27" s="1224"/>
      <c r="F27" s="1224"/>
      <c r="G27" s="1224"/>
      <c r="H27" s="1224"/>
      <c r="I27" s="1224"/>
      <c r="J27" s="1224"/>
      <c r="K27" s="1224"/>
      <c r="L27" s="1224"/>
      <c r="M27" s="1224"/>
      <c r="N27" s="1224"/>
      <c r="O27" s="1224"/>
      <c r="P27" s="1224"/>
      <c r="Q27" s="1224"/>
      <c r="R27" s="1224"/>
      <c r="S27" s="1224"/>
      <c r="T27" s="1224"/>
      <c r="U27" s="1224"/>
      <c r="V27" s="1224"/>
      <c r="W27" s="1224"/>
      <c r="X27" s="1224"/>
      <c r="Y27" s="1224"/>
      <c r="Z27" s="1224"/>
      <c r="AA27" s="1224"/>
      <c r="AI27" s="86"/>
      <c r="AJ27" s="86"/>
      <c r="AK27" s="86"/>
      <c r="AL27" s="86"/>
      <c r="AM27" s="86"/>
      <c r="AN27" s="86"/>
      <c r="AO27" s="86"/>
      <c r="AP27" s="86"/>
      <c r="AQ27" s="86"/>
      <c r="AR27" s="86"/>
      <c r="AS27" s="305"/>
      <c r="AT27" s="305"/>
      <c r="AU27" s="305"/>
      <c r="AV27" s="305"/>
      <c r="AW27" s="305"/>
      <c r="AX27" s="305"/>
      <c r="AY27" s="305"/>
      <c r="AZ27" s="305"/>
      <c r="BA27" s="305"/>
      <c r="BB27" s="305"/>
      <c r="BC27" s="305"/>
      <c r="BD27" s="305"/>
      <c r="BE27" s="305"/>
      <c r="BF27" s="305"/>
      <c r="BG27" s="305"/>
      <c r="BH27" s="305"/>
      <c r="BI27" s="305"/>
      <c r="BJ27" s="305"/>
      <c r="BK27" s="305"/>
      <c r="BL27" s="305"/>
      <c r="BM27" s="305"/>
      <c r="BN27" s="305"/>
      <c r="BO27" s="305"/>
      <c r="BP27" s="305"/>
      <c r="BQ27" s="305"/>
    </row>
    <row r="28" spans="2:69" ht="18" customHeight="1">
      <c r="D28" s="1225"/>
      <c r="E28" s="1225"/>
      <c r="F28" s="1225"/>
      <c r="G28" s="1225"/>
      <c r="H28" s="1225"/>
      <c r="I28" s="1225"/>
      <c r="J28" s="1225"/>
      <c r="K28" s="1225"/>
      <c r="L28" s="1225"/>
      <c r="M28" s="1225"/>
      <c r="N28" s="1225"/>
      <c r="O28" s="1225"/>
      <c r="P28" s="1225"/>
      <c r="Q28" s="1225"/>
      <c r="R28" s="1225"/>
      <c r="S28" s="1225"/>
      <c r="T28" s="1225"/>
      <c r="U28" s="1225"/>
      <c r="V28" s="1225"/>
      <c r="W28" s="1225"/>
      <c r="X28" s="1225"/>
      <c r="Y28" s="1225"/>
      <c r="Z28" s="1225"/>
      <c r="AA28" s="1225"/>
      <c r="AI28" s="86"/>
      <c r="AJ28" s="86"/>
      <c r="AK28" s="86"/>
      <c r="AL28" s="86"/>
      <c r="AM28" s="86"/>
      <c r="AN28" s="86"/>
      <c r="AO28" s="86"/>
      <c r="AP28" s="86"/>
      <c r="AQ28" s="86"/>
      <c r="AR28" s="86"/>
      <c r="AS28" s="305"/>
      <c r="AT28" s="305"/>
      <c r="AU28" s="305"/>
      <c r="AV28" s="305"/>
      <c r="AW28" s="305"/>
      <c r="AX28" s="305"/>
      <c r="AY28" s="305"/>
      <c r="AZ28" s="305"/>
      <c r="BA28" s="305"/>
      <c r="BB28" s="305"/>
      <c r="BC28" s="305"/>
      <c r="BD28" s="305"/>
      <c r="BE28" s="305"/>
      <c r="BF28" s="305"/>
      <c r="BG28" s="305"/>
      <c r="BH28" s="305"/>
      <c r="BI28" s="305"/>
      <c r="BJ28" s="305"/>
      <c r="BK28" s="305"/>
      <c r="BL28" s="305"/>
      <c r="BM28" s="305"/>
      <c r="BN28" s="305"/>
      <c r="BO28" s="305"/>
      <c r="BP28" s="305"/>
      <c r="BQ28" s="305"/>
    </row>
    <row r="29" spans="2:69" ht="15" customHeight="1">
      <c r="D29" s="523"/>
      <c r="E29" s="523"/>
      <c r="F29" s="523"/>
      <c r="G29" s="523"/>
      <c r="H29" s="523"/>
      <c r="I29" s="523"/>
      <c r="J29" s="523"/>
      <c r="K29" s="523"/>
      <c r="L29" s="523"/>
      <c r="M29" s="523"/>
      <c r="N29" s="523"/>
      <c r="O29" s="523"/>
      <c r="P29" s="523"/>
      <c r="Q29" s="523"/>
      <c r="R29" s="523"/>
      <c r="S29" s="523"/>
      <c r="T29" s="523"/>
      <c r="U29" s="523"/>
      <c r="V29" s="523"/>
      <c r="W29" s="523"/>
      <c r="X29" s="523"/>
      <c r="Y29" s="523"/>
      <c r="Z29" s="523"/>
      <c r="AA29" s="523"/>
    </row>
    <row r="30" spans="2:69" ht="24" customHeight="1">
      <c r="B30" s="646" t="s">
        <v>127</v>
      </c>
      <c r="C30" s="646"/>
      <c r="D30" s="646"/>
      <c r="E30" s="646"/>
      <c r="F30" s="646"/>
      <c r="G30" s="646"/>
      <c r="H30" s="646"/>
      <c r="I30" s="646"/>
      <c r="J30" s="646"/>
      <c r="K30" s="523"/>
      <c r="L30" s="523"/>
      <c r="M30" s="523"/>
      <c r="N30" s="523"/>
      <c r="O30" s="523"/>
      <c r="P30" s="523"/>
      <c r="Q30" s="523"/>
      <c r="R30" s="523"/>
      <c r="S30" s="523"/>
      <c r="T30" s="523"/>
      <c r="U30" s="523"/>
      <c r="V30" s="523"/>
      <c r="W30" s="523"/>
      <c r="X30" s="523"/>
      <c r="Y30" s="523"/>
      <c r="Z30" s="523"/>
      <c r="AA30" s="523"/>
    </row>
    <row r="31" spans="2:69" ht="24" customHeight="1" thickBot="1">
      <c r="B31" s="2" t="s">
        <v>126</v>
      </c>
      <c r="C31" s="524"/>
      <c r="D31" s="524"/>
      <c r="E31" s="523"/>
      <c r="F31" s="524"/>
      <c r="G31" s="523"/>
      <c r="H31" s="523"/>
      <c r="I31" s="523"/>
      <c r="J31" s="523"/>
      <c r="K31" s="523"/>
      <c r="L31" s="523"/>
      <c r="M31" s="523"/>
      <c r="N31" s="523"/>
      <c r="O31" s="523"/>
      <c r="P31" s="523"/>
      <c r="Q31" s="523"/>
      <c r="R31" s="523"/>
      <c r="S31" s="523"/>
      <c r="T31" s="523"/>
      <c r="U31" s="523"/>
      <c r="V31" s="523"/>
      <c r="W31" s="523"/>
      <c r="X31" s="523"/>
      <c r="Y31" s="523"/>
      <c r="Z31" s="523"/>
      <c r="AA31" s="523"/>
      <c r="AB31" s="523"/>
    </row>
    <row r="32" spans="2:69" ht="37.5" customHeight="1">
      <c r="B32" s="99"/>
      <c r="C32" s="100" t="s">
        <v>213</v>
      </c>
      <c r="D32" s="101"/>
      <c r="E32" s="100"/>
      <c r="F32" s="101"/>
      <c r="G32" s="100"/>
      <c r="H32" s="100"/>
      <c r="I32" s="100"/>
      <c r="J32" s="100"/>
      <c r="K32" s="100"/>
      <c r="L32" s="100"/>
      <c r="M32" s="102"/>
      <c r="N32" s="95"/>
      <c r="O32" s="1226"/>
      <c r="P32" s="1226"/>
      <c r="Q32" s="1226"/>
      <c r="R32" s="1226"/>
      <c r="S32" s="1226"/>
      <c r="T32" s="1226"/>
      <c r="U32" s="1226"/>
      <c r="V32" s="1226"/>
      <c r="W32" s="1226"/>
      <c r="X32" s="1226"/>
      <c r="Y32" s="1226"/>
      <c r="Z32" s="1226"/>
      <c r="AA32" s="1226"/>
      <c r="AB32" s="1226"/>
      <c r="AC32" s="96"/>
      <c r="AI32" s="1069" t="str">
        <f>IF(O32&lt;&gt;"","OK","未入力")</f>
        <v>未入力</v>
      </c>
      <c r="AJ32" s="1070"/>
      <c r="AK32" s="1071"/>
      <c r="AL32" s="77" t="s">
        <v>298</v>
      </c>
      <c r="AM32" s="519"/>
      <c r="AN32" s="519"/>
      <c r="AO32" s="519"/>
      <c r="AP32" s="519"/>
      <c r="AQ32" s="519"/>
      <c r="AR32" s="64"/>
      <c r="AS32" s="64"/>
      <c r="AT32" s="65"/>
      <c r="AU32" s="77"/>
      <c r="AV32" s="707" t="s">
        <v>333</v>
      </c>
      <c r="AW32" s="707"/>
      <c r="AX32" s="707"/>
      <c r="AY32" s="707"/>
      <c r="AZ32" s="707"/>
      <c r="BA32" s="707"/>
      <c r="BB32" s="707"/>
      <c r="BC32" s="707"/>
      <c r="BD32" s="707"/>
      <c r="BE32" s="707"/>
      <c r="BF32" s="707"/>
      <c r="BG32" s="707"/>
      <c r="BH32" s="707"/>
      <c r="BI32" s="707"/>
      <c r="BJ32" s="707"/>
      <c r="BK32" s="707"/>
      <c r="BL32" s="707"/>
      <c r="BM32" s="707"/>
      <c r="BN32" s="707"/>
      <c r="BO32" s="707"/>
      <c r="BP32" s="707"/>
      <c r="BQ32" s="770"/>
    </row>
    <row r="33" spans="2:69" ht="37.5" customHeight="1" thickBot="1">
      <c r="B33" s="103"/>
      <c r="C33" s="104" t="s">
        <v>386</v>
      </c>
      <c r="D33" s="105"/>
      <c r="E33" s="105"/>
      <c r="F33" s="106"/>
      <c r="G33" s="104"/>
      <c r="H33" s="104"/>
      <c r="I33" s="104"/>
      <c r="J33" s="104"/>
      <c r="K33" s="104"/>
      <c r="L33" s="104"/>
      <c r="M33" s="107"/>
      <c r="N33" s="97"/>
      <c r="O33" s="1227"/>
      <c r="P33" s="1227"/>
      <c r="Q33" s="1227"/>
      <c r="R33" s="1227"/>
      <c r="S33" s="1227"/>
      <c r="T33" s="1227"/>
      <c r="U33" s="1228" t="str">
        <f>IF(O33="実施予定","（方法)","")</f>
        <v/>
      </c>
      <c r="V33" s="1228"/>
      <c r="W33" s="1228"/>
      <c r="X33" s="1229"/>
      <c r="Y33" s="1229"/>
      <c r="Z33" s="1229"/>
      <c r="AA33" s="1229"/>
      <c r="AB33" s="1229"/>
      <c r="AC33" s="1230"/>
      <c r="AI33" s="1044" t="str">
        <f>IF(O33&lt;&gt;"","OK","未入力")</f>
        <v>未入力</v>
      </c>
      <c r="AJ33" s="1045"/>
      <c r="AK33" s="1046"/>
      <c r="AL33" s="799" t="s">
        <v>385</v>
      </c>
      <c r="AM33" s="800"/>
      <c r="AN33" s="800"/>
      <c r="AO33" s="800"/>
      <c r="AP33" s="800"/>
      <c r="AQ33" s="800"/>
      <c r="AR33" s="800"/>
      <c r="AS33" s="800"/>
      <c r="AT33" s="801"/>
      <c r="AU33" s="208"/>
      <c r="AV33" s="676" t="s">
        <v>389</v>
      </c>
      <c r="AW33" s="676"/>
      <c r="AX33" s="676"/>
      <c r="AY33" s="676"/>
      <c r="AZ33" s="676"/>
      <c r="BA33" s="676"/>
      <c r="BB33" s="676"/>
      <c r="BC33" s="676"/>
      <c r="BD33" s="676"/>
      <c r="BE33" s="676"/>
      <c r="BF33" s="676"/>
      <c r="BG33" s="676"/>
      <c r="BH33" s="676"/>
      <c r="BI33" s="676"/>
      <c r="BJ33" s="676"/>
      <c r="BK33" s="676"/>
      <c r="BL33" s="676"/>
      <c r="BM33" s="676"/>
      <c r="BN33" s="676"/>
      <c r="BO33" s="676"/>
      <c r="BP33" s="676"/>
      <c r="BQ33" s="1233"/>
    </row>
    <row r="34" spans="2:69" ht="24" customHeight="1">
      <c r="B34" s="2" t="s">
        <v>387</v>
      </c>
      <c r="C34" s="524"/>
      <c r="D34" s="524"/>
      <c r="E34" s="523"/>
      <c r="F34" s="524"/>
      <c r="G34" s="524"/>
      <c r="H34" s="524"/>
      <c r="I34" s="524"/>
      <c r="J34" s="524"/>
      <c r="K34" s="524"/>
      <c r="AI34" s="1044" t="str">
        <f>IF(AND(O33="実施予定",X33&lt;&gt;""),"OK",IF(AND(O33="予定なし",X33=""),"OK","未入力"))</f>
        <v>未入力</v>
      </c>
      <c r="AJ34" s="1045"/>
      <c r="AK34" s="1046"/>
      <c r="AL34" s="1231"/>
      <c r="AM34" s="1201"/>
      <c r="AN34" s="1201"/>
      <c r="AO34" s="1201"/>
      <c r="AP34" s="1201"/>
      <c r="AQ34" s="1201"/>
      <c r="AR34" s="1201"/>
      <c r="AS34" s="1201"/>
      <c r="AT34" s="1232"/>
      <c r="AU34" s="24"/>
      <c r="AV34" s="1234"/>
      <c r="AW34" s="1234"/>
      <c r="AX34" s="1234"/>
      <c r="AY34" s="1234"/>
      <c r="AZ34" s="1234"/>
      <c r="BA34" s="1234"/>
      <c r="BB34" s="1234"/>
      <c r="BC34" s="1234"/>
      <c r="BD34" s="1234"/>
      <c r="BE34" s="1234"/>
      <c r="BF34" s="1234"/>
      <c r="BG34" s="1234"/>
      <c r="BH34" s="1234"/>
      <c r="BI34" s="1234"/>
      <c r="BJ34" s="1234"/>
      <c r="BK34" s="1234"/>
      <c r="BL34" s="1234"/>
      <c r="BM34" s="1234"/>
      <c r="BN34" s="1234"/>
      <c r="BO34" s="1234"/>
      <c r="BP34" s="1234"/>
      <c r="BQ34" s="1235"/>
    </row>
    <row r="35" spans="2:69" ht="24" customHeight="1">
      <c r="B35" s="1205"/>
      <c r="C35" s="1206"/>
      <c r="D35" s="1206"/>
      <c r="E35" s="1206"/>
      <c r="F35" s="1206"/>
      <c r="G35" s="1206"/>
      <c r="H35" s="1206"/>
      <c r="I35" s="1206"/>
      <c r="J35" s="1206"/>
      <c r="K35" s="1206"/>
      <c r="L35" s="1206"/>
      <c r="M35" s="1206"/>
      <c r="N35" s="1206"/>
      <c r="O35" s="1206"/>
      <c r="P35" s="1206"/>
      <c r="Q35" s="1206"/>
      <c r="R35" s="1206"/>
      <c r="S35" s="1206"/>
      <c r="T35" s="1206"/>
      <c r="U35" s="1206"/>
      <c r="V35" s="1206"/>
      <c r="W35" s="1206"/>
      <c r="X35" s="1206"/>
      <c r="Y35" s="1206"/>
      <c r="Z35" s="1206"/>
      <c r="AA35" s="1206"/>
      <c r="AB35" s="1206"/>
      <c r="AC35" s="1207"/>
      <c r="AD35" s="84"/>
    </row>
    <row r="36" spans="2:69" ht="24" customHeight="1">
      <c r="B36" s="1208"/>
      <c r="C36" s="1209"/>
      <c r="D36" s="1209"/>
      <c r="E36" s="1209"/>
      <c r="F36" s="1209"/>
      <c r="G36" s="1209"/>
      <c r="H36" s="1209"/>
      <c r="I36" s="1209"/>
      <c r="J36" s="1209"/>
      <c r="K36" s="1209"/>
      <c r="L36" s="1209"/>
      <c r="M36" s="1209"/>
      <c r="N36" s="1209"/>
      <c r="O36" s="1209"/>
      <c r="P36" s="1209"/>
      <c r="Q36" s="1209"/>
      <c r="R36" s="1209"/>
      <c r="S36" s="1209"/>
      <c r="T36" s="1209"/>
      <c r="U36" s="1209"/>
      <c r="V36" s="1209"/>
      <c r="W36" s="1209"/>
      <c r="X36" s="1209"/>
      <c r="Y36" s="1209"/>
      <c r="Z36" s="1209"/>
      <c r="AA36" s="1209"/>
      <c r="AB36" s="1209"/>
      <c r="AC36" s="1210"/>
      <c r="AD36" s="84"/>
    </row>
    <row r="37" spans="2:69" ht="24" customHeight="1">
      <c r="B37" s="1211"/>
      <c r="C37" s="1212"/>
      <c r="D37" s="1212"/>
      <c r="E37" s="1212"/>
      <c r="F37" s="1212"/>
      <c r="G37" s="1212"/>
      <c r="H37" s="1212"/>
      <c r="I37" s="1212"/>
      <c r="J37" s="1212"/>
      <c r="K37" s="1212"/>
      <c r="L37" s="1212"/>
      <c r="M37" s="1212"/>
      <c r="N37" s="1212"/>
      <c r="O37" s="1212"/>
      <c r="P37" s="1212"/>
      <c r="Q37" s="1212"/>
      <c r="R37" s="1212"/>
      <c r="S37" s="1212"/>
      <c r="T37" s="1212"/>
      <c r="U37" s="1212"/>
      <c r="V37" s="1212"/>
      <c r="W37" s="1212"/>
      <c r="X37" s="1212"/>
      <c r="Y37" s="1212"/>
      <c r="Z37" s="1212"/>
      <c r="AA37" s="1212"/>
      <c r="AB37" s="1212"/>
      <c r="AC37" s="1213"/>
      <c r="AD37" s="84"/>
    </row>
    <row r="39" spans="2:69" ht="24" customHeight="1">
      <c r="I39" s="2" t="s">
        <v>185</v>
      </c>
      <c r="O39" s="2" t="s">
        <v>62</v>
      </c>
    </row>
    <row r="40" spans="2:69" ht="24" customHeight="1">
      <c r="O40" s="2" t="s">
        <v>45</v>
      </c>
    </row>
    <row r="41" spans="2:69" ht="24" customHeight="1">
      <c r="O41" s="2" t="s">
        <v>419</v>
      </c>
    </row>
    <row r="42" spans="2:69" ht="24" customHeight="1">
      <c r="O42" s="2" t="s">
        <v>299</v>
      </c>
    </row>
    <row r="43" spans="2:69" ht="24" customHeight="1">
      <c r="O43" s="2" t="s">
        <v>694</v>
      </c>
    </row>
    <row r="44" spans="2:69" ht="24" customHeight="1">
      <c r="O44" s="2" t="s">
        <v>768</v>
      </c>
    </row>
    <row r="45" spans="2:69" ht="24" customHeight="1">
      <c r="O45" s="2" t="s">
        <v>419</v>
      </c>
    </row>
    <row r="46" spans="2:69" ht="24" customHeight="1">
      <c r="O46" s="2" t="s">
        <v>211</v>
      </c>
    </row>
    <row r="47" spans="2:69" ht="24" customHeight="1">
      <c r="O47" s="2" t="s">
        <v>212</v>
      </c>
    </row>
  </sheetData>
  <mergeCells count="116">
    <mergeCell ref="B35:AC37"/>
    <mergeCell ref="B23:J26"/>
    <mergeCell ref="K26:M26"/>
    <mergeCell ref="O26:AB26"/>
    <mergeCell ref="AI26:AK26"/>
    <mergeCell ref="AS26:BQ26"/>
    <mergeCell ref="D27:AA28"/>
    <mergeCell ref="B30:J30"/>
    <mergeCell ref="O32:AB32"/>
    <mergeCell ref="AV32:BQ32"/>
    <mergeCell ref="AI24:AK24"/>
    <mergeCell ref="AS24:BQ24"/>
    <mergeCell ref="AI25:AK25"/>
    <mergeCell ref="AI33:AK33"/>
    <mergeCell ref="AI32:AK32"/>
    <mergeCell ref="AS25:BQ25"/>
    <mergeCell ref="O33:T33"/>
    <mergeCell ref="U33:W33"/>
    <mergeCell ref="X33:AC33"/>
    <mergeCell ref="AL33:AT34"/>
    <mergeCell ref="AV33:BQ34"/>
    <mergeCell ref="AI34:AK34"/>
    <mergeCell ref="AS23:BQ23"/>
    <mergeCell ref="AI23:AK23"/>
    <mergeCell ref="AI22:AK22"/>
    <mergeCell ref="AS22:BQ22"/>
    <mergeCell ref="AI19:AK19"/>
    <mergeCell ref="AS19:BQ19"/>
    <mergeCell ref="AI13:AK13"/>
    <mergeCell ref="AS13:BQ13"/>
    <mergeCell ref="AI14:AK14"/>
    <mergeCell ref="AS14:BQ14"/>
    <mergeCell ref="AI15:AK15"/>
    <mergeCell ref="AS17:BQ17"/>
    <mergeCell ref="AS18:BQ18"/>
    <mergeCell ref="AI16:AK16"/>
    <mergeCell ref="AI17:AK17"/>
    <mergeCell ref="AI18:AK18"/>
    <mergeCell ref="AS16:BQ16"/>
    <mergeCell ref="AS15:BQ15"/>
    <mergeCell ref="O14:AB14"/>
    <mergeCell ref="O17:P17"/>
    <mergeCell ref="Q17:U17"/>
    <mergeCell ref="V17:W17"/>
    <mergeCell ref="X17:AB17"/>
    <mergeCell ref="AI20:AK20"/>
    <mergeCell ref="AS20:BQ20"/>
    <mergeCell ref="AI21:AK21"/>
    <mergeCell ref="AS21:BQ21"/>
    <mergeCell ref="AI10:AK10"/>
    <mergeCell ref="AS10:BQ10"/>
    <mergeCell ref="AI12:AK12"/>
    <mergeCell ref="AS12:BQ12"/>
    <mergeCell ref="AI11:AK11"/>
    <mergeCell ref="AS11:BQ11"/>
    <mergeCell ref="AI9:AK9"/>
    <mergeCell ref="AS9:BQ9"/>
    <mergeCell ref="K21:M21"/>
    <mergeCell ref="O16:AB16"/>
    <mergeCell ref="K13:M13"/>
    <mergeCell ref="K16:M16"/>
    <mergeCell ref="K11:M11"/>
    <mergeCell ref="Q12:U12"/>
    <mergeCell ref="X12:AB12"/>
    <mergeCell ref="V12:W12"/>
    <mergeCell ref="O15:AB15"/>
    <mergeCell ref="O12:P12"/>
    <mergeCell ref="K14:M14"/>
    <mergeCell ref="K15:M15"/>
    <mergeCell ref="K17:M17"/>
    <mergeCell ref="K18:M18"/>
    <mergeCell ref="K19:M19"/>
    <mergeCell ref="K20:M20"/>
    <mergeCell ref="O2:R2"/>
    <mergeCell ref="S2:AC2"/>
    <mergeCell ref="S1:AC1"/>
    <mergeCell ref="E1:R1"/>
    <mergeCell ref="O6:AB6"/>
    <mergeCell ref="AS6:BQ7"/>
    <mergeCell ref="AI6:AK6"/>
    <mergeCell ref="AI7:AK7"/>
    <mergeCell ref="AI8:AK8"/>
    <mergeCell ref="AS8:BQ8"/>
    <mergeCell ref="A1:D1"/>
    <mergeCell ref="B6:J8"/>
    <mergeCell ref="K6:M6"/>
    <mergeCell ref="K7:M7"/>
    <mergeCell ref="K8:M8"/>
    <mergeCell ref="K12:M12"/>
    <mergeCell ref="B9:J13"/>
    <mergeCell ref="K9:M9"/>
    <mergeCell ref="K10:M10"/>
    <mergeCell ref="B14:J18"/>
    <mergeCell ref="B19:J22"/>
    <mergeCell ref="O3:R3"/>
    <mergeCell ref="O22:AB22"/>
    <mergeCell ref="O23:AB23"/>
    <mergeCell ref="O25:AB25"/>
    <mergeCell ref="K22:M22"/>
    <mergeCell ref="K23:M23"/>
    <mergeCell ref="K25:M25"/>
    <mergeCell ref="K24:M24"/>
    <mergeCell ref="O24:AB24"/>
    <mergeCell ref="O18:AB18"/>
    <mergeCell ref="O19:AB19"/>
    <mergeCell ref="O20:AB20"/>
    <mergeCell ref="O4:R4"/>
    <mergeCell ref="S3:AC3"/>
    <mergeCell ref="S4:AC4"/>
    <mergeCell ref="O9:AB9"/>
    <mergeCell ref="O10:AB10"/>
    <mergeCell ref="O7:AB7"/>
    <mergeCell ref="O8:AB8"/>
    <mergeCell ref="O11:AB11"/>
    <mergeCell ref="O13:AB13"/>
    <mergeCell ref="O21:AB21"/>
  </mergeCells>
  <phoneticPr fontId="5"/>
  <dataValidations count="5">
    <dataValidation type="list" allowBlank="1" showInputMessage="1" showErrorMessage="1" sqref="O25:AB25" xr:uid="{AE506850-968C-42A6-B896-711449EAA4B6}">
      <formula1>$O$39:$O$41</formula1>
    </dataValidation>
    <dataValidation type="list" allowBlank="1" showInputMessage="1" showErrorMessage="1" sqref="O32:O33 P32:AB32" xr:uid="{259FB92D-E117-4964-A5EB-B5E94CAEF295}">
      <formula1>$O$46:$O$47</formula1>
    </dataValidation>
    <dataValidation type="list" allowBlank="1" showInputMessage="1" showErrorMessage="1" sqref="O8:AB8 O16:AB16 O21:AB21 O11:AB11" xr:uid="{B8392B8C-2DC0-4AC9-B009-32BA4282B004}">
      <formula1>$O$39:$O$40</formula1>
    </dataValidation>
    <dataValidation type="list" allowBlank="1" showInputMessage="1" showErrorMessage="1" sqref="O26:AB26 O22:AB22" xr:uid="{AC1853DD-53A1-4BC5-BF2A-59F33BCB7481}">
      <formula1>$O$42:$O$45</formula1>
    </dataValidation>
    <dataValidation imeMode="off" allowBlank="1" showInputMessage="1" showErrorMessage="1" sqref="S2:AC4" xr:uid="{A9494762-02E2-4E12-92DB-129142DF1EB6}"/>
  </dataValidations>
  <printOptions horizontalCentered="1"/>
  <pageMargins left="0.70866141732283472" right="0.70866141732283472" top="0.39370078740157483" bottom="0.35433070866141736" header="0.19685039370078741" footer="0.19685039370078741"/>
  <pageSetup paperSize="9" scale="74"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X56"/>
  <sheetViews>
    <sheetView view="pageBreakPreview" zoomScale="90" zoomScaleNormal="100" zoomScaleSheetLayoutView="90" workbookViewId="0">
      <selection activeCell="R2" sqref="R2:AF2"/>
    </sheetView>
  </sheetViews>
  <sheetFormatPr defaultColWidth="3.125" defaultRowHeight="24" customHeight="1"/>
  <cols>
    <col min="1" max="18" width="3.125" style="2"/>
    <col min="19" max="19" width="3.125" style="2" customWidth="1"/>
    <col min="20" max="31" width="3.125" style="2"/>
    <col min="32" max="32" width="1.625" style="2" customWidth="1"/>
    <col min="33" max="36" width="3.125" style="2" customWidth="1"/>
    <col min="37" max="38" width="3.5" style="2" customWidth="1"/>
    <col min="39" max="44" width="3.125" style="2"/>
    <col min="45" max="69" width="3.25" style="2" customWidth="1"/>
    <col min="70" max="16384" width="3.125" style="2"/>
  </cols>
  <sheetData>
    <row r="1" spans="1:69" s="1" customFormat="1" ht="24" customHeight="1">
      <c r="A1" s="646" t="s">
        <v>59</v>
      </c>
      <c r="B1" s="646"/>
      <c r="C1" s="646"/>
      <c r="D1" s="646"/>
      <c r="E1" s="1076" t="s">
        <v>60</v>
      </c>
      <c r="F1" s="1077"/>
      <c r="G1" s="1077"/>
      <c r="H1" s="1077"/>
      <c r="I1" s="1077"/>
      <c r="J1" s="1077"/>
      <c r="K1" s="1077"/>
      <c r="L1" s="1077"/>
      <c r="M1" s="1077"/>
      <c r="N1" s="1077"/>
      <c r="O1" s="1077"/>
      <c r="P1" s="1077"/>
      <c r="Q1" s="1077"/>
      <c r="R1" s="804" t="str">
        <f>IF(COUNTIF(AH6:AJ31,"未入力"),"未入力の項目があります",IF(COUNTIF(AH6:AJ31,"ERROR"),"ERROR項目があります",""))</f>
        <v>未入力の項目があります</v>
      </c>
      <c r="S1" s="804"/>
      <c r="T1" s="804"/>
      <c r="U1" s="804"/>
      <c r="V1" s="804"/>
      <c r="W1" s="804"/>
      <c r="X1" s="804"/>
      <c r="Y1" s="804"/>
      <c r="Z1" s="804"/>
      <c r="AA1" s="804"/>
      <c r="AB1" s="804"/>
      <c r="AC1" s="804"/>
      <c r="AD1" s="804"/>
      <c r="AE1" s="804"/>
      <c r="AF1" s="1252"/>
      <c r="AH1" s="285" t="s">
        <v>439</v>
      </c>
    </row>
    <row r="2" spans="1:69" s="631" customFormat="1" ht="24" customHeight="1">
      <c r="A2" s="621"/>
      <c r="B2" s="621"/>
      <c r="C2" s="621"/>
      <c r="D2" s="621"/>
      <c r="E2" s="624"/>
      <c r="F2" s="624"/>
      <c r="G2" s="624"/>
      <c r="H2" s="624"/>
      <c r="I2" s="624"/>
      <c r="J2" s="624"/>
      <c r="K2" s="624"/>
      <c r="L2" s="624"/>
      <c r="M2" s="624"/>
      <c r="N2" s="624"/>
      <c r="O2" s="624"/>
      <c r="P2" s="624"/>
      <c r="Q2" s="624"/>
      <c r="R2" s="805" t="s">
        <v>1043</v>
      </c>
      <c r="S2" s="805"/>
      <c r="T2" s="805"/>
      <c r="U2" s="805"/>
      <c r="V2" s="807">
        <f>'１申請書'!$V$3</f>
        <v>0</v>
      </c>
      <c r="W2" s="806"/>
      <c r="X2" s="806"/>
      <c r="Y2" s="806"/>
      <c r="Z2" s="806"/>
      <c r="AA2" s="806"/>
      <c r="AB2" s="806"/>
      <c r="AC2" s="806"/>
      <c r="AD2" s="806"/>
      <c r="AE2" s="806"/>
      <c r="AF2" s="806"/>
    </row>
    <row r="3" spans="1:69" s="1" customFormat="1" ht="24" customHeight="1">
      <c r="R3" s="974" t="s">
        <v>772</v>
      </c>
      <c r="S3" s="974"/>
      <c r="T3" s="974"/>
      <c r="U3" s="974"/>
      <c r="V3" s="806">
        <f>'１申請書'!$K$14</f>
        <v>0</v>
      </c>
      <c r="W3" s="806"/>
      <c r="X3" s="806"/>
      <c r="Y3" s="806"/>
      <c r="Z3" s="806"/>
      <c r="AA3" s="806"/>
      <c r="AB3" s="806"/>
      <c r="AC3" s="806"/>
      <c r="AD3" s="806"/>
      <c r="AE3" s="806"/>
      <c r="AF3" s="806"/>
      <c r="AH3" s="159"/>
    </row>
    <row r="4" spans="1:69" s="1" customFormat="1" ht="24" customHeight="1">
      <c r="R4" s="975" t="s">
        <v>97</v>
      </c>
      <c r="S4" s="975"/>
      <c r="T4" s="975"/>
      <c r="U4" s="975"/>
      <c r="V4" s="806">
        <f>'１申請書'!$K$9</f>
        <v>0</v>
      </c>
      <c r="W4" s="806"/>
      <c r="X4" s="806"/>
      <c r="Y4" s="806"/>
      <c r="Z4" s="806"/>
      <c r="AA4" s="806"/>
      <c r="AB4" s="806"/>
      <c r="AC4" s="806"/>
      <c r="AD4" s="806"/>
      <c r="AE4" s="806"/>
      <c r="AF4" s="806"/>
      <c r="AH4" s="159"/>
      <c r="AJ4" s="80" t="s">
        <v>285</v>
      </c>
    </row>
    <row r="5" spans="1:69" ht="24" customHeight="1">
      <c r="B5" s="3"/>
      <c r="C5" s="3"/>
      <c r="D5" s="4"/>
      <c r="E5" s="3"/>
      <c r="F5" s="3"/>
      <c r="G5" s="3"/>
      <c r="H5" s="3"/>
      <c r="I5" s="3"/>
      <c r="J5" s="3"/>
      <c r="AH5" s="1068" t="s">
        <v>265</v>
      </c>
      <c r="AI5" s="1068"/>
      <c r="AJ5" s="1068"/>
    </row>
    <row r="6" spans="1:69" ht="60" customHeight="1">
      <c r="B6" s="932" t="s">
        <v>21</v>
      </c>
      <c r="C6" s="932"/>
      <c r="D6" s="932"/>
      <c r="E6" s="932"/>
      <c r="F6" s="932"/>
      <c r="G6" s="932"/>
      <c r="H6" s="932"/>
      <c r="I6" s="932"/>
      <c r="J6" s="932"/>
      <c r="K6" s="1265"/>
      <c r="L6" s="1266"/>
      <c r="M6" s="1266"/>
      <c r="N6" s="1266"/>
      <c r="O6" s="1266"/>
      <c r="P6" s="1266"/>
      <c r="Q6" s="1266"/>
      <c r="R6" s="1266"/>
      <c r="S6" s="1266"/>
      <c r="T6" s="1266"/>
      <c r="U6" s="1266"/>
      <c r="V6" s="1266"/>
      <c r="W6" s="1266"/>
      <c r="X6" s="1266"/>
      <c r="Y6" s="1266"/>
      <c r="Z6" s="1266"/>
      <c r="AA6" s="1266"/>
      <c r="AB6" s="1266"/>
      <c r="AC6" s="1266"/>
      <c r="AD6" s="1266"/>
      <c r="AE6" s="1267"/>
      <c r="AH6" s="1069" t="str">
        <f>IF(K6&lt;&gt;"","OK","未入力")</f>
        <v>未入力</v>
      </c>
      <c r="AI6" s="1070"/>
      <c r="AJ6" s="1071"/>
      <c r="AK6" s="1288" t="s">
        <v>261</v>
      </c>
      <c r="AL6" s="1289"/>
      <c r="AM6" s="1289"/>
      <c r="AN6" s="1289"/>
      <c r="AO6" s="1289"/>
      <c r="AP6" s="1289"/>
      <c r="AQ6" s="1290"/>
      <c r="AR6" s="139"/>
      <c r="AS6" s="1289" t="s">
        <v>264</v>
      </c>
      <c r="AT6" s="1289"/>
      <c r="AU6" s="1289"/>
      <c r="AV6" s="1289"/>
      <c r="AW6" s="1289"/>
      <c r="AX6" s="1289"/>
      <c r="AY6" s="1289"/>
      <c r="AZ6" s="1289"/>
      <c r="BA6" s="1289"/>
      <c r="BB6" s="1289"/>
      <c r="BC6" s="1289"/>
      <c r="BD6" s="1289"/>
      <c r="BE6" s="1289"/>
      <c r="BF6" s="1289"/>
      <c r="BG6" s="1289"/>
      <c r="BH6" s="1289"/>
      <c r="BI6" s="1289"/>
      <c r="BJ6" s="1289"/>
      <c r="BK6" s="1289"/>
      <c r="BL6" s="1289"/>
      <c r="BM6" s="1289"/>
      <c r="BN6" s="1289"/>
      <c r="BO6" s="1289"/>
      <c r="BP6" s="1289"/>
      <c r="BQ6" s="1290"/>
    </row>
    <row r="7" spans="1:69" ht="60" customHeight="1">
      <c r="B7" s="932" t="s">
        <v>22</v>
      </c>
      <c r="C7" s="932"/>
      <c r="D7" s="932"/>
      <c r="E7" s="932"/>
      <c r="F7" s="932"/>
      <c r="G7" s="932"/>
      <c r="H7" s="932"/>
      <c r="I7" s="932"/>
      <c r="J7" s="932"/>
      <c r="K7" s="1265"/>
      <c r="L7" s="1266"/>
      <c r="M7" s="1266"/>
      <c r="N7" s="1266"/>
      <c r="O7" s="1266"/>
      <c r="P7" s="1266"/>
      <c r="Q7" s="1266"/>
      <c r="R7" s="1266"/>
      <c r="S7" s="1266"/>
      <c r="T7" s="1266"/>
      <c r="U7" s="1266"/>
      <c r="V7" s="1266"/>
      <c r="W7" s="1266"/>
      <c r="X7" s="1266"/>
      <c r="Y7" s="1266"/>
      <c r="Z7" s="1266"/>
      <c r="AA7" s="1266"/>
      <c r="AB7" s="1266"/>
      <c r="AC7" s="1266"/>
      <c r="AD7" s="1266"/>
      <c r="AE7" s="1267"/>
      <c r="AH7" s="1044" t="str">
        <f>IF(K7&lt;&gt;"","OK","未入力")</f>
        <v>未入力</v>
      </c>
      <c r="AI7" s="1045"/>
      <c r="AJ7" s="1046"/>
      <c r="AK7" s="858" t="s">
        <v>262</v>
      </c>
      <c r="AL7" s="1297"/>
      <c r="AM7" s="1297"/>
      <c r="AN7" s="1297"/>
      <c r="AO7" s="1297"/>
      <c r="AP7" s="1297"/>
      <c r="AQ7" s="1294"/>
      <c r="AR7" s="116"/>
      <c r="AS7" s="1297" t="s">
        <v>263</v>
      </c>
      <c r="AT7" s="1297"/>
      <c r="AU7" s="1297"/>
      <c r="AV7" s="1297"/>
      <c r="AW7" s="1297"/>
      <c r="AX7" s="1297"/>
      <c r="AY7" s="1297"/>
      <c r="AZ7" s="1297"/>
      <c r="BA7" s="1297"/>
      <c r="BB7" s="1297"/>
      <c r="BC7" s="1297"/>
      <c r="BD7" s="1297"/>
      <c r="BE7" s="1297"/>
      <c r="BF7" s="1297"/>
      <c r="BG7" s="1297"/>
      <c r="BH7" s="1297"/>
      <c r="BI7" s="1297"/>
      <c r="BJ7" s="1297"/>
      <c r="BK7" s="1297"/>
      <c r="BL7" s="1297"/>
      <c r="BM7" s="1297"/>
      <c r="BN7" s="1297"/>
      <c r="BO7" s="1297"/>
      <c r="BP7" s="1297"/>
      <c r="BQ7" s="1294"/>
    </row>
    <row r="8" spans="1:69" ht="30" customHeight="1">
      <c r="B8" s="1253" t="s">
        <v>795</v>
      </c>
      <c r="C8" s="1254"/>
      <c r="D8" s="1254"/>
      <c r="E8" s="1254"/>
      <c r="F8" s="1254"/>
      <c r="G8" s="1254"/>
      <c r="H8" s="695"/>
      <c r="I8" s="696"/>
      <c r="J8" s="697"/>
      <c r="K8" s="671" t="s">
        <v>46</v>
      </c>
      <c r="L8" s="781"/>
      <c r="M8" s="781"/>
      <c r="N8" s="781"/>
      <c r="O8" s="781"/>
      <c r="P8" s="781"/>
      <c r="Q8" s="672"/>
      <c r="R8" s="671" t="s">
        <v>47</v>
      </c>
      <c r="S8" s="781"/>
      <c r="T8" s="781"/>
      <c r="U8" s="781"/>
      <c r="V8" s="781"/>
      <c r="W8" s="781"/>
      <c r="X8" s="672"/>
      <c r="Y8" s="671" t="s">
        <v>31</v>
      </c>
      <c r="Z8" s="781"/>
      <c r="AA8" s="781"/>
      <c r="AB8" s="781"/>
      <c r="AC8" s="781"/>
      <c r="AD8" s="781"/>
      <c r="AE8" s="672"/>
      <c r="AH8" s="264"/>
      <c r="AI8" s="264"/>
      <c r="AJ8" s="264"/>
      <c r="AK8" s="25"/>
      <c r="AL8" s="113"/>
    </row>
    <row r="9" spans="1:69" ht="30" customHeight="1">
      <c r="B9" s="1255"/>
      <c r="C9" s="1256"/>
      <c r="D9" s="1256"/>
      <c r="E9" s="1256"/>
      <c r="F9" s="1256"/>
      <c r="G9" s="1256"/>
      <c r="H9" s="1167" t="s">
        <v>44</v>
      </c>
      <c r="I9" s="1168"/>
      <c r="J9" s="1169"/>
      <c r="K9" s="116"/>
      <c r="L9" s="1260"/>
      <c r="M9" s="1260"/>
      <c r="N9" s="1260"/>
      <c r="O9" s="123" t="s">
        <v>32</v>
      </c>
      <c r="P9" s="117"/>
      <c r="Q9" s="118"/>
      <c r="R9" s="116"/>
      <c r="S9" s="1260"/>
      <c r="T9" s="1260"/>
      <c r="U9" s="1260"/>
      <c r="V9" s="123" t="s">
        <v>32</v>
      </c>
      <c r="W9" s="117"/>
      <c r="X9" s="118"/>
      <c r="Y9" s="119"/>
      <c r="Z9" s="1259">
        <f>SUM(L9,S9)</f>
        <v>0</v>
      </c>
      <c r="AA9" s="1259"/>
      <c r="AB9" s="1259"/>
      <c r="AC9" s="123" t="s">
        <v>32</v>
      </c>
      <c r="AD9" s="117"/>
      <c r="AE9" s="120"/>
      <c r="AH9" s="1236" t="str">
        <f>IF(AND(L9&lt;&gt;"",S9&lt;&gt;""),"OK","未入力")</f>
        <v>未入力</v>
      </c>
      <c r="AI9" s="1237"/>
      <c r="AJ9" s="1238"/>
      <c r="AK9" s="1300" t="s">
        <v>796</v>
      </c>
      <c r="AL9" s="1300"/>
      <c r="AM9" s="1300"/>
      <c r="AN9" s="1300"/>
      <c r="AO9" s="671" t="s">
        <v>221</v>
      </c>
      <c r="AP9" s="781"/>
      <c r="AQ9" s="672"/>
      <c r="AR9" s="22"/>
      <c r="AS9" s="676" t="s">
        <v>224</v>
      </c>
      <c r="AT9" s="676"/>
      <c r="AU9" s="676"/>
      <c r="AV9" s="676"/>
      <c r="AW9" s="676"/>
      <c r="AX9" s="676"/>
      <c r="AY9" s="676"/>
      <c r="AZ9" s="676"/>
      <c r="BA9" s="676"/>
      <c r="BB9" s="676"/>
      <c r="BC9" s="676"/>
      <c r="BD9" s="676"/>
      <c r="BE9" s="676"/>
      <c r="BF9" s="676"/>
      <c r="BG9" s="676"/>
      <c r="BH9" s="676"/>
      <c r="BI9" s="676"/>
      <c r="BJ9" s="676"/>
      <c r="BK9" s="676"/>
      <c r="BL9" s="676"/>
      <c r="BM9" s="676"/>
      <c r="BN9" s="676"/>
      <c r="BO9" s="676"/>
      <c r="BP9" s="676"/>
      <c r="BQ9" s="1233"/>
    </row>
    <row r="10" spans="1:69" ht="30" customHeight="1">
      <c r="B10" s="1255"/>
      <c r="C10" s="1256"/>
      <c r="D10" s="1256"/>
      <c r="E10" s="1256"/>
      <c r="F10" s="1256"/>
      <c r="G10" s="1256"/>
      <c r="H10" s="1167" t="s">
        <v>45</v>
      </c>
      <c r="I10" s="1168"/>
      <c r="J10" s="1169"/>
      <c r="K10" s="116"/>
      <c r="L10" s="1260"/>
      <c r="M10" s="1260"/>
      <c r="N10" s="1260"/>
      <c r="O10" s="123" t="s">
        <v>32</v>
      </c>
      <c r="P10" s="117"/>
      <c r="Q10" s="118"/>
      <c r="R10" s="116"/>
      <c r="S10" s="1260"/>
      <c r="T10" s="1260"/>
      <c r="U10" s="1260"/>
      <c r="V10" s="123" t="s">
        <v>32</v>
      </c>
      <c r="W10" s="117"/>
      <c r="X10" s="118"/>
      <c r="Y10" s="119"/>
      <c r="Z10" s="1259">
        <f>SUM(L10,S10)</f>
        <v>0</v>
      </c>
      <c r="AA10" s="1259"/>
      <c r="AB10" s="1259"/>
      <c r="AC10" s="123" t="s">
        <v>32</v>
      </c>
      <c r="AD10" s="117"/>
      <c r="AE10" s="120"/>
      <c r="AH10" s="1236" t="str">
        <f>IF(AND(L10&lt;&gt;"",S10&lt;&gt;""),"OK","未入力")</f>
        <v>未入力</v>
      </c>
      <c r="AI10" s="1237"/>
      <c r="AJ10" s="1238"/>
      <c r="AK10" s="1301"/>
      <c r="AL10" s="1301"/>
      <c r="AM10" s="1301"/>
      <c r="AN10" s="1301"/>
      <c r="AO10" s="671" t="s">
        <v>222</v>
      </c>
      <c r="AP10" s="781"/>
      <c r="AQ10" s="672"/>
      <c r="AR10" s="85"/>
      <c r="AS10" s="740"/>
      <c r="AT10" s="740"/>
      <c r="AU10" s="740"/>
      <c r="AV10" s="740"/>
      <c r="AW10" s="740"/>
      <c r="AX10" s="740"/>
      <c r="AY10" s="740"/>
      <c r="AZ10" s="740"/>
      <c r="BA10" s="740"/>
      <c r="BB10" s="740"/>
      <c r="BC10" s="740"/>
      <c r="BD10" s="740"/>
      <c r="BE10" s="740"/>
      <c r="BF10" s="740"/>
      <c r="BG10" s="740"/>
      <c r="BH10" s="740"/>
      <c r="BI10" s="740"/>
      <c r="BJ10" s="740"/>
      <c r="BK10" s="740"/>
      <c r="BL10" s="740"/>
      <c r="BM10" s="740"/>
      <c r="BN10" s="740"/>
      <c r="BO10" s="740"/>
      <c r="BP10" s="740"/>
      <c r="BQ10" s="1303"/>
    </row>
    <row r="11" spans="1:69" ht="30" customHeight="1">
      <c r="B11" s="1255"/>
      <c r="C11" s="1256"/>
      <c r="D11" s="1256"/>
      <c r="E11" s="1256"/>
      <c r="F11" s="1256"/>
      <c r="G11" s="1256"/>
      <c r="H11" s="1173" t="s">
        <v>48</v>
      </c>
      <c r="I11" s="1174"/>
      <c r="J11" s="1175"/>
      <c r="K11" s="116"/>
      <c r="L11" s="1259">
        <f>SUM(L9:N10)</f>
        <v>0</v>
      </c>
      <c r="M11" s="1259"/>
      <c r="N11" s="1259"/>
      <c r="O11" s="123" t="s">
        <v>32</v>
      </c>
      <c r="P11" s="117"/>
      <c r="Q11" s="118"/>
      <c r="R11" s="116"/>
      <c r="S11" s="1259">
        <f>SUM(S9:U10)</f>
        <v>0</v>
      </c>
      <c r="T11" s="1259"/>
      <c r="U11" s="1259"/>
      <c r="V11" s="123" t="s">
        <v>32</v>
      </c>
      <c r="W11" s="117"/>
      <c r="X11" s="118"/>
      <c r="Y11" s="119"/>
      <c r="Z11" s="1259">
        <f>SUM(Z9:AB10)</f>
        <v>0</v>
      </c>
      <c r="AA11" s="1259"/>
      <c r="AB11" s="1259"/>
      <c r="AC11" s="123" t="s">
        <v>32</v>
      </c>
      <c r="AD11" s="117"/>
      <c r="AE11" s="120"/>
      <c r="AH11" s="1236" t="str">
        <f>IF(S11='７講師1'!AK7,"OK","未入力")</f>
        <v>OK</v>
      </c>
      <c r="AI11" s="1237"/>
      <c r="AJ11" s="1238"/>
      <c r="AK11" s="1301"/>
      <c r="AL11" s="1301"/>
      <c r="AM11" s="1301"/>
      <c r="AN11" s="1301"/>
      <c r="AO11" s="671" t="s">
        <v>223</v>
      </c>
      <c r="AP11" s="781"/>
      <c r="AQ11" s="672"/>
      <c r="AR11" s="79"/>
      <c r="AS11" s="707" t="s">
        <v>762</v>
      </c>
      <c r="AT11" s="707"/>
      <c r="AU11" s="707"/>
      <c r="AV11" s="707"/>
      <c r="AW11" s="707"/>
      <c r="AX11" s="707"/>
      <c r="AY11" s="707"/>
      <c r="AZ11" s="707"/>
      <c r="BA11" s="707"/>
      <c r="BB11" s="707"/>
      <c r="BC11" s="707"/>
      <c r="BD11" s="707"/>
      <c r="BE11" s="707"/>
      <c r="BF11" s="707"/>
      <c r="BG11" s="707"/>
      <c r="BH11" s="707"/>
      <c r="BI11" s="707"/>
      <c r="BJ11" s="707"/>
      <c r="BK11" s="707"/>
      <c r="BL11" s="707"/>
      <c r="BM11" s="707"/>
      <c r="BN11" s="707"/>
      <c r="BO11" s="707"/>
      <c r="BP11" s="707"/>
      <c r="BQ11" s="770"/>
    </row>
    <row r="12" spans="1:69" ht="30" customHeight="1">
      <c r="B12" s="1257"/>
      <c r="C12" s="1258"/>
      <c r="D12" s="1258"/>
      <c r="E12" s="1258"/>
      <c r="F12" s="1258"/>
      <c r="G12" s="1258"/>
      <c r="H12" s="116"/>
      <c r="I12" s="117" t="s">
        <v>234</v>
      </c>
      <c r="J12" s="117"/>
      <c r="K12" s="112"/>
      <c r="L12" s="112"/>
      <c r="M12" s="112"/>
      <c r="N12" s="112"/>
      <c r="O12" s="112"/>
      <c r="P12" s="112"/>
      <c r="Q12" s="112"/>
      <c r="R12" s="112"/>
      <c r="S12" s="1260"/>
      <c r="T12" s="1260"/>
      <c r="U12" s="1260"/>
      <c r="V12" s="122" t="s">
        <v>32</v>
      </c>
      <c r="W12" s="121"/>
      <c r="X12" s="121"/>
      <c r="Y12" s="112"/>
      <c r="Z12" s="121"/>
      <c r="AA12" s="115"/>
      <c r="AB12" s="115"/>
      <c r="AC12" s="115"/>
      <c r="AD12" s="115"/>
      <c r="AE12" s="109"/>
      <c r="AH12" s="1236" t="str">
        <f>IF(S12&lt;&gt;"","OK","未入力")</f>
        <v>未入力</v>
      </c>
      <c r="AI12" s="1237"/>
      <c r="AJ12" s="1238"/>
      <c r="AK12" s="1302"/>
      <c r="AL12" s="1302"/>
      <c r="AM12" s="1302"/>
      <c r="AN12" s="1302"/>
      <c r="AO12" s="671" t="s">
        <v>266</v>
      </c>
      <c r="AP12" s="781"/>
      <c r="AQ12" s="672"/>
      <c r="AR12" s="77"/>
      <c r="AS12" s="64" t="s">
        <v>267</v>
      </c>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5"/>
    </row>
    <row r="13" spans="1:69" ht="30" customHeight="1">
      <c r="B13" s="1268" t="s">
        <v>233</v>
      </c>
      <c r="C13" s="1269"/>
      <c r="D13" s="1269"/>
      <c r="E13" s="1269"/>
      <c r="F13" s="1269"/>
      <c r="G13" s="1269"/>
      <c r="H13" s="1269"/>
      <c r="I13" s="1269"/>
      <c r="J13" s="1270"/>
      <c r="K13" s="133"/>
      <c r="L13" s="23"/>
      <c r="M13" s="1307"/>
      <c r="N13" s="1307"/>
      <c r="O13" s="1307"/>
      <c r="P13" s="1305" t="s">
        <v>32</v>
      </c>
      <c r="Q13" s="141"/>
      <c r="R13" s="141"/>
      <c r="T13" s="134"/>
      <c r="U13" s="134"/>
      <c r="V13" s="134"/>
      <c r="W13" s="134"/>
      <c r="X13" s="134"/>
      <c r="Y13" s="134"/>
      <c r="Z13" s="134"/>
      <c r="AA13" s="134"/>
      <c r="AB13" s="134"/>
      <c r="AC13" s="134"/>
      <c r="AD13" s="134"/>
      <c r="AE13" s="135"/>
      <c r="AH13" s="1069" t="str">
        <f>IF(M13&lt;&gt;"","OK","未入力")</f>
        <v>未入力</v>
      </c>
      <c r="AI13" s="1070"/>
      <c r="AJ13" s="1071"/>
      <c r="AK13" s="1288" t="s">
        <v>232</v>
      </c>
      <c r="AL13" s="1289"/>
      <c r="AM13" s="1289"/>
      <c r="AN13" s="1289"/>
      <c r="AO13" s="1289"/>
      <c r="AP13" s="1289"/>
      <c r="AQ13" s="1290"/>
      <c r="AR13" s="139"/>
      <c r="AS13" s="1298" t="s">
        <v>797</v>
      </c>
      <c r="AT13" s="1299"/>
      <c r="AU13" s="1299"/>
      <c r="AV13" s="1299"/>
      <c r="AW13" s="1299"/>
      <c r="AX13" s="1299"/>
      <c r="AY13" s="1299"/>
      <c r="AZ13" s="1299"/>
      <c r="BA13" s="1299"/>
      <c r="BB13" s="1299"/>
      <c r="BC13" s="1299"/>
      <c r="BD13" s="1299"/>
      <c r="BE13" s="1299"/>
      <c r="BF13" s="1299"/>
      <c r="BG13" s="1299"/>
      <c r="BH13" s="1299"/>
      <c r="BI13" s="1299"/>
      <c r="BJ13" s="1299"/>
      <c r="BK13" s="1299"/>
      <c r="BL13" s="1299"/>
      <c r="BM13" s="1299"/>
      <c r="BN13" s="1299"/>
      <c r="BO13" s="1299"/>
      <c r="BP13" s="1299"/>
      <c r="BQ13" s="1299"/>
    </row>
    <row r="14" spans="1:69" ht="30" customHeight="1">
      <c r="B14" s="1271"/>
      <c r="C14" s="1272"/>
      <c r="D14" s="1272"/>
      <c r="E14" s="1272"/>
      <c r="F14" s="1272"/>
      <c r="G14" s="1272"/>
      <c r="H14" s="1272"/>
      <c r="I14" s="1272"/>
      <c r="J14" s="1273"/>
      <c r="K14" s="136"/>
      <c r="L14" s="142"/>
      <c r="M14" s="1308"/>
      <c r="N14" s="1308"/>
      <c r="O14" s="1308"/>
      <c r="P14" s="1306"/>
      <c r="Q14" s="142"/>
      <c r="R14" s="142"/>
      <c r="T14" s="137"/>
      <c r="U14" s="137"/>
      <c r="V14" s="137"/>
      <c r="W14" s="137"/>
      <c r="X14" s="137"/>
      <c r="Y14" s="137"/>
      <c r="Z14" s="137"/>
      <c r="AA14" s="137"/>
      <c r="AB14" s="137"/>
      <c r="AC14" s="137"/>
      <c r="AD14" s="137"/>
      <c r="AE14" s="138"/>
      <c r="AH14" s="1242"/>
      <c r="AI14" s="1243"/>
      <c r="AJ14" s="1244"/>
      <c r="AK14" s="1291"/>
      <c r="AL14" s="1292"/>
      <c r="AM14" s="1292"/>
      <c r="AN14" s="1292"/>
      <c r="AO14" s="1292"/>
      <c r="AP14" s="1292"/>
      <c r="AQ14" s="1293"/>
      <c r="AR14" s="140"/>
      <c r="AS14" s="1298"/>
      <c r="AT14" s="1299"/>
      <c r="AU14" s="1299"/>
      <c r="AV14" s="1299"/>
      <c r="AW14" s="1299"/>
      <c r="AX14" s="1299"/>
      <c r="AY14" s="1299"/>
      <c r="AZ14" s="1299"/>
      <c r="BA14" s="1299"/>
      <c r="BB14" s="1299"/>
      <c r="BC14" s="1299"/>
      <c r="BD14" s="1299"/>
      <c r="BE14" s="1299"/>
      <c r="BF14" s="1299"/>
      <c r="BG14" s="1299"/>
      <c r="BH14" s="1299"/>
      <c r="BI14" s="1299"/>
      <c r="BJ14" s="1299"/>
      <c r="BK14" s="1299"/>
      <c r="BL14" s="1299"/>
      <c r="BM14" s="1299"/>
      <c r="BN14" s="1299"/>
      <c r="BO14" s="1299"/>
      <c r="BP14" s="1299"/>
      <c r="BQ14" s="1299"/>
    </row>
    <row r="15" spans="1:69" ht="30" customHeight="1">
      <c r="B15" s="1287" t="s">
        <v>49</v>
      </c>
      <c r="C15" s="952"/>
      <c r="D15" s="952"/>
      <c r="E15" s="952"/>
      <c r="F15" s="952"/>
      <c r="G15" s="952"/>
      <c r="H15" s="952"/>
      <c r="I15" s="952"/>
      <c r="J15" s="1262"/>
      <c r="K15" s="143"/>
      <c r="L15" s="1096"/>
      <c r="M15" s="1096"/>
      <c r="N15" s="1096"/>
      <c r="O15" s="1096"/>
      <c r="P15" s="1096"/>
      <c r="Q15" s="1096"/>
      <c r="R15" s="1096"/>
      <c r="S15" s="144"/>
      <c r="T15" s="144"/>
      <c r="U15" s="144"/>
      <c r="V15" s="144"/>
      <c r="W15" s="144"/>
      <c r="X15" s="144"/>
      <c r="Y15" s="144"/>
      <c r="Z15" s="144"/>
      <c r="AA15" s="144"/>
      <c r="AB15" s="144"/>
      <c r="AC15" s="144"/>
      <c r="AD15" s="144"/>
      <c r="AE15" s="145"/>
      <c r="AH15" s="1069" t="str">
        <f>IF(L15&lt;&gt;"","OK","未入力")</f>
        <v>未入力</v>
      </c>
      <c r="AI15" s="1070"/>
      <c r="AJ15" s="1071"/>
      <c r="AK15" s="1288" t="s">
        <v>174</v>
      </c>
      <c r="AL15" s="1289"/>
      <c r="AM15" s="1289"/>
      <c r="AN15" s="1289"/>
      <c r="AO15" s="1289"/>
      <c r="AP15" s="1289"/>
      <c r="AQ15" s="1290"/>
      <c r="AR15" s="139"/>
      <c r="AS15" s="1294" t="s">
        <v>235</v>
      </c>
      <c r="AT15" s="1295"/>
      <c r="AU15" s="1295"/>
      <c r="AV15" s="1295"/>
      <c r="AW15" s="1295"/>
      <c r="AX15" s="1295"/>
      <c r="AY15" s="1295"/>
      <c r="AZ15" s="1295"/>
      <c r="BA15" s="1295"/>
      <c r="BB15" s="1295"/>
      <c r="BC15" s="1295"/>
      <c r="BD15" s="1295"/>
      <c r="BE15" s="1295"/>
      <c r="BF15" s="1295"/>
      <c r="BG15" s="1295"/>
      <c r="BH15" s="1295"/>
      <c r="BI15" s="1295"/>
      <c r="BJ15" s="1295"/>
      <c r="BK15" s="1295"/>
      <c r="BL15" s="1295"/>
      <c r="BM15" s="1295"/>
      <c r="BN15" s="1295"/>
      <c r="BO15" s="1295"/>
      <c r="BP15" s="1295"/>
      <c r="BQ15" s="1295"/>
    </row>
    <row r="16" spans="1:69" ht="30" customHeight="1">
      <c r="B16" s="952"/>
      <c r="C16" s="952"/>
      <c r="D16" s="952"/>
      <c r="E16" s="952"/>
      <c r="F16" s="952"/>
      <c r="G16" s="952"/>
      <c r="H16" s="952"/>
      <c r="I16" s="952"/>
      <c r="J16" s="1262"/>
      <c r="K16" s="146"/>
      <c r="L16" s="1249"/>
      <c r="M16" s="1249"/>
      <c r="N16" s="1249"/>
      <c r="O16" s="1249"/>
      <c r="P16" s="1249"/>
      <c r="Q16" s="1249"/>
      <c r="R16" s="1249"/>
      <c r="S16" s="147"/>
      <c r="T16" s="147"/>
      <c r="U16" s="147"/>
      <c r="V16" s="147"/>
      <c r="W16" s="147"/>
      <c r="X16" s="147"/>
      <c r="Y16" s="147"/>
      <c r="Z16" s="147"/>
      <c r="AA16" s="147"/>
      <c r="AB16" s="147"/>
      <c r="AC16" s="147"/>
      <c r="AD16" s="147"/>
      <c r="AE16" s="148"/>
      <c r="AH16" s="1242"/>
      <c r="AI16" s="1243"/>
      <c r="AJ16" s="1244"/>
      <c r="AK16" s="1291"/>
      <c r="AL16" s="1292"/>
      <c r="AM16" s="1292"/>
      <c r="AN16" s="1292"/>
      <c r="AO16" s="1292"/>
      <c r="AP16" s="1292"/>
      <c r="AQ16" s="1293"/>
      <c r="AR16" s="140"/>
      <c r="AS16" s="1294"/>
      <c r="AT16" s="1295"/>
      <c r="AU16" s="1295"/>
      <c r="AV16" s="1295"/>
      <c r="AW16" s="1295"/>
      <c r="AX16" s="1295"/>
      <c r="AY16" s="1295"/>
      <c r="AZ16" s="1295"/>
      <c r="BA16" s="1295"/>
      <c r="BB16" s="1295"/>
      <c r="BC16" s="1295"/>
      <c r="BD16" s="1295"/>
      <c r="BE16" s="1295"/>
      <c r="BF16" s="1295"/>
      <c r="BG16" s="1295"/>
      <c r="BH16" s="1295"/>
      <c r="BI16" s="1295"/>
      <c r="BJ16" s="1295"/>
      <c r="BK16" s="1295"/>
      <c r="BL16" s="1295"/>
      <c r="BM16" s="1295"/>
      <c r="BN16" s="1295"/>
      <c r="BO16" s="1295"/>
      <c r="BP16" s="1295"/>
      <c r="BQ16" s="1295"/>
    </row>
    <row r="17" spans="2:76" ht="30" customHeight="1">
      <c r="B17" s="952" t="s">
        <v>50</v>
      </c>
      <c r="C17" s="952"/>
      <c r="D17" s="952"/>
      <c r="E17" s="952"/>
      <c r="F17" s="952"/>
      <c r="G17" s="952"/>
      <c r="H17" s="952"/>
      <c r="I17" s="952"/>
      <c r="J17" s="1262"/>
      <c r="K17" s="149"/>
      <c r="L17" s="1096"/>
      <c r="M17" s="1096"/>
      <c r="N17" s="1096"/>
      <c r="O17" s="1096"/>
      <c r="P17" s="1096"/>
      <c r="Q17" s="1096"/>
      <c r="R17" s="1096"/>
      <c r="S17" s="150"/>
      <c r="T17" s="150"/>
      <c r="U17" s="150"/>
      <c r="V17" s="150"/>
      <c r="W17" s="150"/>
      <c r="X17" s="150"/>
      <c r="Y17" s="150"/>
      <c r="Z17" s="150"/>
      <c r="AA17" s="150"/>
      <c r="AB17" s="150"/>
      <c r="AC17" s="150"/>
      <c r="AD17" s="150"/>
      <c r="AE17" s="151"/>
      <c r="AH17" s="1069" t="str">
        <f>IF(L17&lt;&gt;"","OK","未入力")</f>
        <v>未入力</v>
      </c>
      <c r="AI17" s="1070"/>
      <c r="AJ17" s="1071"/>
      <c r="AK17" s="1288" t="s">
        <v>50</v>
      </c>
      <c r="AL17" s="1289"/>
      <c r="AM17" s="1289"/>
      <c r="AN17" s="1289"/>
      <c r="AO17" s="1289"/>
      <c r="AP17" s="1289"/>
      <c r="AQ17" s="1290"/>
      <c r="AR17" s="139"/>
      <c r="AS17" s="1294" t="s">
        <v>236</v>
      </c>
      <c r="AT17" s="1295"/>
      <c r="AU17" s="1295"/>
      <c r="AV17" s="1295"/>
      <c r="AW17" s="1295"/>
      <c r="AX17" s="1295"/>
      <c r="AY17" s="1295"/>
      <c r="AZ17" s="1295"/>
      <c r="BA17" s="1295"/>
      <c r="BB17" s="1295"/>
      <c r="BC17" s="1295"/>
      <c r="BD17" s="1295"/>
      <c r="BE17" s="1295"/>
      <c r="BF17" s="1295"/>
      <c r="BG17" s="1295"/>
      <c r="BH17" s="1295"/>
      <c r="BI17" s="1295"/>
      <c r="BJ17" s="1295"/>
      <c r="BK17" s="1295"/>
      <c r="BL17" s="1295"/>
      <c r="BM17" s="1295"/>
      <c r="BN17" s="1295"/>
      <c r="BO17" s="1295"/>
      <c r="BP17" s="1295"/>
      <c r="BQ17" s="1295"/>
    </row>
    <row r="18" spans="2:76" ht="30" customHeight="1">
      <c r="B18" s="952"/>
      <c r="C18" s="952"/>
      <c r="D18" s="952"/>
      <c r="E18" s="952"/>
      <c r="F18" s="952"/>
      <c r="G18" s="952"/>
      <c r="H18" s="952"/>
      <c r="I18" s="952"/>
      <c r="J18" s="1262"/>
      <c r="K18" s="152"/>
      <c r="L18" s="1249"/>
      <c r="M18" s="1249"/>
      <c r="N18" s="1249"/>
      <c r="O18" s="1249"/>
      <c r="P18" s="1249"/>
      <c r="Q18" s="1249"/>
      <c r="R18" s="1249"/>
      <c r="S18" s="153"/>
      <c r="T18" s="153"/>
      <c r="U18" s="153"/>
      <c r="V18" s="153"/>
      <c r="W18" s="153"/>
      <c r="X18" s="153"/>
      <c r="Y18" s="153"/>
      <c r="Z18" s="153"/>
      <c r="AA18" s="153"/>
      <c r="AB18" s="153"/>
      <c r="AC18" s="153"/>
      <c r="AD18" s="153"/>
      <c r="AE18" s="154"/>
      <c r="AH18" s="1242"/>
      <c r="AI18" s="1243"/>
      <c r="AJ18" s="1244"/>
      <c r="AK18" s="1291"/>
      <c r="AL18" s="1292"/>
      <c r="AM18" s="1292"/>
      <c r="AN18" s="1292"/>
      <c r="AO18" s="1292"/>
      <c r="AP18" s="1292"/>
      <c r="AQ18" s="1293"/>
      <c r="AR18" s="140"/>
      <c r="AS18" s="1294"/>
      <c r="AT18" s="1295"/>
      <c r="AU18" s="1295"/>
      <c r="AV18" s="1295"/>
      <c r="AW18" s="1295"/>
      <c r="AX18" s="1295"/>
      <c r="AY18" s="1295"/>
      <c r="AZ18" s="1295"/>
      <c r="BA18" s="1295"/>
      <c r="BB18" s="1295"/>
      <c r="BC18" s="1295"/>
      <c r="BD18" s="1295"/>
      <c r="BE18" s="1295"/>
      <c r="BF18" s="1295"/>
      <c r="BG18" s="1295"/>
      <c r="BH18" s="1295"/>
      <c r="BI18" s="1295"/>
      <c r="BJ18" s="1295"/>
      <c r="BK18" s="1295"/>
      <c r="BL18" s="1295"/>
      <c r="BM18" s="1295"/>
      <c r="BN18" s="1295"/>
      <c r="BO18" s="1295"/>
      <c r="BP18" s="1295"/>
      <c r="BQ18" s="1295"/>
    </row>
    <row r="19" spans="2:76" ht="30" customHeight="1">
      <c r="B19" s="1284" t="s">
        <v>238</v>
      </c>
      <c r="C19" s="1285"/>
      <c r="D19" s="1285"/>
      <c r="E19" s="1285"/>
      <c r="F19" s="1285"/>
      <c r="G19" s="1285"/>
      <c r="H19" s="1285"/>
      <c r="I19" s="1285"/>
      <c r="J19" s="1286"/>
      <c r="K19" s="56"/>
      <c r="L19" s="1096"/>
      <c r="M19" s="1096"/>
      <c r="N19" s="1096"/>
      <c r="O19" s="1096"/>
      <c r="P19" s="1240" t="str">
        <f>IF(L19="　利用可能","（時間）","")</f>
        <v/>
      </c>
      <c r="Q19" s="1240"/>
      <c r="R19" s="1240"/>
      <c r="S19" s="1280"/>
      <c r="T19" s="1280"/>
      <c r="U19" s="1280"/>
      <c r="V19" s="1280"/>
      <c r="W19" s="1280"/>
      <c r="X19" s="1280"/>
      <c r="Y19" s="150"/>
      <c r="Z19" s="150"/>
      <c r="AA19" s="173"/>
      <c r="AB19" s="173"/>
      <c r="AC19" s="173"/>
      <c r="AD19" s="173"/>
      <c r="AE19" s="174"/>
      <c r="AH19" s="1069" t="str">
        <f>IF(L19&lt;&gt;"",IF(OR(AND(L19="　利用可能",S19=""),AND(L19="　利用不可",S19&lt;&gt;"")),"未入力","OK"),"未入力")</f>
        <v>未入力</v>
      </c>
      <c r="AI19" s="1070"/>
      <c r="AJ19" s="1071"/>
      <c r="AK19" s="1288" t="s">
        <v>237</v>
      </c>
      <c r="AL19" s="1289"/>
      <c r="AM19" s="1289"/>
      <c r="AN19" s="1289"/>
      <c r="AO19" s="1289"/>
      <c r="AP19" s="1289"/>
      <c r="AQ19" s="1290"/>
      <c r="AR19" s="139"/>
      <c r="AS19" s="1294" t="s">
        <v>255</v>
      </c>
      <c r="AT19" s="1295"/>
      <c r="AU19" s="1295"/>
      <c r="AV19" s="1295"/>
      <c r="AW19" s="1295"/>
      <c r="AX19" s="1295"/>
      <c r="AY19" s="1295"/>
      <c r="AZ19" s="1295"/>
      <c r="BA19" s="1295"/>
      <c r="BB19" s="1295"/>
      <c r="BC19" s="1295"/>
      <c r="BD19" s="1295"/>
      <c r="BE19" s="1295"/>
      <c r="BF19" s="1295"/>
      <c r="BG19" s="1295"/>
      <c r="BH19" s="1295"/>
      <c r="BI19" s="1295"/>
      <c r="BJ19" s="1295"/>
      <c r="BK19" s="1295"/>
      <c r="BL19" s="1295"/>
      <c r="BM19" s="1295"/>
      <c r="BN19" s="1295"/>
      <c r="BO19" s="1295"/>
      <c r="BP19" s="1295"/>
      <c r="BQ19" s="1295"/>
    </row>
    <row r="20" spans="2:76" ht="30" customHeight="1">
      <c r="B20" s="1285"/>
      <c r="C20" s="1285"/>
      <c r="D20" s="1285"/>
      <c r="E20" s="1285"/>
      <c r="F20" s="1285"/>
      <c r="G20" s="1285"/>
      <c r="H20" s="1285"/>
      <c r="I20" s="1285"/>
      <c r="J20" s="1286"/>
      <c r="K20" s="58"/>
      <c r="L20" s="1249"/>
      <c r="M20" s="1249"/>
      <c r="N20" s="1249"/>
      <c r="O20" s="1249"/>
      <c r="P20" s="1241"/>
      <c r="Q20" s="1241"/>
      <c r="R20" s="1241"/>
      <c r="S20" s="1281"/>
      <c r="T20" s="1281"/>
      <c r="U20" s="1281"/>
      <c r="V20" s="1281"/>
      <c r="W20" s="1281"/>
      <c r="X20" s="1281"/>
      <c r="Y20" s="153"/>
      <c r="Z20" s="153"/>
      <c r="AA20" s="175"/>
      <c r="AB20" s="175"/>
      <c r="AC20" s="175"/>
      <c r="AD20" s="175"/>
      <c r="AE20" s="176"/>
      <c r="AH20" s="1242"/>
      <c r="AI20" s="1243"/>
      <c r="AJ20" s="1244"/>
      <c r="AK20" s="1291"/>
      <c r="AL20" s="1292"/>
      <c r="AM20" s="1292"/>
      <c r="AN20" s="1292"/>
      <c r="AO20" s="1292"/>
      <c r="AP20" s="1292"/>
      <c r="AQ20" s="1293"/>
      <c r="AR20" s="140"/>
      <c r="AS20" s="1294"/>
      <c r="AT20" s="1295"/>
      <c r="AU20" s="1295"/>
      <c r="AV20" s="1295"/>
      <c r="AW20" s="1295"/>
      <c r="AX20" s="1295"/>
      <c r="AY20" s="1295"/>
      <c r="AZ20" s="1295"/>
      <c r="BA20" s="1295"/>
      <c r="BB20" s="1295"/>
      <c r="BC20" s="1295"/>
      <c r="BD20" s="1295"/>
      <c r="BE20" s="1295"/>
      <c r="BF20" s="1295"/>
      <c r="BG20" s="1295"/>
      <c r="BH20" s="1295"/>
      <c r="BI20" s="1295"/>
      <c r="BJ20" s="1295"/>
      <c r="BK20" s="1295"/>
      <c r="BL20" s="1295"/>
      <c r="BM20" s="1295"/>
      <c r="BN20" s="1295"/>
      <c r="BO20" s="1295"/>
      <c r="BP20" s="1295"/>
      <c r="BQ20" s="1295"/>
    </row>
    <row r="21" spans="2:76" ht="37.5" customHeight="1">
      <c r="B21" s="1309" t="s">
        <v>51</v>
      </c>
      <c r="C21" s="1310"/>
      <c r="D21" s="1310"/>
      <c r="E21" s="1310"/>
      <c r="F21" s="1311"/>
      <c r="G21" s="1274" t="s">
        <v>51</v>
      </c>
      <c r="H21" s="1275"/>
      <c r="I21" s="1275"/>
      <c r="J21" s="1276"/>
      <c r="K21" s="116"/>
      <c r="L21" s="1279"/>
      <c r="M21" s="1279"/>
      <c r="N21" s="1279"/>
      <c r="O21" s="1279"/>
      <c r="P21" s="124" t="s">
        <v>52</v>
      </c>
      <c r="Q21" s="167"/>
      <c r="R21" s="1239" t="s">
        <v>416</v>
      </c>
      <c r="S21" s="1239"/>
      <c r="T21" s="1239"/>
      <c r="U21" s="933"/>
      <c r="V21" s="933"/>
      <c r="W21" s="933"/>
      <c r="X21" s="933"/>
      <c r="Y21" s="933"/>
      <c r="Z21" s="933"/>
      <c r="AA21" s="933"/>
      <c r="AB21" s="124"/>
      <c r="AC21" s="124"/>
      <c r="AD21" s="124"/>
      <c r="AE21" s="125"/>
      <c r="AH21" s="1236" t="str">
        <f>IF(AND(L21&gt;0,U21&lt;&gt;""),"OK","未入力")</f>
        <v>未入力</v>
      </c>
      <c r="AI21" s="1237"/>
      <c r="AJ21" s="1238"/>
      <c r="AK21" s="1001" t="s">
        <v>268</v>
      </c>
      <c r="AL21" s="1063"/>
      <c r="AM21" s="1063"/>
      <c r="AN21" s="1002"/>
      <c r="AO21" s="1048" t="s">
        <v>415</v>
      </c>
      <c r="AP21" s="781"/>
      <c r="AQ21" s="672"/>
      <c r="AR21" s="22"/>
      <c r="AS21" s="1122" t="s">
        <v>798</v>
      </c>
      <c r="AT21" s="1122"/>
      <c r="AU21" s="1122"/>
      <c r="AV21" s="1122"/>
      <c r="AW21" s="1122"/>
      <c r="AX21" s="1122"/>
      <c r="AY21" s="1122"/>
      <c r="AZ21" s="1122"/>
      <c r="BA21" s="1122"/>
      <c r="BB21" s="1122"/>
      <c r="BC21" s="1122"/>
      <c r="BD21" s="1122"/>
      <c r="BE21" s="1122"/>
      <c r="BF21" s="1122"/>
      <c r="BG21" s="1122"/>
      <c r="BH21" s="1122"/>
      <c r="BI21" s="1122"/>
      <c r="BJ21" s="1122"/>
      <c r="BK21" s="1122"/>
      <c r="BL21" s="1122"/>
      <c r="BM21" s="1122"/>
      <c r="BN21" s="1122"/>
      <c r="BO21" s="1122"/>
      <c r="BP21" s="1122"/>
      <c r="BQ21" s="1123"/>
    </row>
    <row r="22" spans="2:76" ht="37.5" customHeight="1">
      <c r="B22" s="1317"/>
      <c r="C22" s="957"/>
      <c r="D22" s="957"/>
      <c r="E22" s="957"/>
      <c r="F22" s="1318"/>
      <c r="G22" s="1262" t="s">
        <v>160</v>
      </c>
      <c r="H22" s="1263"/>
      <c r="I22" s="1263"/>
      <c r="J22" s="1264"/>
      <c r="K22" s="116"/>
      <c r="L22" s="1278" t="e">
        <f>#REF!</f>
        <v>#REF!</v>
      </c>
      <c r="M22" s="1278"/>
      <c r="N22" s="1278"/>
      <c r="O22" s="1278"/>
      <c r="P22" s="124" t="s">
        <v>32</v>
      </c>
      <c r="Q22" s="131"/>
      <c r="R22" s="124"/>
      <c r="S22" s="124"/>
      <c r="T22" s="124"/>
      <c r="U22" s="124"/>
      <c r="V22" s="124"/>
      <c r="W22" s="124"/>
      <c r="X22" s="124"/>
      <c r="Y22" s="124"/>
      <c r="Z22" s="124"/>
      <c r="AA22" s="124"/>
      <c r="AB22" s="124"/>
      <c r="AC22" s="124"/>
      <c r="AD22" s="124"/>
      <c r="AE22" s="125"/>
      <c r="AH22" s="1236" t="e">
        <f>IF(L22='10見積(短'!M7,"OK","未入力")</f>
        <v>#REF!</v>
      </c>
      <c r="AI22" s="1237"/>
      <c r="AJ22" s="1238"/>
      <c r="AK22" s="715"/>
      <c r="AL22" s="716"/>
      <c r="AM22" s="716"/>
      <c r="AN22" s="717"/>
      <c r="AO22" s="671" t="s">
        <v>241</v>
      </c>
      <c r="AP22" s="781"/>
      <c r="AQ22" s="672"/>
      <c r="AR22" s="85"/>
      <c r="AS22" s="1126"/>
      <c r="AT22" s="1126"/>
      <c r="AU22" s="1126"/>
      <c r="AV22" s="1126"/>
      <c r="AW22" s="1126"/>
      <c r="AX22" s="1126"/>
      <c r="AY22" s="1126"/>
      <c r="AZ22" s="1126"/>
      <c r="BA22" s="1126"/>
      <c r="BB22" s="1126"/>
      <c r="BC22" s="1126"/>
      <c r="BD22" s="1126"/>
      <c r="BE22" s="1126"/>
      <c r="BF22" s="1126"/>
      <c r="BG22" s="1126"/>
      <c r="BH22" s="1126"/>
      <c r="BI22" s="1126"/>
      <c r="BJ22" s="1126"/>
      <c r="BK22" s="1126"/>
      <c r="BL22" s="1126"/>
      <c r="BM22" s="1126"/>
      <c r="BN22" s="1126"/>
      <c r="BO22" s="1126"/>
      <c r="BP22" s="1126"/>
      <c r="BQ22" s="1127"/>
    </row>
    <row r="23" spans="2:76" ht="37.5" customHeight="1">
      <c r="B23" s="1312"/>
      <c r="C23" s="1313"/>
      <c r="D23" s="1313"/>
      <c r="E23" s="1313"/>
      <c r="F23" s="1314"/>
      <c r="G23" s="1262" t="s">
        <v>140</v>
      </c>
      <c r="H23" s="1263"/>
      <c r="I23" s="1263"/>
      <c r="J23" s="1264"/>
      <c r="L23" s="1277" t="e">
        <f>L21/L22</f>
        <v>#REF!</v>
      </c>
      <c r="M23" s="1277"/>
      <c r="N23" s="1277"/>
      <c r="O23" s="1277"/>
      <c r="P23" s="124" t="s">
        <v>52</v>
      </c>
      <c r="Q23" s="132"/>
      <c r="R23" s="124"/>
      <c r="S23" s="124"/>
      <c r="T23" s="124"/>
      <c r="U23" s="124"/>
      <c r="V23" s="124"/>
      <c r="W23" s="124"/>
      <c r="X23" s="124"/>
      <c r="Y23" s="124"/>
      <c r="Z23" s="124"/>
      <c r="AB23" s="165"/>
      <c r="AC23" s="165"/>
      <c r="AD23" s="165"/>
      <c r="AE23" s="166"/>
      <c r="AH23" s="1079" t="e">
        <f>IF(L23&gt;=1.65,"OK","一人当たり面積が基準以下です！")</f>
        <v>#REF!</v>
      </c>
      <c r="AI23" s="1080"/>
      <c r="AJ23" s="1081"/>
      <c r="AK23" s="1064"/>
      <c r="AL23" s="1065"/>
      <c r="AM23" s="1065"/>
      <c r="AN23" s="1296"/>
      <c r="AO23" s="1048" t="s">
        <v>242</v>
      </c>
      <c r="AP23" s="1049"/>
      <c r="AQ23" s="1050"/>
      <c r="AR23" s="77"/>
      <c r="AS23" s="682" t="s">
        <v>243</v>
      </c>
      <c r="AT23" s="682"/>
      <c r="AU23" s="682"/>
      <c r="AV23" s="682"/>
      <c r="AW23" s="682"/>
      <c r="AX23" s="682"/>
      <c r="AY23" s="682"/>
      <c r="AZ23" s="682"/>
      <c r="BA23" s="682"/>
      <c r="BB23" s="682"/>
      <c r="BC23" s="682"/>
      <c r="BD23" s="682"/>
      <c r="BE23" s="682"/>
      <c r="BF23" s="682"/>
      <c r="BG23" s="682"/>
      <c r="BH23" s="682"/>
      <c r="BI23" s="682"/>
      <c r="BJ23" s="682"/>
      <c r="BK23" s="682"/>
      <c r="BL23" s="682"/>
      <c r="BM23" s="682"/>
      <c r="BN23" s="682"/>
      <c r="BO23" s="682"/>
      <c r="BP23" s="682"/>
      <c r="BQ23" s="683"/>
    </row>
    <row r="24" spans="2:76" ht="30" customHeight="1">
      <c r="B24" s="1309" t="s">
        <v>53</v>
      </c>
      <c r="C24" s="1310"/>
      <c r="D24" s="1310"/>
      <c r="E24" s="1310"/>
      <c r="F24" s="1310"/>
      <c r="G24" s="1310"/>
      <c r="H24" s="1310"/>
      <c r="I24" s="1310"/>
      <c r="J24" s="1311"/>
      <c r="K24" s="61"/>
      <c r="L24" s="1096"/>
      <c r="M24" s="1096"/>
      <c r="N24" s="1096"/>
      <c r="O24" s="1096"/>
      <c r="P24" s="1096"/>
      <c r="Q24" s="1096"/>
      <c r="R24" s="1096"/>
      <c r="S24" s="127"/>
      <c r="T24" s="127"/>
      <c r="U24" s="127"/>
      <c r="V24" s="127"/>
      <c r="W24" s="127"/>
      <c r="X24" s="127"/>
      <c r="Y24" s="127"/>
      <c r="Z24" s="127"/>
      <c r="AA24" s="127"/>
      <c r="AB24" s="127"/>
      <c r="AC24" s="127"/>
      <c r="AD24" s="127"/>
      <c r="AE24" s="128"/>
      <c r="AH24" s="1069" t="str">
        <f>IF(L24&lt;&gt;"","OK","未入力")</f>
        <v>未入力</v>
      </c>
      <c r="AI24" s="1070"/>
      <c r="AJ24" s="1071"/>
      <c r="AK24" s="1288" t="s">
        <v>244</v>
      </c>
      <c r="AL24" s="1289"/>
      <c r="AM24" s="1289"/>
      <c r="AN24" s="1289"/>
      <c r="AO24" s="1289"/>
      <c r="AP24" s="1289"/>
      <c r="AQ24" s="1290"/>
      <c r="AR24" s="139"/>
      <c r="AS24" s="1294" t="s">
        <v>245</v>
      </c>
      <c r="AT24" s="1295"/>
      <c r="AU24" s="1295"/>
      <c r="AV24" s="1295"/>
      <c r="AW24" s="1295"/>
      <c r="AX24" s="1295"/>
      <c r="AY24" s="1295"/>
      <c r="AZ24" s="1295"/>
      <c r="BA24" s="1295"/>
      <c r="BB24" s="1295"/>
      <c r="BC24" s="1295"/>
      <c r="BD24" s="1295"/>
      <c r="BE24" s="1295"/>
      <c r="BF24" s="1295"/>
      <c r="BG24" s="1295"/>
      <c r="BH24" s="1295"/>
      <c r="BI24" s="1295"/>
      <c r="BJ24" s="1295"/>
      <c r="BK24" s="1295"/>
      <c r="BL24" s="1295"/>
      <c r="BM24" s="1295"/>
      <c r="BN24" s="1295"/>
      <c r="BO24" s="1295"/>
      <c r="BP24" s="1295"/>
      <c r="BQ24" s="1295"/>
    </row>
    <row r="25" spans="2:76" ht="30" customHeight="1">
      <c r="B25" s="1312"/>
      <c r="C25" s="1313"/>
      <c r="D25" s="1313"/>
      <c r="E25" s="1313"/>
      <c r="F25" s="1313"/>
      <c r="G25" s="1313"/>
      <c r="H25" s="1313"/>
      <c r="I25" s="1313"/>
      <c r="J25" s="1314"/>
      <c r="K25" s="62"/>
      <c r="L25" s="1249"/>
      <c r="M25" s="1249"/>
      <c r="N25" s="1249"/>
      <c r="O25" s="1249"/>
      <c r="P25" s="1249"/>
      <c r="Q25" s="1249"/>
      <c r="R25" s="1249"/>
      <c r="S25" s="155"/>
      <c r="T25" s="155"/>
      <c r="U25" s="155"/>
      <c r="V25" s="155"/>
      <c r="W25" s="155"/>
      <c r="X25" s="155"/>
      <c r="Y25" s="129"/>
      <c r="Z25" s="129"/>
      <c r="AA25" s="129"/>
      <c r="AB25" s="129"/>
      <c r="AC25" s="129"/>
      <c r="AD25" s="129"/>
      <c r="AE25" s="130"/>
      <c r="AH25" s="1242"/>
      <c r="AI25" s="1243"/>
      <c r="AJ25" s="1244"/>
      <c r="AK25" s="1291"/>
      <c r="AL25" s="1292"/>
      <c r="AM25" s="1292"/>
      <c r="AN25" s="1292"/>
      <c r="AO25" s="1292"/>
      <c r="AP25" s="1292"/>
      <c r="AQ25" s="1293"/>
      <c r="AR25" s="140"/>
      <c r="AS25" s="1294"/>
      <c r="AT25" s="1295"/>
      <c r="AU25" s="1295"/>
      <c r="AV25" s="1295"/>
      <c r="AW25" s="1295"/>
      <c r="AX25" s="1295"/>
      <c r="AY25" s="1295"/>
      <c r="AZ25" s="1295"/>
      <c r="BA25" s="1295"/>
      <c r="BB25" s="1295"/>
      <c r="BC25" s="1295"/>
      <c r="BD25" s="1295"/>
      <c r="BE25" s="1295"/>
      <c r="BF25" s="1295"/>
      <c r="BG25" s="1295"/>
      <c r="BH25" s="1295"/>
      <c r="BI25" s="1295"/>
      <c r="BJ25" s="1295"/>
      <c r="BK25" s="1295"/>
      <c r="BL25" s="1295"/>
      <c r="BM25" s="1295"/>
      <c r="BN25" s="1295"/>
      <c r="BO25" s="1295"/>
      <c r="BP25" s="1295"/>
      <c r="BQ25" s="1295"/>
    </row>
    <row r="26" spans="2:76" ht="30" customHeight="1">
      <c r="B26" s="952" t="s">
        <v>54</v>
      </c>
      <c r="C26" s="952"/>
      <c r="D26" s="952"/>
      <c r="E26" s="952"/>
      <c r="F26" s="952"/>
      <c r="G26" s="952"/>
      <c r="H26" s="952"/>
      <c r="I26" s="952"/>
      <c r="J26" s="1262"/>
      <c r="K26" s="61"/>
      <c r="L26" s="1096"/>
      <c r="M26" s="1315"/>
      <c r="N26" s="1315"/>
      <c r="O26" s="1315"/>
      <c r="P26" s="1315"/>
      <c r="Q26" s="1315"/>
      <c r="R26" s="1315"/>
      <c r="S26" s="127"/>
      <c r="T26" s="127"/>
      <c r="U26" s="127"/>
      <c r="V26" s="127"/>
      <c r="W26" s="127"/>
      <c r="X26" s="127"/>
      <c r="Y26" s="57"/>
      <c r="Z26" s="57"/>
      <c r="AA26" s="57"/>
      <c r="AB26" s="57"/>
      <c r="AC26" s="57"/>
      <c r="AD26" s="57"/>
      <c r="AE26" s="55"/>
      <c r="AH26" s="1069" t="str">
        <f>IF(L26&lt;&gt;"","OK","未入力")</f>
        <v>未入力</v>
      </c>
      <c r="AI26" s="1070"/>
      <c r="AJ26" s="1071"/>
      <c r="AK26" s="1288" t="s">
        <v>246</v>
      </c>
      <c r="AL26" s="1289"/>
      <c r="AM26" s="1289"/>
      <c r="AN26" s="1289"/>
      <c r="AO26" s="1289"/>
      <c r="AP26" s="1289"/>
      <c r="AQ26" s="1290"/>
      <c r="AR26" s="139"/>
      <c r="AS26" s="1294" t="s">
        <v>247</v>
      </c>
      <c r="AT26" s="1295"/>
      <c r="AU26" s="1295"/>
      <c r="AV26" s="1295"/>
      <c r="AW26" s="1295"/>
      <c r="AX26" s="1295"/>
      <c r="AY26" s="1295"/>
      <c r="AZ26" s="1295"/>
      <c r="BA26" s="1295"/>
      <c r="BB26" s="1295"/>
      <c r="BC26" s="1295"/>
      <c r="BD26" s="1295"/>
      <c r="BE26" s="1295"/>
      <c r="BF26" s="1295"/>
      <c r="BG26" s="1295"/>
      <c r="BH26" s="1295"/>
      <c r="BI26" s="1295"/>
      <c r="BJ26" s="1295"/>
      <c r="BK26" s="1295"/>
      <c r="BL26" s="1295"/>
      <c r="BM26" s="1295"/>
      <c r="BN26" s="1295"/>
      <c r="BO26" s="1295"/>
      <c r="BP26" s="1295"/>
      <c r="BQ26" s="1295"/>
    </row>
    <row r="27" spans="2:76" ht="30" customHeight="1">
      <c r="B27" s="952"/>
      <c r="C27" s="952"/>
      <c r="D27" s="952"/>
      <c r="E27" s="952"/>
      <c r="F27" s="952"/>
      <c r="G27" s="952"/>
      <c r="H27" s="952"/>
      <c r="I27" s="952"/>
      <c r="J27" s="1262"/>
      <c r="K27" s="62"/>
      <c r="L27" s="1316"/>
      <c r="M27" s="1316"/>
      <c r="N27" s="1316"/>
      <c r="O27" s="1316"/>
      <c r="P27" s="1316"/>
      <c r="Q27" s="1316"/>
      <c r="R27" s="1316"/>
      <c r="S27" s="155"/>
      <c r="T27" s="155"/>
      <c r="U27" s="155"/>
      <c r="V27" s="155"/>
      <c r="W27" s="155"/>
      <c r="X27" s="155"/>
      <c r="Y27" s="59"/>
      <c r="Z27" s="59"/>
      <c r="AA27" s="59"/>
      <c r="AB27" s="59"/>
      <c r="AC27" s="59"/>
      <c r="AD27" s="59"/>
      <c r="AE27" s="60"/>
      <c r="AH27" s="1242"/>
      <c r="AI27" s="1243"/>
      <c r="AJ27" s="1244"/>
      <c r="AK27" s="1291"/>
      <c r="AL27" s="1292"/>
      <c r="AM27" s="1292"/>
      <c r="AN27" s="1292"/>
      <c r="AO27" s="1292"/>
      <c r="AP27" s="1292"/>
      <c r="AQ27" s="1293"/>
      <c r="AR27" s="140"/>
      <c r="AS27" s="1294"/>
      <c r="AT27" s="1295"/>
      <c r="AU27" s="1295"/>
      <c r="AV27" s="1295"/>
      <c r="AW27" s="1295"/>
      <c r="AX27" s="1295"/>
      <c r="AY27" s="1295"/>
      <c r="AZ27" s="1295"/>
      <c r="BA27" s="1295"/>
      <c r="BB27" s="1295"/>
      <c r="BC27" s="1295"/>
      <c r="BD27" s="1295"/>
      <c r="BE27" s="1295"/>
      <c r="BF27" s="1295"/>
      <c r="BG27" s="1295"/>
      <c r="BH27" s="1295"/>
      <c r="BI27" s="1295"/>
      <c r="BJ27" s="1295"/>
      <c r="BK27" s="1295"/>
      <c r="BL27" s="1295"/>
      <c r="BM27" s="1295"/>
      <c r="BN27" s="1295"/>
      <c r="BO27" s="1295"/>
      <c r="BP27" s="1295"/>
      <c r="BQ27" s="1295"/>
    </row>
    <row r="28" spans="2:76" ht="30" customHeight="1">
      <c r="B28" s="952" t="s">
        <v>248</v>
      </c>
      <c r="C28" s="952"/>
      <c r="D28" s="952"/>
      <c r="E28" s="952"/>
      <c r="F28" s="952"/>
      <c r="G28" s="952"/>
      <c r="H28" s="952"/>
      <c r="I28" s="952"/>
      <c r="J28" s="1262"/>
      <c r="K28" s="61"/>
      <c r="L28" s="1096"/>
      <c r="M28" s="1315"/>
      <c r="N28" s="1315"/>
      <c r="O28" s="1315"/>
      <c r="P28" s="1315"/>
      <c r="Q28" s="1315"/>
      <c r="R28" s="1315"/>
      <c r="S28" s="127"/>
      <c r="T28" s="127"/>
      <c r="U28" s="127"/>
      <c r="V28" s="127"/>
      <c r="W28" s="127"/>
      <c r="X28" s="127"/>
      <c r="Y28" s="57"/>
      <c r="Z28" s="57"/>
      <c r="AA28" s="57"/>
      <c r="AB28" s="57"/>
      <c r="AC28" s="57"/>
      <c r="AD28" s="57"/>
      <c r="AE28" s="55"/>
      <c r="AH28" s="1069" t="str">
        <f>IF(L28&lt;&gt;"","OK","未入力")</f>
        <v>未入力</v>
      </c>
      <c r="AI28" s="1070"/>
      <c r="AJ28" s="1071"/>
      <c r="AK28" s="1288" t="s">
        <v>249</v>
      </c>
      <c r="AL28" s="1289"/>
      <c r="AM28" s="1289"/>
      <c r="AN28" s="1289"/>
      <c r="AO28" s="1289"/>
      <c r="AP28" s="1289"/>
      <c r="AQ28" s="1290"/>
      <c r="AR28" s="139"/>
      <c r="AS28" s="1294" t="s">
        <v>250</v>
      </c>
      <c r="AT28" s="1295"/>
      <c r="AU28" s="1295"/>
      <c r="AV28" s="1295"/>
      <c r="AW28" s="1295"/>
      <c r="AX28" s="1295"/>
      <c r="AY28" s="1295"/>
      <c r="AZ28" s="1295"/>
      <c r="BA28" s="1295"/>
      <c r="BB28" s="1295"/>
      <c r="BC28" s="1295"/>
      <c r="BD28" s="1295"/>
      <c r="BE28" s="1295"/>
      <c r="BF28" s="1295"/>
      <c r="BG28" s="1295"/>
      <c r="BH28" s="1295"/>
      <c r="BI28" s="1295"/>
      <c r="BJ28" s="1295"/>
      <c r="BK28" s="1295"/>
      <c r="BL28" s="1295"/>
      <c r="BM28" s="1295"/>
      <c r="BN28" s="1295"/>
      <c r="BO28" s="1295"/>
      <c r="BP28" s="1295"/>
      <c r="BQ28" s="1295"/>
    </row>
    <row r="29" spans="2:76" ht="30" customHeight="1">
      <c r="B29" s="952"/>
      <c r="C29" s="952"/>
      <c r="D29" s="952"/>
      <c r="E29" s="952"/>
      <c r="F29" s="952"/>
      <c r="G29" s="952"/>
      <c r="H29" s="952"/>
      <c r="I29" s="952"/>
      <c r="J29" s="1262"/>
      <c r="K29" s="62"/>
      <c r="L29" s="1316"/>
      <c r="M29" s="1316"/>
      <c r="N29" s="1316"/>
      <c r="O29" s="1316"/>
      <c r="P29" s="1316"/>
      <c r="Q29" s="1316"/>
      <c r="R29" s="1316"/>
      <c r="S29" s="155"/>
      <c r="T29" s="155"/>
      <c r="U29" s="155"/>
      <c r="V29" s="155"/>
      <c r="W29" s="155"/>
      <c r="X29" s="155"/>
      <c r="Y29" s="59"/>
      <c r="Z29" s="59"/>
      <c r="AA29" s="59"/>
      <c r="AB29" s="59"/>
      <c r="AC29" s="59"/>
      <c r="AD29" s="59"/>
      <c r="AE29" s="60"/>
      <c r="AH29" s="1242"/>
      <c r="AI29" s="1243"/>
      <c r="AJ29" s="1244"/>
      <c r="AK29" s="1291"/>
      <c r="AL29" s="1292"/>
      <c r="AM29" s="1292"/>
      <c r="AN29" s="1292"/>
      <c r="AO29" s="1292"/>
      <c r="AP29" s="1292"/>
      <c r="AQ29" s="1293"/>
      <c r="AR29" s="140"/>
      <c r="AS29" s="1294"/>
      <c r="AT29" s="1295"/>
      <c r="AU29" s="1295"/>
      <c r="AV29" s="1295"/>
      <c r="AW29" s="1295"/>
      <c r="AX29" s="1295"/>
      <c r="AY29" s="1295"/>
      <c r="AZ29" s="1295"/>
      <c r="BA29" s="1295"/>
      <c r="BB29" s="1295"/>
      <c r="BC29" s="1295"/>
      <c r="BD29" s="1295"/>
      <c r="BE29" s="1295"/>
      <c r="BF29" s="1295"/>
      <c r="BG29" s="1295"/>
      <c r="BH29" s="1295"/>
      <c r="BI29" s="1295"/>
      <c r="BJ29" s="1295"/>
      <c r="BK29" s="1295"/>
      <c r="BL29" s="1295"/>
      <c r="BM29" s="1295"/>
      <c r="BN29" s="1295"/>
      <c r="BO29" s="1295"/>
      <c r="BP29" s="1295"/>
      <c r="BQ29" s="1295"/>
      <c r="BS29" s="2" t="s">
        <v>256</v>
      </c>
    </row>
    <row r="30" spans="2:76" ht="30" customHeight="1">
      <c r="B30" s="952" t="s">
        <v>55</v>
      </c>
      <c r="C30" s="952"/>
      <c r="D30" s="952"/>
      <c r="E30" s="952"/>
      <c r="F30" s="952"/>
      <c r="G30" s="952"/>
      <c r="H30" s="952"/>
      <c r="I30" s="952"/>
      <c r="J30" s="1262"/>
      <c r="K30" s="126"/>
      <c r="L30" s="1096"/>
      <c r="M30" s="1096"/>
      <c r="N30" s="1096"/>
      <c r="O30" s="1096"/>
      <c r="P30" s="1096"/>
      <c r="Q30" s="1250"/>
      <c r="R30" s="1250"/>
      <c r="S30" s="1282" t="str">
        <f>IF(OR(L30="　有（無料）",L30="　有（有料）"),"台","")</f>
        <v/>
      </c>
      <c r="U30" s="1250"/>
      <c r="V30" s="1250"/>
      <c r="W30" s="1250"/>
      <c r="X30" s="1250"/>
      <c r="Y30" s="1247" t="str">
        <f>IF(L30="　有（有料）","円／月","")</f>
        <v/>
      </c>
      <c r="Z30" s="1247"/>
      <c r="AA30" s="161"/>
      <c r="AB30" s="161"/>
      <c r="AC30" s="161"/>
      <c r="AD30" s="161"/>
      <c r="AE30" s="162"/>
      <c r="AH30" s="1069" t="str">
        <f>IF(AND(BV30="",BV31="",BV32=""),"未入力",IF(OR(BV30="ERROR",BV31="ERROR",BV32="ERROR"),"未入力","OK"))</f>
        <v>未入力</v>
      </c>
      <c r="AI30" s="1070"/>
      <c r="AJ30" s="1071"/>
      <c r="AK30" s="1288" t="s">
        <v>55</v>
      </c>
      <c r="AL30" s="1289"/>
      <c r="AM30" s="1289"/>
      <c r="AN30" s="1289"/>
      <c r="AO30" s="1289"/>
      <c r="AP30" s="1289"/>
      <c r="AQ30" s="1290"/>
      <c r="AR30" s="139"/>
      <c r="AS30" s="1294" t="s">
        <v>254</v>
      </c>
      <c r="AT30" s="1295"/>
      <c r="AU30" s="1295"/>
      <c r="AV30" s="1295"/>
      <c r="AW30" s="1295"/>
      <c r="AX30" s="1295"/>
      <c r="AY30" s="1295"/>
      <c r="AZ30" s="1295"/>
      <c r="BA30" s="1295"/>
      <c r="BB30" s="1295"/>
      <c r="BC30" s="1295"/>
      <c r="BD30" s="1295"/>
      <c r="BE30" s="1295"/>
      <c r="BF30" s="1295"/>
      <c r="BG30" s="1295"/>
      <c r="BH30" s="1295"/>
      <c r="BI30" s="1295"/>
      <c r="BJ30" s="1295"/>
      <c r="BK30" s="1295"/>
      <c r="BL30" s="1295"/>
      <c r="BM30" s="1295"/>
      <c r="BN30" s="1295"/>
      <c r="BO30" s="1295"/>
      <c r="BP30" s="1295"/>
      <c r="BQ30" s="1295"/>
      <c r="BS30" s="1246" t="s">
        <v>251</v>
      </c>
      <c r="BT30" s="1246"/>
      <c r="BU30" s="1246"/>
      <c r="BV30" s="1245" t="str">
        <f>IF(L30="　有（無料）",IF(AND(Q30&lt;&gt;"",U30=""),"ＯＫ","ERROR"),"")</f>
        <v/>
      </c>
      <c r="BW30" s="1245"/>
      <c r="BX30" s="1245"/>
    </row>
    <row r="31" spans="2:76" ht="30" customHeight="1">
      <c r="B31" s="952"/>
      <c r="C31" s="952"/>
      <c r="D31" s="952"/>
      <c r="E31" s="952"/>
      <c r="F31" s="952"/>
      <c r="G31" s="952"/>
      <c r="H31" s="952"/>
      <c r="I31" s="952"/>
      <c r="J31" s="1262"/>
      <c r="K31" s="63"/>
      <c r="L31" s="1249"/>
      <c r="M31" s="1249"/>
      <c r="N31" s="1249"/>
      <c r="O31" s="1249"/>
      <c r="P31" s="1249"/>
      <c r="Q31" s="1251"/>
      <c r="R31" s="1251"/>
      <c r="S31" s="1283"/>
      <c r="U31" s="1251"/>
      <c r="V31" s="1251"/>
      <c r="W31" s="1251"/>
      <c r="X31" s="1251"/>
      <c r="Y31" s="1248"/>
      <c r="Z31" s="1248"/>
      <c r="AA31" s="163"/>
      <c r="AB31" s="163"/>
      <c r="AC31" s="163"/>
      <c r="AD31" s="163"/>
      <c r="AE31" s="164"/>
      <c r="AH31" s="1242"/>
      <c r="AI31" s="1243"/>
      <c r="AJ31" s="1244"/>
      <c r="AK31" s="1291"/>
      <c r="AL31" s="1292"/>
      <c r="AM31" s="1292"/>
      <c r="AN31" s="1292"/>
      <c r="AO31" s="1292"/>
      <c r="AP31" s="1292"/>
      <c r="AQ31" s="1293"/>
      <c r="AR31" s="140"/>
      <c r="AS31" s="1294"/>
      <c r="AT31" s="1295"/>
      <c r="AU31" s="1295"/>
      <c r="AV31" s="1295"/>
      <c r="AW31" s="1295"/>
      <c r="AX31" s="1295"/>
      <c r="AY31" s="1295"/>
      <c r="AZ31" s="1295"/>
      <c r="BA31" s="1295"/>
      <c r="BB31" s="1295"/>
      <c r="BC31" s="1295"/>
      <c r="BD31" s="1295"/>
      <c r="BE31" s="1295"/>
      <c r="BF31" s="1295"/>
      <c r="BG31" s="1295"/>
      <c r="BH31" s="1295"/>
      <c r="BI31" s="1295"/>
      <c r="BJ31" s="1295"/>
      <c r="BK31" s="1295"/>
      <c r="BL31" s="1295"/>
      <c r="BM31" s="1295"/>
      <c r="BN31" s="1295"/>
      <c r="BO31" s="1295"/>
      <c r="BP31" s="1295"/>
      <c r="BQ31" s="1295"/>
      <c r="BS31" s="1246" t="s">
        <v>252</v>
      </c>
      <c r="BT31" s="1246"/>
      <c r="BU31" s="1246"/>
      <c r="BV31" s="1245" t="str">
        <f>IF(L30="　有（有料）",IF(AND(Q30&lt;&gt;"",U30&lt;&gt;""),"ＯＫ","ERROR"),"")</f>
        <v/>
      </c>
      <c r="BW31" s="1245"/>
      <c r="BX31" s="1245"/>
    </row>
    <row r="32" spans="2:76" ht="30" customHeight="1">
      <c r="B32" s="1268" t="s">
        <v>257</v>
      </c>
      <c r="C32" s="1269"/>
      <c r="D32" s="1269"/>
      <c r="E32" s="1269"/>
      <c r="F32" s="1269"/>
      <c r="G32" s="1270"/>
      <c r="H32" s="1262" t="s">
        <v>56</v>
      </c>
      <c r="I32" s="1263"/>
      <c r="J32" s="1264"/>
      <c r="K32" s="77"/>
      <c r="L32" s="1304" t="s">
        <v>259</v>
      </c>
      <c r="M32" s="1304"/>
      <c r="N32" s="1304"/>
      <c r="O32" s="1304"/>
      <c r="P32" s="1304"/>
      <c r="Q32" s="1304"/>
      <c r="R32" s="1304"/>
      <c r="S32" s="1304"/>
      <c r="T32" s="1304"/>
      <c r="U32" s="1304"/>
      <c r="V32" s="1304"/>
      <c r="W32" s="1304"/>
      <c r="X32" s="1304"/>
      <c r="Y32" s="1304"/>
      <c r="Z32" s="1304"/>
      <c r="AA32" s="1304"/>
      <c r="AB32" s="1304"/>
      <c r="AC32" s="1304"/>
      <c r="AD32" s="1304"/>
      <c r="AE32" s="114"/>
      <c r="AH32" s="188"/>
      <c r="AI32" s="188"/>
      <c r="AJ32" s="188"/>
      <c r="AK32" s="1288" t="s">
        <v>58</v>
      </c>
      <c r="AL32" s="1289"/>
      <c r="AM32" s="1289"/>
      <c r="AN32" s="1289"/>
      <c r="AO32" s="1289"/>
      <c r="AP32" s="1289"/>
      <c r="AQ32" s="1290"/>
      <c r="AR32" s="139"/>
      <c r="AS32" s="1294" t="s">
        <v>258</v>
      </c>
      <c r="AT32" s="1295"/>
      <c r="AU32" s="1295"/>
      <c r="AV32" s="1295"/>
      <c r="AW32" s="1295"/>
      <c r="AX32" s="1295"/>
      <c r="AY32" s="1295"/>
      <c r="AZ32" s="1295"/>
      <c r="BA32" s="1295"/>
      <c r="BB32" s="1295"/>
      <c r="BC32" s="1295"/>
      <c r="BD32" s="1295"/>
      <c r="BE32" s="1295"/>
      <c r="BF32" s="1295"/>
      <c r="BG32" s="1295"/>
      <c r="BH32" s="1295"/>
      <c r="BI32" s="1295"/>
      <c r="BJ32" s="1295"/>
      <c r="BK32" s="1295"/>
      <c r="BL32" s="1295"/>
      <c r="BM32" s="1295"/>
      <c r="BN32" s="1295"/>
      <c r="BO32" s="1295"/>
      <c r="BP32" s="1295"/>
      <c r="BQ32" s="1295"/>
      <c r="BS32" s="1246" t="s">
        <v>253</v>
      </c>
      <c r="BT32" s="1246"/>
      <c r="BU32" s="1246"/>
      <c r="BV32" s="1245" t="str">
        <f>IF(L30="　無",IF(AND(Q30="",U30=""),"ＯＫ","ERROR"),"")</f>
        <v/>
      </c>
      <c r="BW32" s="1245"/>
      <c r="BX32" s="1245"/>
    </row>
    <row r="33" spans="2:69" ht="30" customHeight="1">
      <c r="B33" s="1271"/>
      <c r="C33" s="1272"/>
      <c r="D33" s="1272"/>
      <c r="E33" s="1272"/>
      <c r="F33" s="1272"/>
      <c r="G33" s="1273"/>
      <c r="H33" s="1262" t="s">
        <v>57</v>
      </c>
      <c r="I33" s="1263"/>
      <c r="J33" s="1264"/>
      <c r="K33" s="77"/>
      <c r="L33" s="1304" t="s">
        <v>260</v>
      </c>
      <c r="M33" s="1304"/>
      <c r="N33" s="1304"/>
      <c r="O33" s="1304"/>
      <c r="P33" s="1304"/>
      <c r="Q33" s="1304"/>
      <c r="R33" s="1304"/>
      <c r="S33" s="1304"/>
      <c r="T33" s="1304"/>
      <c r="U33" s="1304"/>
      <c r="V33" s="1304"/>
      <c r="W33" s="1304"/>
      <c r="X33" s="1304"/>
      <c r="Y33" s="1304"/>
      <c r="Z33" s="1304"/>
      <c r="AA33" s="1304"/>
      <c r="AB33" s="1304"/>
      <c r="AC33" s="1304"/>
      <c r="AD33" s="1304"/>
      <c r="AE33" s="114"/>
      <c r="AH33" s="188"/>
      <c r="AI33" s="188"/>
      <c r="AJ33" s="188"/>
      <c r="AK33" s="1291"/>
      <c r="AL33" s="1292"/>
      <c r="AM33" s="1292"/>
      <c r="AN33" s="1292"/>
      <c r="AO33" s="1292"/>
      <c r="AP33" s="1292"/>
      <c r="AQ33" s="1293"/>
      <c r="AR33" s="140"/>
      <c r="AS33" s="1294"/>
      <c r="AT33" s="1295"/>
      <c r="AU33" s="1295"/>
      <c r="AV33" s="1295"/>
      <c r="AW33" s="1295"/>
      <c r="AX33" s="1295"/>
      <c r="AY33" s="1295"/>
      <c r="AZ33" s="1295"/>
      <c r="BA33" s="1295"/>
      <c r="BB33" s="1295"/>
      <c r="BC33" s="1295"/>
      <c r="BD33" s="1295"/>
      <c r="BE33" s="1295"/>
      <c r="BF33" s="1295"/>
      <c r="BG33" s="1295"/>
      <c r="BH33" s="1295"/>
      <c r="BI33" s="1295"/>
      <c r="BJ33" s="1295"/>
      <c r="BK33" s="1295"/>
      <c r="BL33" s="1295"/>
      <c r="BM33" s="1295"/>
      <c r="BN33" s="1295"/>
      <c r="BO33" s="1295"/>
      <c r="BP33" s="1295"/>
      <c r="BQ33" s="1295"/>
    </row>
    <row r="34" spans="2:69" ht="24" customHeight="1">
      <c r="C34" s="4"/>
      <c r="D34" s="3"/>
      <c r="E34" s="3"/>
      <c r="F34" s="3"/>
      <c r="G34" s="3"/>
      <c r="H34" s="3"/>
      <c r="I34" s="3"/>
      <c r="J34" s="3"/>
    </row>
    <row r="36" spans="2:69" ht="24" customHeight="1">
      <c r="AK36" s="439"/>
    </row>
    <row r="37" spans="2:69" ht="24" customHeight="1">
      <c r="B37" s="1261" t="s">
        <v>217</v>
      </c>
      <c r="C37" s="1261"/>
      <c r="D37" s="1261"/>
      <c r="E37" s="1261"/>
      <c r="F37" s="1261"/>
      <c r="G37" s="1261"/>
      <c r="H37" s="1261"/>
      <c r="I37" s="1261"/>
      <c r="J37" s="1261"/>
    </row>
    <row r="38" spans="2:69" ht="24" customHeight="1">
      <c r="B38" s="681" t="s">
        <v>174</v>
      </c>
      <c r="C38" s="682"/>
      <c r="D38" s="682"/>
      <c r="E38" s="682"/>
      <c r="F38" s="682"/>
      <c r="G38" s="682"/>
      <c r="H38" s="682"/>
      <c r="I38" s="682"/>
      <c r="J38" s="683"/>
      <c r="K38" s="51" t="s">
        <v>175</v>
      </c>
      <c r="L38" s="52"/>
      <c r="M38" s="52"/>
      <c r="N38" s="52"/>
      <c r="O38" s="52"/>
      <c r="P38" s="64"/>
      <c r="Q38" s="52"/>
      <c r="R38" s="53"/>
      <c r="S38" s="3"/>
      <c r="T38" s="3"/>
    </row>
    <row r="39" spans="2:69" ht="24" customHeight="1">
      <c r="B39" s="681"/>
      <c r="C39" s="682"/>
      <c r="D39" s="682"/>
      <c r="E39" s="682"/>
      <c r="F39" s="682"/>
      <c r="G39" s="682"/>
      <c r="H39" s="682"/>
      <c r="I39" s="682"/>
      <c r="J39" s="683"/>
      <c r="K39" s="51" t="s">
        <v>176</v>
      </c>
      <c r="L39" s="64"/>
      <c r="M39" s="64"/>
      <c r="N39" s="64"/>
      <c r="O39" s="64"/>
      <c r="P39" s="64"/>
      <c r="Q39" s="64"/>
      <c r="R39" s="65"/>
    </row>
    <row r="40" spans="2:69" ht="24" customHeight="1">
      <c r="B40" s="1286" t="s">
        <v>50</v>
      </c>
      <c r="C40" s="936"/>
      <c r="D40" s="936"/>
      <c r="E40" s="936"/>
      <c r="F40" s="936"/>
      <c r="G40" s="936"/>
      <c r="H40" s="936"/>
      <c r="I40" s="936"/>
      <c r="J40" s="937"/>
      <c r="K40" s="157" t="s">
        <v>218</v>
      </c>
      <c r="L40" s="64"/>
      <c r="M40" s="64"/>
      <c r="N40" s="64"/>
      <c r="O40" s="64"/>
      <c r="P40" s="64"/>
      <c r="Q40" s="64"/>
      <c r="R40" s="65"/>
    </row>
    <row r="41" spans="2:69" ht="24" customHeight="1">
      <c r="B41" s="1286"/>
      <c r="C41" s="936"/>
      <c r="D41" s="936"/>
      <c r="E41" s="936"/>
      <c r="F41" s="936"/>
      <c r="G41" s="936"/>
      <c r="H41" s="936"/>
      <c r="I41" s="936"/>
      <c r="J41" s="937"/>
      <c r="K41" s="157" t="s">
        <v>220</v>
      </c>
      <c r="L41" s="64"/>
      <c r="M41" s="64"/>
      <c r="N41" s="64"/>
      <c r="O41" s="64"/>
      <c r="P41" s="64"/>
      <c r="Q41" s="64"/>
      <c r="R41" s="65"/>
    </row>
    <row r="42" spans="2:69" ht="24" customHeight="1">
      <c r="B42" s="1286"/>
      <c r="C42" s="936"/>
      <c r="D42" s="936"/>
      <c r="E42" s="936"/>
      <c r="F42" s="936"/>
      <c r="G42" s="936"/>
      <c r="H42" s="936"/>
      <c r="I42" s="936"/>
      <c r="J42" s="937"/>
      <c r="K42" s="157" t="s">
        <v>219</v>
      </c>
      <c r="L42" s="64"/>
      <c r="M42" s="64"/>
      <c r="N42" s="64"/>
      <c r="O42" s="64"/>
      <c r="P42" s="64"/>
      <c r="Q42" s="64"/>
      <c r="R42" s="65"/>
    </row>
    <row r="43" spans="2:69" ht="24" customHeight="1">
      <c r="B43" s="1284" t="s">
        <v>238</v>
      </c>
      <c r="C43" s="1285"/>
      <c r="D43" s="1285"/>
      <c r="E43" s="1285"/>
      <c r="F43" s="1285"/>
      <c r="G43" s="1285"/>
      <c r="H43" s="1285"/>
      <c r="I43" s="1285"/>
      <c r="J43" s="1285"/>
      <c r="K43" s="157" t="s">
        <v>239</v>
      </c>
      <c r="L43" s="64"/>
      <c r="M43" s="64"/>
      <c r="N43" s="64"/>
      <c r="O43" s="64"/>
      <c r="P43" s="64"/>
      <c r="Q43" s="64"/>
      <c r="R43" s="65"/>
    </row>
    <row r="44" spans="2:69" ht="24" customHeight="1">
      <c r="B44" s="1285"/>
      <c r="C44" s="1285"/>
      <c r="D44" s="1285"/>
      <c r="E44" s="1285"/>
      <c r="F44" s="1285"/>
      <c r="G44" s="1285"/>
      <c r="H44" s="1285"/>
      <c r="I44" s="1285"/>
      <c r="J44" s="1285"/>
      <c r="K44" s="157" t="s">
        <v>240</v>
      </c>
      <c r="L44" s="64"/>
      <c r="M44" s="64"/>
      <c r="N44" s="64"/>
      <c r="O44" s="64"/>
      <c r="P44" s="64"/>
      <c r="Q44" s="64"/>
      <c r="R44" s="65"/>
    </row>
    <row r="45" spans="2:69" ht="24" customHeight="1">
      <c r="B45" s="1286" t="s">
        <v>53</v>
      </c>
      <c r="C45" s="936"/>
      <c r="D45" s="936"/>
      <c r="E45" s="936"/>
      <c r="F45" s="936"/>
      <c r="G45" s="936"/>
      <c r="H45" s="936"/>
      <c r="I45" s="936"/>
      <c r="J45" s="937"/>
      <c r="K45" s="157" t="s">
        <v>225</v>
      </c>
      <c r="L45" s="64"/>
      <c r="M45" s="64"/>
      <c r="N45" s="64"/>
      <c r="O45" s="64"/>
      <c r="P45" s="64"/>
      <c r="Q45" s="64"/>
      <c r="R45" s="65"/>
    </row>
    <row r="46" spans="2:69" ht="24" customHeight="1">
      <c r="B46" s="1286"/>
      <c r="C46" s="936"/>
      <c r="D46" s="936"/>
      <c r="E46" s="936"/>
      <c r="F46" s="936"/>
      <c r="G46" s="936"/>
      <c r="H46" s="936"/>
      <c r="I46" s="936"/>
      <c r="J46" s="937"/>
      <c r="K46" s="157" t="s">
        <v>226</v>
      </c>
      <c r="L46" s="64"/>
      <c r="M46" s="64"/>
      <c r="N46" s="64"/>
      <c r="O46" s="64"/>
      <c r="P46" s="64"/>
      <c r="Q46" s="64"/>
      <c r="R46" s="65"/>
    </row>
    <row r="47" spans="2:69" ht="24" customHeight="1">
      <c r="B47" s="1286"/>
      <c r="C47" s="936"/>
      <c r="D47" s="936"/>
      <c r="E47" s="936"/>
      <c r="F47" s="936"/>
      <c r="G47" s="936"/>
      <c r="H47" s="936"/>
      <c r="I47" s="936"/>
      <c r="J47" s="937"/>
      <c r="K47" s="157" t="s">
        <v>228</v>
      </c>
      <c r="L47" s="64"/>
      <c r="M47" s="64"/>
      <c r="N47" s="64"/>
      <c r="O47" s="64"/>
      <c r="P47" s="64"/>
      <c r="Q47" s="64"/>
      <c r="R47" s="65"/>
    </row>
    <row r="48" spans="2:69" ht="24" customHeight="1">
      <c r="B48" s="1286" t="s">
        <v>54</v>
      </c>
      <c r="C48" s="936"/>
      <c r="D48" s="936"/>
      <c r="E48" s="936"/>
      <c r="F48" s="936"/>
      <c r="G48" s="936"/>
      <c r="H48" s="936"/>
      <c r="I48" s="936"/>
      <c r="J48" s="937"/>
      <c r="K48" s="157" t="s">
        <v>230</v>
      </c>
      <c r="L48" s="64"/>
      <c r="M48" s="64"/>
      <c r="N48" s="64"/>
      <c r="O48" s="64"/>
      <c r="P48" s="64"/>
      <c r="Q48" s="64"/>
      <c r="R48" s="65"/>
    </row>
    <row r="49" spans="2:18" ht="24" customHeight="1">
      <c r="B49" s="1286"/>
      <c r="C49" s="936"/>
      <c r="D49" s="936"/>
      <c r="E49" s="936"/>
      <c r="F49" s="936"/>
      <c r="G49" s="936"/>
      <c r="H49" s="936"/>
      <c r="I49" s="936"/>
      <c r="J49" s="937"/>
      <c r="K49" s="157" t="s">
        <v>229</v>
      </c>
      <c r="L49" s="64"/>
      <c r="M49" s="64"/>
      <c r="N49" s="64"/>
      <c r="O49" s="64"/>
      <c r="P49" s="64"/>
      <c r="Q49" s="64"/>
      <c r="R49" s="65"/>
    </row>
    <row r="50" spans="2:18" ht="24" customHeight="1">
      <c r="B50" s="1286"/>
      <c r="C50" s="936"/>
      <c r="D50" s="936"/>
      <c r="E50" s="936"/>
      <c r="F50" s="936"/>
      <c r="G50" s="936"/>
      <c r="H50" s="936"/>
      <c r="I50" s="936"/>
      <c r="J50" s="937"/>
      <c r="K50" s="157" t="s">
        <v>228</v>
      </c>
      <c r="L50" s="64"/>
      <c r="M50" s="64"/>
      <c r="N50" s="64"/>
      <c r="O50" s="64"/>
      <c r="P50" s="64"/>
      <c r="Q50" s="64"/>
      <c r="R50" s="65"/>
    </row>
    <row r="51" spans="2:18" ht="24" customHeight="1">
      <c r="B51" s="1285" t="s">
        <v>248</v>
      </c>
      <c r="C51" s="1285"/>
      <c r="D51" s="1285"/>
      <c r="E51" s="1285"/>
      <c r="F51" s="1285"/>
      <c r="G51" s="1285"/>
      <c r="H51" s="1285"/>
      <c r="I51" s="1285"/>
      <c r="J51" s="1285"/>
      <c r="K51" s="157" t="s">
        <v>227</v>
      </c>
      <c r="L51" s="64"/>
      <c r="M51" s="64"/>
      <c r="N51" s="64"/>
      <c r="O51" s="64"/>
      <c r="P51" s="64"/>
      <c r="Q51" s="64"/>
      <c r="R51" s="65"/>
    </row>
    <row r="52" spans="2:18" ht="24" customHeight="1">
      <c r="B52" s="1285"/>
      <c r="C52" s="1285"/>
      <c r="D52" s="1285"/>
      <c r="E52" s="1285"/>
      <c r="F52" s="1285"/>
      <c r="G52" s="1285"/>
      <c r="H52" s="1285"/>
      <c r="I52" s="1285"/>
      <c r="J52" s="1285"/>
      <c r="K52" s="157" t="s">
        <v>228</v>
      </c>
      <c r="L52" s="64"/>
      <c r="M52" s="64"/>
      <c r="N52" s="64"/>
      <c r="O52" s="64"/>
      <c r="P52" s="64"/>
      <c r="Q52" s="64"/>
      <c r="R52" s="65"/>
    </row>
    <row r="53" spans="2:18" ht="24" customHeight="1">
      <c r="B53" s="1286" t="s">
        <v>55</v>
      </c>
      <c r="C53" s="936"/>
      <c r="D53" s="936"/>
      <c r="E53" s="936"/>
      <c r="F53" s="936"/>
      <c r="G53" s="936"/>
      <c r="H53" s="936"/>
      <c r="I53" s="936"/>
      <c r="J53" s="937"/>
      <c r="K53" s="157" t="s">
        <v>173</v>
      </c>
      <c r="L53" s="64"/>
      <c r="M53" s="64"/>
      <c r="N53" s="64"/>
      <c r="O53" s="64"/>
      <c r="P53" s="64"/>
      <c r="Q53" s="64"/>
      <c r="R53" s="65"/>
    </row>
    <row r="54" spans="2:18" ht="24" customHeight="1">
      <c r="B54" s="1286"/>
      <c r="C54" s="936"/>
      <c r="D54" s="936"/>
      <c r="E54" s="936"/>
      <c r="F54" s="936"/>
      <c r="G54" s="936"/>
      <c r="H54" s="936"/>
      <c r="I54" s="936"/>
      <c r="J54" s="937"/>
      <c r="K54" s="157" t="s">
        <v>231</v>
      </c>
      <c r="L54" s="64"/>
      <c r="M54" s="64"/>
      <c r="N54" s="64"/>
      <c r="O54" s="64"/>
      <c r="P54" s="64"/>
      <c r="Q54" s="64"/>
      <c r="R54" s="65"/>
    </row>
    <row r="55" spans="2:18" ht="24" customHeight="1">
      <c r="B55" s="1286"/>
      <c r="C55" s="936"/>
      <c r="D55" s="936"/>
      <c r="E55" s="936"/>
      <c r="F55" s="936"/>
      <c r="G55" s="936"/>
      <c r="H55" s="936"/>
      <c r="I55" s="936"/>
      <c r="J55" s="937"/>
      <c r="K55" s="157" t="s">
        <v>228</v>
      </c>
      <c r="L55" s="64"/>
      <c r="M55" s="64"/>
      <c r="N55" s="64"/>
      <c r="O55" s="64"/>
      <c r="P55" s="64"/>
      <c r="Q55" s="64"/>
      <c r="R55" s="65"/>
    </row>
    <row r="56" spans="2:18" ht="24" customHeight="1">
      <c r="B56" s="110"/>
      <c r="C56" s="110"/>
      <c r="D56" s="110"/>
      <c r="E56" s="110"/>
      <c r="F56" s="110"/>
      <c r="G56" s="110"/>
      <c r="H56" s="110"/>
      <c r="I56" s="110"/>
      <c r="J56" s="110"/>
      <c r="K56" s="111"/>
      <c r="L56" s="86"/>
      <c r="M56" s="86"/>
      <c r="N56" s="86"/>
      <c r="O56" s="86"/>
      <c r="P56" s="86"/>
      <c r="Q56" s="86"/>
      <c r="R56" s="86"/>
    </row>
  </sheetData>
  <mergeCells count="135">
    <mergeCell ref="L33:AD33"/>
    <mergeCell ref="L32:AD32"/>
    <mergeCell ref="AH5:AJ5"/>
    <mergeCell ref="B48:J50"/>
    <mergeCell ref="B51:J52"/>
    <mergeCell ref="B53:J55"/>
    <mergeCell ref="AH12:AJ12"/>
    <mergeCell ref="B40:J42"/>
    <mergeCell ref="B43:J44"/>
    <mergeCell ref="B45:J47"/>
    <mergeCell ref="AH6:AJ6"/>
    <mergeCell ref="P13:P14"/>
    <mergeCell ref="L15:R16"/>
    <mergeCell ref="L17:R18"/>
    <mergeCell ref="M13:O14"/>
    <mergeCell ref="B24:J25"/>
    <mergeCell ref="B32:G33"/>
    <mergeCell ref="L24:R25"/>
    <mergeCell ref="L26:R27"/>
    <mergeCell ref="L28:R29"/>
    <mergeCell ref="B26:J27"/>
    <mergeCell ref="B28:J29"/>
    <mergeCell ref="B21:F23"/>
    <mergeCell ref="L9:N9"/>
    <mergeCell ref="L19:O20"/>
    <mergeCell ref="AK6:AQ6"/>
    <mergeCell ref="AS6:BQ6"/>
    <mergeCell ref="AS7:BQ7"/>
    <mergeCell ref="AK7:AQ7"/>
    <mergeCell ref="AH7:AJ7"/>
    <mergeCell ref="AH15:AJ16"/>
    <mergeCell ref="AH13:AJ14"/>
    <mergeCell ref="AK15:AQ16"/>
    <mergeCell ref="AS15:BQ16"/>
    <mergeCell ref="AK19:AQ20"/>
    <mergeCell ref="AS19:BQ20"/>
    <mergeCell ref="AK17:AQ18"/>
    <mergeCell ref="AS17:BQ18"/>
    <mergeCell ref="AS13:BQ14"/>
    <mergeCell ref="AK13:AQ14"/>
    <mergeCell ref="AO9:AQ9"/>
    <mergeCell ref="AO10:AQ10"/>
    <mergeCell ref="AO11:AQ11"/>
    <mergeCell ref="AK9:AN12"/>
    <mergeCell ref="AO12:AQ12"/>
    <mergeCell ref="AS9:BQ10"/>
    <mergeCell ref="AS11:BQ11"/>
    <mergeCell ref="H8:J8"/>
    <mergeCell ref="B15:J16"/>
    <mergeCell ref="B17:J18"/>
    <mergeCell ref="L10:N10"/>
    <mergeCell ref="L11:N11"/>
    <mergeCell ref="AK32:AQ33"/>
    <mergeCell ref="BS32:BU32"/>
    <mergeCell ref="BV32:BX32"/>
    <mergeCell ref="AH23:AJ23"/>
    <mergeCell ref="AH19:AJ20"/>
    <mergeCell ref="AH28:AJ29"/>
    <mergeCell ref="AH26:AJ27"/>
    <mergeCell ref="AH24:AJ25"/>
    <mergeCell ref="AS32:BQ33"/>
    <mergeCell ref="AH30:AJ31"/>
    <mergeCell ref="AK24:AQ25"/>
    <mergeCell ref="AS24:BQ25"/>
    <mergeCell ref="AK26:AQ27"/>
    <mergeCell ref="AS26:BQ27"/>
    <mergeCell ref="AK21:AN23"/>
    <mergeCell ref="AO21:AQ21"/>
    <mergeCell ref="AO22:AQ22"/>
    <mergeCell ref="AO23:AQ23"/>
    <mergeCell ref="AS23:BQ23"/>
    <mergeCell ref="Y8:AE8"/>
    <mergeCell ref="V3:AF3"/>
    <mergeCell ref="V4:AF4"/>
    <mergeCell ref="R2:U2"/>
    <mergeCell ref="V2:AF2"/>
    <mergeCell ref="B38:J39"/>
    <mergeCell ref="B37:J37"/>
    <mergeCell ref="B30:J31"/>
    <mergeCell ref="H32:J32"/>
    <mergeCell ref="H33:J33"/>
    <mergeCell ref="B6:J6"/>
    <mergeCell ref="K6:AE6"/>
    <mergeCell ref="B7:J7"/>
    <mergeCell ref="K7:AE7"/>
    <mergeCell ref="B13:J14"/>
    <mergeCell ref="G21:J21"/>
    <mergeCell ref="G22:J22"/>
    <mergeCell ref="G23:J23"/>
    <mergeCell ref="L23:O23"/>
    <mergeCell ref="L22:O22"/>
    <mergeCell ref="L21:O21"/>
    <mergeCell ref="S19:X20"/>
    <mergeCell ref="S30:S31"/>
    <mergeCell ref="B19:J20"/>
    <mergeCell ref="BS31:BU31"/>
    <mergeCell ref="BV31:BX31"/>
    <mergeCell ref="Y30:Z31"/>
    <mergeCell ref="L30:P31"/>
    <mergeCell ref="Q30:R31"/>
    <mergeCell ref="U30:X31"/>
    <mergeCell ref="AH22:AJ22"/>
    <mergeCell ref="A1:D1"/>
    <mergeCell ref="R3:U3"/>
    <mergeCell ref="R4:U4"/>
    <mergeCell ref="E1:Q1"/>
    <mergeCell ref="R1:AF1"/>
    <mergeCell ref="H10:J10"/>
    <mergeCell ref="B8:G12"/>
    <mergeCell ref="K8:Q8"/>
    <mergeCell ref="R8:X8"/>
    <mergeCell ref="S11:U11"/>
    <mergeCell ref="S12:U12"/>
    <mergeCell ref="H9:J9"/>
    <mergeCell ref="H11:J11"/>
    <mergeCell ref="S9:U9"/>
    <mergeCell ref="S10:U10"/>
    <mergeCell ref="Z9:AB9"/>
    <mergeCell ref="Z10:AB10"/>
    <mergeCell ref="AH21:AJ21"/>
    <mergeCell ref="R21:T21"/>
    <mergeCell ref="U21:AA21"/>
    <mergeCell ref="P19:R20"/>
    <mergeCell ref="AH11:AJ11"/>
    <mergeCell ref="AH10:AJ10"/>
    <mergeCell ref="AH9:AJ9"/>
    <mergeCell ref="AH17:AJ18"/>
    <mergeCell ref="BV30:BX30"/>
    <mergeCell ref="BS30:BU30"/>
    <mergeCell ref="Z11:AB11"/>
    <mergeCell ref="AS21:BQ22"/>
    <mergeCell ref="AK28:AQ29"/>
    <mergeCell ref="AS28:BQ29"/>
    <mergeCell ref="AK30:AQ31"/>
    <mergeCell ref="AS30:BQ31"/>
  </mergeCells>
  <phoneticPr fontId="5"/>
  <dataValidations count="9">
    <dataValidation imeMode="off" allowBlank="1" showInputMessage="1" showErrorMessage="1" sqref="V12 Q21:Q23 Z12:AC12 P9:R11 W9:X12 AD9:AD12 V2:AF4" xr:uid="{00000000-0002-0000-0900-000000000000}"/>
    <dataValidation type="list" allowBlank="1" showInputMessage="1" showErrorMessage="1" sqref="L15" xr:uid="{00000000-0002-0000-0900-000001000000}">
      <formula1>$K$38:$K$39</formula1>
    </dataValidation>
    <dataValidation type="list" allowBlank="1" showInputMessage="1" showErrorMessage="1" sqref="L17" xr:uid="{00000000-0002-0000-0900-000002000000}">
      <formula1>$K$40:$K$42</formula1>
    </dataValidation>
    <dataValidation type="list" allowBlank="1" showInputMessage="1" showErrorMessage="1" sqref="L19" xr:uid="{00000000-0002-0000-0900-000003000000}">
      <formula1>$K$43:$K$44</formula1>
    </dataValidation>
    <dataValidation type="list" allowBlank="1" showInputMessage="1" showErrorMessage="1" sqref="Y24:AE25 L24" xr:uid="{00000000-0002-0000-0900-000004000000}">
      <formula1>$K$45:$K$47</formula1>
    </dataValidation>
    <dataValidation type="list" allowBlank="1" showInputMessage="1" showErrorMessage="1" sqref="L30" xr:uid="{00000000-0002-0000-0900-000005000000}">
      <formula1>$K$53:$K$55</formula1>
    </dataValidation>
    <dataValidation type="list" allowBlank="1" showInputMessage="1" showErrorMessage="1" sqref="S28:X29 L28" xr:uid="{00000000-0002-0000-0900-000006000000}">
      <formula1>$K$51:$K$52</formula1>
    </dataValidation>
    <dataValidation type="list" allowBlank="1" showInputMessage="1" showErrorMessage="1" sqref="S26:X27 L26" xr:uid="{00000000-0002-0000-0900-000007000000}">
      <formula1>$K$48:$K$50</formula1>
    </dataValidation>
    <dataValidation type="list" allowBlank="1" showInputMessage="1" showErrorMessage="1" sqref="K30" xr:uid="{00000000-0002-0000-0900-000008000000}">
      <formula1>#REF!</formula1>
    </dataValidation>
  </dataValidations>
  <pageMargins left="0.9055118110236221" right="0.70866141732283472" top="0.39370078740157483" bottom="0.35433070866141736" header="0.19685039370078741" footer="0.19685039370078741"/>
  <pageSetup paperSize="9" scale="81"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29</vt:i4>
      </vt:variant>
    </vt:vector>
  </HeadingPairs>
  <TitlesOfParts>
    <vt:vector size="56" baseType="lpstr">
      <vt:lpstr>元 (2)</vt:lpstr>
      <vt:lpstr>ﾁｪｯｸ(長</vt:lpstr>
      <vt:lpstr>ﾁｪｯｸ(短</vt:lpstr>
      <vt:lpstr>１申請書</vt:lpstr>
      <vt:lpstr>２概要</vt:lpstr>
      <vt:lpstr>３申請者(長</vt:lpstr>
      <vt:lpstr>３申請者(短</vt:lpstr>
      <vt:lpstr>４体制</vt:lpstr>
      <vt:lpstr>５施設</vt:lpstr>
      <vt:lpstr>６カリ(長</vt:lpstr>
      <vt:lpstr>６カリ(短</vt:lpstr>
      <vt:lpstr>７講師1</vt:lpstr>
      <vt:lpstr>７講師2</vt:lpstr>
      <vt:lpstr>８教材</vt:lpstr>
      <vt:lpstr>９就職</vt:lpstr>
      <vt:lpstr>９就職(続</vt:lpstr>
      <vt:lpstr>10見積(長</vt:lpstr>
      <vt:lpstr>10見積(短</vt:lpstr>
      <vt:lpstr>参考経費内訳</vt:lpstr>
      <vt:lpstr>10見積（インクルーシブ専用）</vt:lpstr>
      <vt:lpstr>参考経費内訳(一般分</vt:lpstr>
      <vt:lpstr>参考経費内訳(障害分</vt:lpstr>
      <vt:lpstr>11デジタルリテラシー</vt:lpstr>
      <vt:lpstr>（11別紙）項目一覧</vt:lpstr>
      <vt:lpstr>12託児</vt:lpstr>
      <vt:lpstr>13DS・大型自動車</vt:lpstr>
      <vt:lpstr>14職場見学（介護系のみ）</vt:lpstr>
      <vt:lpstr>'（11別紙）項目一覧'!Print_Area</vt:lpstr>
      <vt:lpstr>'10見積（インクルーシブ専用）'!Print_Area</vt:lpstr>
      <vt:lpstr>'10見積(短'!Print_Area</vt:lpstr>
      <vt:lpstr>'10見積(長'!Print_Area</vt:lpstr>
      <vt:lpstr>'11デジタルリテラシー'!Print_Area</vt:lpstr>
      <vt:lpstr>'12託児'!Print_Area</vt:lpstr>
      <vt:lpstr>'13DS・大型自動車'!Print_Area</vt:lpstr>
      <vt:lpstr>'14職場見学（介護系のみ）'!Print_Area</vt:lpstr>
      <vt:lpstr>'１申請書'!Print_Area</vt:lpstr>
      <vt:lpstr>'２概要'!Print_Area</vt:lpstr>
      <vt:lpstr>'３申請者(短'!Print_Area</vt:lpstr>
      <vt:lpstr>'３申請者(長'!Print_Area</vt:lpstr>
      <vt:lpstr>'４体制'!Print_Area</vt:lpstr>
      <vt:lpstr>'５施設'!Print_Area</vt:lpstr>
      <vt:lpstr>'６カリ(短'!Print_Area</vt:lpstr>
      <vt:lpstr>'６カリ(長'!Print_Area</vt:lpstr>
      <vt:lpstr>'７講師1'!Print_Area</vt:lpstr>
      <vt:lpstr>'７講師2'!Print_Area</vt:lpstr>
      <vt:lpstr>'８教材'!Print_Area</vt:lpstr>
      <vt:lpstr>'９就職'!Print_Area</vt:lpstr>
      <vt:lpstr>'９就職(続'!Print_Area</vt:lpstr>
      <vt:lpstr>'ﾁｪｯｸ(短'!Print_Area</vt:lpstr>
      <vt:lpstr>'ﾁｪｯｸ(長'!Print_Area</vt:lpstr>
      <vt:lpstr>参考経費内訳!Print_Area</vt:lpstr>
      <vt:lpstr>'参考経費内訳(一般分'!Print_Area</vt:lpstr>
      <vt:lpstr>'参考経費内訳(障害分'!Print_Area</vt:lpstr>
      <vt:lpstr>'６カリ(短'!Print_Titles</vt:lpstr>
      <vt:lpstr>'７講師1'!Print_Titles</vt:lpstr>
      <vt:lpstr>'７講師2'!Print_Titles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2025-10-30T06:35:03Z</dcterms:modified>
</cp:coreProperties>
</file>