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FF83489D-804C-4384-8471-3409262EC6CC}" xr6:coauthVersionLast="47" xr6:coauthVersionMax="47" xr10:uidLastSave="{00000000-0000-0000-0000-000000000000}"/>
  <workbookProtection workbookPassword="D018" lockStructure="1"/>
  <bookViews>
    <workbookView xWindow="-110" yWindow="-110" windowWidth="19420" windowHeight="11500" xr2:uid="{00000000-000D-0000-FFFF-FFFF00000000}"/>
  </bookViews>
  <sheets>
    <sheet name="入札金額" sheetId="4" r:id="rId1"/>
  </sheets>
  <definedNames>
    <definedName name="_xlnm.Print_Area" localSheetId="0">入札金額!$A$2:$O$32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4" l="1"/>
  <c r="M9" i="4" s="1"/>
  <c r="I12" i="4"/>
  <c r="M12" i="4" s="1"/>
  <c r="F9" i="4"/>
  <c r="N9" i="4" l="1"/>
  <c r="J21" i="4"/>
  <c r="G21" i="4"/>
  <c r="L20" i="4"/>
  <c r="M20" i="4" s="1"/>
  <c r="L19" i="4"/>
  <c r="M19" i="4" s="1"/>
  <c r="L18" i="4"/>
  <c r="M18" i="4" s="1"/>
  <c r="L17" i="4"/>
  <c r="M17" i="4" s="1"/>
  <c r="L16" i="4"/>
  <c r="M16" i="4" s="1"/>
  <c r="L15" i="4"/>
  <c r="M15" i="4" s="1"/>
  <c r="L11" i="4"/>
  <c r="M11" i="4" s="1"/>
  <c r="L10" i="4"/>
  <c r="M10" i="4" s="1"/>
  <c r="I13" i="4"/>
  <c r="M13" i="4" s="1"/>
  <c r="I14" i="4"/>
  <c r="M14" i="4" s="1"/>
  <c r="F10" i="4"/>
  <c r="F11" i="4"/>
  <c r="F12" i="4"/>
  <c r="F13" i="4"/>
  <c r="F14" i="4"/>
  <c r="F15" i="4"/>
  <c r="F16" i="4"/>
  <c r="F17" i="4"/>
  <c r="F18" i="4"/>
  <c r="F19" i="4"/>
  <c r="F20" i="4"/>
  <c r="N20" i="4" l="1"/>
  <c r="N19" i="4"/>
  <c r="N15" i="4"/>
  <c r="N18" i="4"/>
  <c r="N17" i="4"/>
  <c r="N11" i="4"/>
  <c r="N10" i="4"/>
  <c r="N16" i="4"/>
  <c r="N14" i="4"/>
  <c r="N13" i="4"/>
  <c r="N12" i="4"/>
  <c r="N21" i="4" l="1"/>
  <c r="N24" i="4" s="1"/>
  <c r="C4" i="4" l="1"/>
  <c r="N23" i="4" l="1"/>
</calcChain>
</file>

<file path=xl/sharedStrings.xml><?xml version="1.0" encoding="utf-8"?>
<sst xmlns="http://schemas.openxmlformats.org/spreadsheetml/2006/main" count="45" uniqueCount="45">
  <si>
    <t>計</t>
    <rPh sb="0" eb="1">
      <t>ケイ</t>
    </rPh>
    <phoneticPr fontId="1"/>
  </si>
  <si>
    <t>4月</t>
    <rPh sb="1" eb="2">
      <t>ガツ</t>
    </rPh>
    <phoneticPr fontId="1"/>
  </si>
  <si>
    <t>5月</t>
  </si>
  <si>
    <t>6月</t>
  </si>
  <si>
    <t>7月</t>
  </si>
  <si>
    <t>8月</t>
  </si>
  <si>
    <t>9月</t>
  </si>
  <si>
    <t>10月</t>
  </si>
  <si>
    <t>11月</t>
  </si>
  <si>
    <t>12月</t>
  </si>
  <si>
    <t>1月</t>
  </si>
  <si>
    <t>2月</t>
  </si>
  <si>
    <t>3月</t>
  </si>
  <si>
    <t>電力量料金</t>
    <rPh sb="0" eb="3">
      <t>デンリョクリョウ</t>
    </rPh>
    <rPh sb="3" eb="5">
      <t>リョウキン</t>
    </rPh>
    <phoneticPr fontId="1"/>
  </si>
  <si>
    <t>基本料金</t>
    <rPh sb="0" eb="2">
      <t>キホン</t>
    </rPh>
    <rPh sb="2" eb="4">
      <t>リョウキン</t>
    </rPh>
    <phoneticPr fontId="1"/>
  </si>
  <si>
    <t>月</t>
    <rPh sb="0" eb="1">
      <t>ツキ</t>
    </rPh>
    <phoneticPr fontId="1"/>
  </si>
  <si>
    <t>契約電力
（ｋW)
a</t>
    <rPh sb="0" eb="2">
      <t>ケイヤク</t>
    </rPh>
    <rPh sb="2" eb="4">
      <t>デンリョク</t>
    </rPh>
    <phoneticPr fontId="1"/>
  </si>
  <si>
    <t>円（税抜き）</t>
    <rPh sb="0" eb="1">
      <t>エン</t>
    </rPh>
    <rPh sb="2" eb="3">
      <t>ゼイ</t>
    </rPh>
    <rPh sb="3" eb="4">
      <t>ヌ</t>
    </rPh>
    <phoneticPr fontId="1"/>
  </si>
  <si>
    <t>使用電力量
（ｋWh）
e</t>
    <rPh sb="0" eb="2">
      <t>シヨウ</t>
    </rPh>
    <rPh sb="2" eb="5">
      <t>デンリョクリョウ</t>
    </rPh>
    <phoneticPr fontId="1"/>
  </si>
  <si>
    <t>小計
（円）
g = e×f</t>
    <rPh sb="0" eb="2">
      <t>ショウケイ</t>
    </rPh>
    <rPh sb="4" eb="5">
      <t>エン</t>
    </rPh>
    <phoneticPr fontId="1"/>
  </si>
  <si>
    <t>消費税相当額　（①－③）</t>
    <rPh sb="0" eb="3">
      <t>ショウヒゼイ</t>
    </rPh>
    <rPh sb="3" eb="6">
      <t>ソウトウガク</t>
    </rPh>
    <phoneticPr fontId="1"/>
  </si>
  <si>
    <t>夏季</t>
    <rPh sb="0" eb="2">
      <t>カキ</t>
    </rPh>
    <phoneticPr fontId="1"/>
  </si>
  <si>
    <t>使用電力量
（ｋWh）
h</t>
    <rPh sb="0" eb="2">
      <t>シヨウ</t>
    </rPh>
    <rPh sb="2" eb="5">
      <t>デンリョクリョウ</t>
    </rPh>
    <phoneticPr fontId="1"/>
  </si>
  <si>
    <t>小計
（円）
j = h×i</t>
    <rPh sb="0" eb="2">
      <t>ショウケイ</t>
    </rPh>
    <rPh sb="4" eb="5">
      <t>エン</t>
    </rPh>
    <phoneticPr fontId="1"/>
  </si>
  <si>
    <t>力率割引
c</t>
    <rPh sb="0" eb="1">
      <t>リキ</t>
    </rPh>
    <rPh sb="1" eb="2">
      <t>リツ</t>
    </rPh>
    <rPh sb="2" eb="4">
      <t>ワリビキ</t>
    </rPh>
    <phoneticPr fontId="1"/>
  </si>
  <si>
    <t>計
（円）
K = g＋j</t>
    <rPh sb="0" eb="1">
      <t>ケイ</t>
    </rPh>
    <rPh sb="3" eb="4">
      <t>エン</t>
    </rPh>
    <phoneticPr fontId="1"/>
  </si>
  <si>
    <t>小計
（円）
D = a×b×c</t>
    <rPh sb="0" eb="2">
      <t>ショウケイ</t>
    </rPh>
    <rPh sb="4" eb="5">
      <t>エン</t>
    </rPh>
    <phoneticPr fontId="1"/>
  </si>
  <si>
    <t>合計
（円）
L = D ＋K
各月毎に１円未満は切り捨てる</t>
    <rPh sb="0" eb="2">
      <t>ゴウケイ</t>
    </rPh>
    <rPh sb="4" eb="5">
      <t>エン</t>
    </rPh>
    <rPh sb="17" eb="19">
      <t>カクツキ</t>
    </rPh>
    <rPh sb="19" eb="20">
      <t>ゴト</t>
    </rPh>
    <rPh sb="22" eb="23">
      <t>エン</t>
    </rPh>
    <rPh sb="23" eb="25">
      <t>ミマン</t>
    </rPh>
    <rPh sb="26" eb="27">
      <t>キ</t>
    </rPh>
    <rPh sb="28" eb="29">
      <t>ス</t>
    </rPh>
    <phoneticPr fontId="1"/>
  </si>
  <si>
    <t>各単価は消費税相当額を含んだ額とする。</t>
    <rPh sb="0" eb="1">
      <t>カク</t>
    </rPh>
    <rPh sb="1" eb="3">
      <t>タンカ</t>
    </rPh>
    <rPh sb="4" eb="7">
      <t>ショウヒゼイ</t>
    </rPh>
    <rPh sb="7" eb="9">
      <t>ソウトウ</t>
    </rPh>
    <rPh sb="9" eb="10">
      <t>ガク</t>
    </rPh>
    <rPh sb="11" eb="12">
      <t>フク</t>
    </rPh>
    <rPh sb="14" eb="15">
      <t>ガク</t>
    </rPh>
    <phoneticPr fontId="2"/>
  </si>
  <si>
    <t>基本料金単価、電力量料金単価は小数点第2位までとする。</t>
    <rPh sb="0" eb="2">
      <t>キホン</t>
    </rPh>
    <rPh sb="2" eb="4">
      <t>リョウキン</t>
    </rPh>
    <rPh sb="4" eb="6">
      <t>タンカ</t>
    </rPh>
    <rPh sb="7" eb="9">
      <t>デンリョク</t>
    </rPh>
    <rPh sb="9" eb="10">
      <t>リョウ</t>
    </rPh>
    <rPh sb="10" eb="12">
      <t>リョウキン</t>
    </rPh>
    <rPh sb="12" eb="14">
      <t>タンカ</t>
    </rPh>
    <rPh sb="15" eb="18">
      <t>ショウスウテン</t>
    </rPh>
    <rPh sb="18" eb="19">
      <t>ダイ</t>
    </rPh>
    <rPh sb="20" eb="21">
      <t>イ</t>
    </rPh>
    <phoneticPr fontId="2"/>
  </si>
  <si>
    <t>計算方法は、各月ごとに基本料金と電力量料金の合計を端数処理（1円未満切捨て）することとする。</t>
    <rPh sb="0" eb="2">
      <t>ケイサン</t>
    </rPh>
    <rPh sb="2" eb="4">
      <t>ホウホウ</t>
    </rPh>
    <rPh sb="6" eb="7">
      <t>カク</t>
    </rPh>
    <rPh sb="7" eb="8">
      <t>ツキ</t>
    </rPh>
    <rPh sb="11" eb="13">
      <t>キホン</t>
    </rPh>
    <rPh sb="13" eb="15">
      <t>リョウキン</t>
    </rPh>
    <rPh sb="16" eb="18">
      <t>デンリョク</t>
    </rPh>
    <rPh sb="18" eb="19">
      <t>リョウ</t>
    </rPh>
    <rPh sb="19" eb="21">
      <t>リョウキン</t>
    </rPh>
    <rPh sb="22" eb="24">
      <t>ゴウケイ</t>
    </rPh>
    <rPh sb="25" eb="27">
      <t>ハスウ</t>
    </rPh>
    <rPh sb="27" eb="29">
      <t>ショリ</t>
    </rPh>
    <rPh sb="31" eb="32">
      <t>エン</t>
    </rPh>
    <rPh sb="32" eb="34">
      <t>ミマン</t>
    </rPh>
    <rPh sb="34" eb="36">
      <t>キリス</t>
    </rPh>
    <phoneticPr fontId="2"/>
  </si>
  <si>
    <t>※１</t>
    <phoneticPr fontId="2"/>
  </si>
  <si>
    <t>=入札書記載金額</t>
    <phoneticPr fontId="1"/>
  </si>
  <si>
    <t>①</t>
    <phoneticPr fontId="1"/>
  </si>
  <si>
    <t>②</t>
    <phoneticPr fontId="1"/>
  </si>
  <si>
    <t>③</t>
    <phoneticPr fontId="1"/>
  </si>
  <si>
    <t>（入札書別紙）</t>
    <rPh sb="1" eb="4">
      <t>ニュウサツショ</t>
    </rPh>
    <rPh sb="4" eb="6">
      <t>ベッシ</t>
    </rPh>
    <phoneticPr fontId="1"/>
  </si>
  <si>
    <t>その他季</t>
    <rPh sb="2" eb="3">
      <t>タ</t>
    </rPh>
    <rPh sb="3" eb="4">
      <t>キ</t>
    </rPh>
    <phoneticPr fontId="1"/>
  </si>
  <si>
    <t>（電気料金請求時に含めることを妨げるものではない。）</t>
    <rPh sb="1" eb="3">
      <t>デンキ</t>
    </rPh>
    <rPh sb="3" eb="5">
      <t>リョウキン</t>
    </rPh>
    <rPh sb="5" eb="8">
      <t>セイキュウジ</t>
    </rPh>
    <rPh sb="9" eb="10">
      <t>フク</t>
    </rPh>
    <rPh sb="15" eb="16">
      <t>サマタ</t>
    </rPh>
    <phoneticPr fontId="1"/>
  </si>
  <si>
    <t>税込み単価
（円／ｋW)
b</t>
    <rPh sb="0" eb="2">
      <t>ゼイコ</t>
    </rPh>
    <rPh sb="3" eb="5">
      <t>タンカ</t>
    </rPh>
    <rPh sb="7" eb="8">
      <t>エン</t>
    </rPh>
    <phoneticPr fontId="1"/>
  </si>
  <si>
    <t>税込み単価
（円／kWh）
f</t>
    <rPh sb="0" eb="2">
      <t>ゼイコ</t>
    </rPh>
    <rPh sb="3" eb="5">
      <t>タンカ</t>
    </rPh>
    <rPh sb="7" eb="8">
      <t>エン</t>
    </rPh>
    <phoneticPr fontId="1"/>
  </si>
  <si>
    <t>税込み単価
（円／kWh）
i</t>
    <rPh sb="0" eb="2">
      <t>ゼイコ</t>
    </rPh>
    <rPh sb="3" eb="5">
      <t>タンカ</t>
    </rPh>
    <rPh sb="7" eb="8">
      <t>エン</t>
    </rPh>
    <phoneticPr fontId="1"/>
  </si>
  <si>
    <t>入札金額明細書（群馬県立前橋高等学校ほか８７施設で使用する電気）</t>
    <rPh sb="0" eb="2">
      <t>ニュウサツ</t>
    </rPh>
    <rPh sb="2" eb="4">
      <t>キンガク</t>
    </rPh>
    <rPh sb="4" eb="6">
      <t>メイサイ</t>
    </rPh>
    <rPh sb="8" eb="12">
      <t>グンマケンリツ</t>
    </rPh>
    <rPh sb="12" eb="14">
      <t>マエバシ</t>
    </rPh>
    <rPh sb="14" eb="16">
      <t>コウトウ</t>
    </rPh>
    <rPh sb="16" eb="18">
      <t>ガッコウ</t>
    </rPh>
    <rPh sb="22" eb="24">
      <t>シセツ</t>
    </rPh>
    <rPh sb="25" eb="27">
      <t>シヨウ</t>
    </rPh>
    <rPh sb="29" eb="31">
      <t>デンキ</t>
    </rPh>
    <phoneticPr fontId="1"/>
  </si>
  <si>
    <t>税抜き金額　（①×（１００÷１１０））</t>
    <rPh sb="0" eb="1">
      <t>ゼイ</t>
    </rPh>
    <rPh sb="1" eb="2">
      <t>ヌ</t>
    </rPh>
    <rPh sb="3" eb="5">
      <t>キンガク</t>
    </rPh>
    <phoneticPr fontId="1"/>
  </si>
  <si>
    <t>燃料費調整及び再生可能エネルギー電気の利用の促進に関する特例措置法に基づく賦課金は含めないこと。</t>
    <rPh sb="0" eb="3">
      <t>ネンリョウヒ</t>
    </rPh>
    <rPh sb="3" eb="5">
      <t>チョウセイ</t>
    </rPh>
    <rPh sb="19" eb="21">
      <t>リヨウ</t>
    </rPh>
    <rPh sb="22" eb="24">
      <t>ソクシン</t>
    </rPh>
    <rPh sb="41" eb="4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</si>
</sst>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00_);[Red]\(#,##0.00\)"/>
    <numFmt numFmtId="179" formatCode="0.00_ "/>
    <numFmt numFmtId="180" formatCode="0.00_);[Red]\(0.00\)"/>
  </numFmts>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Ｐ明朝"/>
      <family val="1"/>
      <charset val="128"/>
    </font>
    <font>
      <sz val="11"/>
      <name val="ＭＳ Ｐゴシック"/>
      <family val="2"/>
      <charset val="128"/>
      <scheme val="minor"/>
    </font>
    <font>
      <sz val="14"/>
      <name val="ＭＳ Ｐゴシック"/>
      <family val="2"/>
      <charset val="128"/>
      <scheme val="minor"/>
    </font>
    <font>
      <b/>
      <sz val="22"/>
      <name val="ＭＳ Ｐゴシック"/>
      <family val="3"/>
      <charset val="128"/>
      <scheme val="minor"/>
    </font>
    <font>
      <sz val="12"/>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14"/>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7">
    <border>
      <left/>
      <right/>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medium">
        <color auto="1"/>
      </right>
      <top/>
      <bottom style="double">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bottom/>
      <diagonal/>
    </border>
    <border>
      <left/>
      <right style="medium">
        <color auto="1"/>
      </right>
      <top style="double">
        <color auto="1"/>
      </top>
      <bottom style="thin">
        <color auto="1"/>
      </bottom>
      <diagonal/>
    </border>
    <border>
      <left/>
      <right style="medium">
        <color auto="1"/>
      </right>
      <top/>
      <bottom style="double">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Down="1">
      <left style="medium">
        <color auto="1"/>
      </left>
      <right style="thin">
        <color auto="1"/>
      </right>
      <top style="double">
        <color auto="1"/>
      </top>
      <bottom style="thin">
        <color auto="1"/>
      </bottom>
      <diagonal style="thin">
        <color auto="1"/>
      </diagonal>
    </border>
    <border diagonalDown="1">
      <left style="thin">
        <color auto="1"/>
      </left>
      <right style="thin">
        <color auto="1"/>
      </right>
      <top style="double">
        <color auto="1"/>
      </top>
      <bottom style="thin">
        <color auto="1"/>
      </bottom>
      <diagonal style="thin">
        <color auto="1"/>
      </diagonal>
    </border>
    <border diagonalDown="1">
      <left style="thin">
        <color auto="1"/>
      </left>
      <right style="medium">
        <color auto="1"/>
      </right>
      <top style="double">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bottom style="thin">
        <color auto="1"/>
      </bottom>
      <diagonal style="thin">
        <color auto="1"/>
      </diagonal>
    </border>
    <border diagonalDown="1">
      <left style="thin">
        <color auto="1"/>
      </left>
      <right style="medium">
        <color auto="1"/>
      </right>
      <top/>
      <bottom style="thin">
        <color auto="1"/>
      </bottom>
      <diagonal style="thin">
        <color auto="1"/>
      </diagonal>
    </border>
    <border diagonalDown="1">
      <left style="medium">
        <color auto="1"/>
      </left>
      <right style="thin">
        <color auto="1"/>
      </right>
      <top style="thin">
        <color auto="1"/>
      </top>
      <bottom style="medium">
        <color auto="1"/>
      </bottom>
      <diagonal style="thin">
        <color auto="1"/>
      </diagonal>
    </border>
    <border diagonalDown="1">
      <left style="thin">
        <color auto="1"/>
      </left>
      <right style="thin">
        <color auto="1"/>
      </right>
      <top/>
      <bottom style="medium">
        <color auto="1"/>
      </bottom>
      <diagonal style="thin">
        <color auto="1"/>
      </diagonal>
    </border>
    <border diagonalDown="1">
      <left style="thin">
        <color auto="1"/>
      </left>
      <right style="medium">
        <color auto="1"/>
      </right>
      <top/>
      <bottom style="medium">
        <color auto="1"/>
      </bottom>
      <diagonal style="thin">
        <color auto="1"/>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thin">
        <color auto="1"/>
      </left>
      <right style="medium">
        <color auto="1"/>
      </right>
      <top style="medium">
        <color auto="1"/>
      </top>
      <bottom style="thin">
        <color auto="1"/>
      </bottom>
      <diagonal style="thin">
        <color auto="1"/>
      </diagonal>
    </border>
    <border diagonalDown="1">
      <left style="medium">
        <color auto="1"/>
      </left>
      <right style="thin">
        <color auto="1"/>
      </right>
      <top style="thin">
        <color auto="1"/>
      </top>
      <bottom style="double">
        <color auto="1"/>
      </bottom>
      <diagonal style="thin">
        <color auto="1"/>
      </diagonal>
    </border>
    <border diagonalDown="1">
      <left style="thin">
        <color auto="1"/>
      </left>
      <right style="thin">
        <color auto="1"/>
      </right>
      <top/>
      <bottom style="double">
        <color auto="1"/>
      </bottom>
      <diagonal style="thin">
        <color auto="1"/>
      </diagonal>
    </border>
    <border diagonalDown="1">
      <left style="thin">
        <color auto="1"/>
      </left>
      <right style="medium">
        <color auto="1"/>
      </right>
      <top/>
      <bottom style="double">
        <color auto="1"/>
      </bottom>
      <diagonal style="thin">
        <color auto="1"/>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s>
  <cellStyleXfs count="1">
    <xf numFmtId="0" fontId="0" fillId="0" borderId="0">
      <alignment vertical="center"/>
    </xf>
  </cellStyleXfs>
  <cellXfs count="125">
    <xf numFmtId="0" fontId="0" fillId="0" borderId="0" xfId="0">
      <alignment vertical="center"/>
    </xf>
    <xf numFmtId="0" fontId="3" fillId="0" borderId="0" xfId="0" applyFont="1" applyAlignment="1" applyProtection="1">
      <alignment horizontal="right" vertical="center"/>
    </xf>
    <xf numFmtId="0" fontId="3" fillId="0" borderId="0" xfId="0" applyFont="1" applyFill="1" applyAlignment="1" applyProtection="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5" fillId="0" borderId="0" xfId="0" applyFont="1" applyProtection="1">
      <alignment vertical="center"/>
    </xf>
    <xf numFmtId="0" fontId="7"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right" vertical="center"/>
    </xf>
    <xf numFmtId="179"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center"/>
    </xf>
    <xf numFmtId="0" fontId="7" fillId="0" borderId="0" xfId="0" applyFont="1" applyAlignment="1" applyProtection="1">
      <alignment horizontal="left" vertical="center"/>
    </xf>
    <xf numFmtId="0" fontId="9" fillId="0" borderId="22" xfId="0" applyFont="1" applyBorder="1" applyAlignment="1" applyProtection="1">
      <alignment horizontal="center" vertical="center"/>
    </xf>
    <xf numFmtId="49" fontId="10" fillId="0" borderId="0" xfId="0" applyNumberFormat="1" applyFont="1" applyProtection="1">
      <alignment vertical="center"/>
    </xf>
    <xf numFmtId="0" fontId="4" fillId="0" borderId="0" xfId="0" applyFont="1" applyBorder="1" applyProtection="1">
      <alignment vertical="center"/>
    </xf>
    <xf numFmtId="0" fontId="4" fillId="0" borderId="44"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5" fillId="0" borderId="13" xfId="0" applyFont="1" applyBorder="1" applyAlignment="1" applyProtection="1">
      <alignment horizontal="center" vertical="center"/>
    </xf>
    <xf numFmtId="179" fontId="11" fillId="3" borderId="1" xfId="0" applyNumberFormat="1" applyFont="1" applyFill="1" applyBorder="1" applyAlignment="1" applyProtection="1">
      <alignment horizontal="right" vertical="center"/>
      <protection locked="0"/>
    </xf>
    <xf numFmtId="0" fontId="11" fillId="0" borderId="1" xfId="0" applyFont="1" applyBorder="1" applyAlignment="1" applyProtection="1">
      <alignment horizontal="right" vertical="center"/>
    </xf>
    <xf numFmtId="178" fontId="11" fillId="0" borderId="5" xfId="0" applyNumberFormat="1" applyFont="1" applyBorder="1" applyAlignment="1" applyProtection="1">
      <alignment horizontal="right" vertical="center"/>
    </xf>
    <xf numFmtId="176" fontId="11" fillId="0" borderId="55" xfId="0" applyNumberFormat="1" applyFont="1" applyFill="1" applyBorder="1" applyAlignment="1" applyProtection="1">
      <alignment horizontal="right" vertical="center"/>
    </xf>
    <xf numFmtId="180" fontId="11" fillId="0" borderId="56" xfId="0" applyNumberFormat="1" applyFont="1" applyFill="1" applyBorder="1" applyAlignment="1" applyProtection="1">
      <alignment horizontal="right" vertical="center"/>
    </xf>
    <xf numFmtId="177" fontId="11" fillId="0" borderId="57" xfId="0" applyNumberFormat="1" applyFont="1" applyFill="1" applyBorder="1" applyAlignment="1" applyProtection="1">
      <alignment horizontal="right" vertical="center"/>
    </xf>
    <xf numFmtId="180" fontId="11" fillId="4" borderId="1" xfId="0" applyNumberFormat="1" applyFont="1" applyFill="1" applyBorder="1" applyAlignment="1" applyProtection="1">
      <alignment horizontal="right" vertical="center"/>
      <protection locked="0"/>
    </xf>
    <xf numFmtId="177" fontId="11" fillId="0" borderId="5" xfId="0" applyNumberFormat="1" applyFont="1" applyBorder="1" applyAlignment="1" applyProtection="1">
      <alignment horizontal="right" vertical="center"/>
    </xf>
    <xf numFmtId="177" fontId="11" fillId="0" borderId="39" xfId="0" applyNumberFormat="1" applyFont="1" applyBorder="1" applyAlignment="1" applyProtection="1">
      <alignment horizontal="right" vertical="center"/>
    </xf>
    <xf numFmtId="176" fontId="11" fillId="0" borderId="15" xfId="0" applyNumberFormat="1" applyFont="1" applyBorder="1" applyAlignment="1" applyProtection="1">
      <alignment horizontal="right" vertical="center"/>
    </xf>
    <xf numFmtId="0" fontId="11" fillId="0" borderId="0" xfId="0" applyFont="1" applyProtection="1">
      <alignment vertical="center"/>
    </xf>
    <xf numFmtId="0" fontId="11" fillId="0" borderId="2" xfId="0" applyFont="1" applyBorder="1" applyAlignment="1" applyProtection="1">
      <alignment horizontal="center" vertical="center"/>
    </xf>
    <xf numFmtId="176" fontId="11" fillId="0" borderId="49" xfId="0" applyNumberFormat="1" applyFont="1" applyFill="1" applyBorder="1" applyAlignment="1" applyProtection="1">
      <alignment horizontal="right" vertical="center"/>
    </xf>
    <xf numFmtId="180" fontId="11" fillId="0" borderId="50" xfId="0" applyNumberFormat="1" applyFont="1" applyFill="1" applyBorder="1" applyAlignment="1" applyProtection="1">
      <alignment horizontal="right" vertical="center"/>
    </xf>
    <xf numFmtId="177" fontId="11" fillId="0" borderId="51" xfId="0" applyNumberFormat="1" applyFont="1" applyFill="1" applyBorder="1" applyAlignment="1" applyProtection="1">
      <alignment horizontal="right" vertical="center"/>
    </xf>
    <xf numFmtId="0" fontId="11" fillId="0" borderId="17" xfId="0" applyFont="1" applyBorder="1" applyAlignment="1" applyProtection="1">
      <alignment horizontal="center" vertical="center"/>
    </xf>
    <xf numFmtId="179" fontId="11" fillId="3" borderId="25" xfId="0" applyNumberFormat="1" applyFont="1" applyFill="1" applyBorder="1" applyAlignment="1" applyProtection="1">
      <alignment horizontal="right" vertical="center"/>
      <protection locked="0"/>
    </xf>
    <xf numFmtId="0" fontId="11" fillId="0" borderId="25" xfId="0" applyFont="1" applyBorder="1" applyAlignment="1" applyProtection="1">
      <alignment horizontal="right" vertical="center"/>
    </xf>
    <xf numFmtId="178" fontId="11" fillId="0" borderId="26" xfId="0" applyNumberFormat="1" applyFont="1" applyBorder="1" applyAlignment="1" applyProtection="1">
      <alignment horizontal="right" vertical="center"/>
    </xf>
    <xf numFmtId="176" fontId="11" fillId="0" borderId="58" xfId="0" applyNumberFormat="1" applyFont="1" applyFill="1" applyBorder="1" applyAlignment="1" applyProtection="1">
      <alignment horizontal="right" vertical="center"/>
    </xf>
    <xf numFmtId="180" fontId="11" fillId="0" borderId="59" xfId="0" applyNumberFormat="1" applyFont="1" applyFill="1" applyBorder="1" applyAlignment="1" applyProtection="1">
      <alignment horizontal="right" vertical="center"/>
    </xf>
    <xf numFmtId="177" fontId="11" fillId="0" borderId="60" xfId="0" applyNumberFormat="1" applyFont="1" applyFill="1" applyBorder="1" applyAlignment="1" applyProtection="1">
      <alignment horizontal="right" vertical="center"/>
    </xf>
    <xf numFmtId="180" fontId="11" fillId="4" borderId="25" xfId="0" applyNumberFormat="1" applyFont="1" applyFill="1" applyBorder="1" applyAlignment="1" applyProtection="1">
      <alignment horizontal="right" vertical="center"/>
      <protection locked="0"/>
    </xf>
    <xf numFmtId="177" fontId="11" fillId="0" borderId="26" xfId="0" applyNumberFormat="1" applyFont="1" applyBorder="1" applyAlignment="1" applyProtection="1">
      <alignment horizontal="right" vertical="center"/>
    </xf>
    <xf numFmtId="177" fontId="11" fillId="0" borderId="40" xfId="0" applyNumberFormat="1" applyFont="1" applyBorder="1" applyAlignment="1" applyProtection="1">
      <alignment horizontal="right" vertical="center"/>
    </xf>
    <xf numFmtId="176" fontId="11" fillId="0" borderId="27" xfId="0" applyNumberFormat="1" applyFont="1" applyBorder="1" applyAlignment="1" applyProtection="1">
      <alignment horizontal="right" vertical="center"/>
    </xf>
    <xf numFmtId="0" fontId="11" fillId="0" borderId="28" xfId="0" applyFont="1" applyBorder="1" applyAlignment="1" applyProtection="1">
      <alignment horizontal="center" vertical="center"/>
    </xf>
    <xf numFmtId="179" fontId="11" fillId="3" borderId="30" xfId="0" applyNumberFormat="1" applyFont="1" applyFill="1" applyBorder="1" applyAlignment="1" applyProtection="1">
      <alignment horizontal="right" vertical="center"/>
      <protection locked="0"/>
    </xf>
    <xf numFmtId="0" fontId="11" fillId="0" borderId="30" xfId="0" applyFont="1" applyBorder="1" applyAlignment="1" applyProtection="1">
      <alignment horizontal="right" vertical="center"/>
    </xf>
    <xf numFmtId="178" fontId="11" fillId="0" borderId="31" xfId="0" applyNumberFormat="1" applyFont="1" applyBorder="1" applyAlignment="1" applyProtection="1">
      <alignment horizontal="right" vertical="center"/>
    </xf>
    <xf numFmtId="180" fontId="11" fillId="2" borderId="30" xfId="0" applyNumberFormat="1" applyFont="1" applyFill="1" applyBorder="1" applyAlignment="1" applyProtection="1">
      <alignment horizontal="right" vertical="center"/>
      <protection locked="0"/>
    </xf>
    <xf numFmtId="177" fontId="11" fillId="0" borderId="31" xfId="0" applyNumberFormat="1" applyFont="1" applyBorder="1" applyAlignment="1" applyProtection="1">
      <alignment horizontal="right" vertical="center"/>
    </xf>
    <xf numFmtId="176" fontId="11" fillId="0" borderId="46" xfId="0" applyNumberFormat="1" applyFont="1" applyFill="1" applyBorder="1" applyAlignment="1" applyProtection="1">
      <alignment horizontal="right" vertical="center"/>
    </xf>
    <xf numFmtId="180" fontId="11" fillId="0" borderId="47" xfId="0" applyNumberFormat="1" applyFont="1" applyFill="1" applyBorder="1" applyAlignment="1" applyProtection="1">
      <alignment horizontal="right" vertical="center"/>
    </xf>
    <xf numFmtId="177" fontId="11" fillId="0" borderId="48" xfId="0" applyNumberFormat="1" applyFont="1" applyFill="1" applyBorder="1" applyAlignment="1" applyProtection="1">
      <alignment horizontal="right" vertical="center"/>
    </xf>
    <xf numFmtId="177" fontId="11" fillId="0" borderId="41" xfId="0" applyNumberFormat="1" applyFont="1" applyBorder="1" applyAlignment="1" applyProtection="1">
      <alignment horizontal="right" vertical="center"/>
    </xf>
    <xf numFmtId="176" fontId="11" fillId="0" borderId="32" xfId="0" applyNumberFormat="1" applyFont="1" applyBorder="1" applyAlignment="1" applyProtection="1">
      <alignment horizontal="right" vertical="center"/>
    </xf>
    <xf numFmtId="180" fontId="11" fillId="2" borderId="1" xfId="0" applyNumberFormat="1" applyFont="1" applyFill="1" applyBorder="1" applyAlignment="1" applyProtection="1">
      <alignment horizontal="right" vertical="center"/>
      <protection locked="0"/>
    </xf>
    <xf numFmtId="0" fontId="11" fillId="0" borderId="33" xfId="0" applyFont="1" applyBorder="1" applyAlignment="1" applyProtection="1">
      <alignment horizontal="center" vertical="center"/>
    </xf>
    <xf numFmtId="179" fontId="11" fillId="3" borderId="35" xfId="0" applyNumberFormat="1" applyFont="1" applyFill="1" applyBorder="1" applyAlignment="1" applyProtection="1">
      <alignment horizontal="right" vertical="center"/>
      <protection locked="0"/>
    </xf>
    <xf numFmtId="0" fontId="11" fillId="0" borderId="35" xfId="0" applyFont="1" applyBorder="1" applyAlignment="1" applyProtection="1">
      <alignment horizontal="right" vertical="center"/>
    </xf>
    <xf numFmtId="178" fontId="11" fillId="0" borderId="36" xfId="0" applyNumberFormat="1" applyFont="1" applyBorder="1" applyAlignment="1" applyProtection="1">
      <alignment horizontal="right" vertical="center"/>
    </xf>
    <xf numFmtId="180" fontId="11" fillId="2" borderId="35" xfId="0" applyNumberFormat="1" applyFont="1" applyFill="1" applyBorder="1" applyAlignment="1" applyProtection="1">
      <alignment horizontal="right" vertical="center"/>
      <protection locked="0"/>
    </xf>
    <xf numFmtId="177" fontId="11" fillId="0" borderId="36" xfId="0" applyNumberFormat="1" applyFont="1" applyBorder="1" applyAlignment="1" applyProtection="1">
      <alignment horizontal="right" vertical="center"/>
    </xf>
    <xf numFmtId="177" fontId="11" fillId="0" borderId="42" xfId="0" applyNumberFormat="1" applyFont="1" applyBorder="1" applyAlignment="1" applyProtection="1">
      <alignment horizontal="right" vertical="center"/>
    </xf>
    <xf numFmtId="176" fontId="11" fillId="0" borderId="37" xfId="0" applyNumberFormat="1" applyFont="1" applyBorder="1" applyAlignment="1" applyProtection="1">
      <alignment horizontal="right" vertical="center"/>
    </xf>
    <xf numFmtId="0" fontId="11" fillId="0" borderId="13" xfId="0" applyFont="1" applyBorder="1" applyAlignment="1" applyProtection="1">
      <alignment horizontal="center" vertical="center"/>
    </xf>
    <xf numFmtId="176" fontId="11" fillId="0" borderId="52" xfId="0" applyNumberFormat="1" applyFont="1" applyFill="1" applyBorder="1" applyAlignment="1" applyProtection="1">
      <alignment horizontal="right" vertical="center"/>
    </xf>
    <xf numFmtId="180" fontId="11" fillId="0" borderId="53" xfId="0" applyNumberFormat="1" applyFont="1" applyFill="1" applyBorder="1" applyAlignment="1" applyProtection="1">
      <alignment horizontal="right" vertical="center"/>
    </xf>
    <xf numFmtId="177" fontId="11" fillId="0" borderId="54" xfId="0" applyNumberFormat="1" applyFont="1" applyFill="1" applyBorder="1" applyAlignment="1" applyProtection="1">
      <alignment horizontal="right" vertical="center"/>
    </xf>
    <xf numFmtId="0" fontId="11" fillId="0" borderId="18" xfId="0" applyFont="1" applyBorder="1" applyAlignment="1" applyProtection="1">
      <alignment horizontal="center" vertical="center"/>
    </xf>
    <xf numFmtId="176" fontId="11" fillId="0" borderId="19" xfId="0" applyNumberFormat="1" applyFont="1" applyBorder="1" applyAlignment="1" applyProtection="1">
      <alignment horizontal="right" vertical="center"/>
    </xf>
    <xf numFmtId="0" fontId="11" fillId="0" borderId="20" xfId="0" applyFont="1" applyBorder="1" applyAlignment="1" applyProtection="1">
      <alignment horizontal="right" vertical="center"/>
    </xf>
    <xf numFmtId="178" fontId="11" fillId="0" borderId="21" xfId="0" applyNumberFormat="1" applyFont="1" applyBorder="1" applyAlignment="1" applyProtection="1">
      <alignment horizontal="center" vertical="center"/>
    </xf>
    <xf numFmtId="176" fontId="11" fillId="0" borderId="20" xfId="0" applyNumberFormat="1" applyFont="1" applyBorder="1" applyProtection="1">
      <alignment vertical="center"/>
    </xf>
    <xf numFmtId="177" fontId="11" fillId="0" borderId="21" xfId="0" applyNumberFormat="1" applyFont="1" applyBorder="1" applyProtection="1">
      <alignment vertical="center"/>
    </xf>
    <xf numFmtId="177" fontId="11" fillId="0" borderId="43" xfId="0" applyNumberFormat="1" applyFont="1" applyBorder="1" applyProtection="1">
      <alignment vertical="center"/>
    </xf>
    <xf numFmtId="176" fontId="11" fillId="0" borderId="7" xfId="0" applyNumberFormat="1" applyFont="1" applyBorder="1" applyProtection="1">
      <alignment vertical="center"/>
    </xf>
    <xf numFmtId="178" fontId="4" fillId="0" borderId="0" xfId="0" applyNumberFormat="1" applyFont="1" applyProtection="1">
      <alignment vertical="center"/>
    </xf>
    <xf numFmtId="0" fontId="11" fillId="0" borderId="0" xfId="0" applyFont="1" applyBorder="1" applyAlignment="1" applyProtection="1">
      <alignment horizontal="center" vertical="center"/>
    </xf>
    <xf numFmtId="176" fontId="11" fillId="0" borderId="0" xfId="0" applyNumberFormat="1" applyFont="1" applyBorder="1" applyAlignment="1" applyProtection="1">
      <alignment horizontal="right" vertical="center"/>
    </xf>
    <xf numFmtId="0" fontId="11" fillId="0" borderId="0" xfId="0" applyFont="1" applyBorder="1" applyAlignment="1" applyProtection="1">
      <alignment horizontal="right" vertical="center"/>
    </xf>
    <xf numFmtId="178" fontId="11" fillId="0" borderId="0" xfId="0" applyNumberFormat="1" applyFont="1" applyBorder="1" applyAlignment="1" applyProtection="1">
      <alignment horizontal="center" vertical="center"/>
    </xf>
    <xf numFmtId="176" fontId="11" fillId="0" borderId="61" xfId="0" applyNumberFormat="1" applyFont="1" applyBorder="1" applyProtection="1">
      <alignment vertical="center"/>
    </xf>
    <xf numFmtId="177" fontId="11" fillId="0" borderId="61" xfId="0" applyNumberFormat="1" applyFont="1" applyBorder="1" applyProtection="1">
      <alignment vertical="center"/>
    </xf>
    <xf numFmtId="176" fontId="11" fillId="0" borderId="66" xfId="0" applyNumberFormat="1" applyFont="1" applyBorder="1" applyProtection="1">
      <alignment vertical="center"/>
    </xf>
    <xf numFmtId="177" fontId="11" fillId="0" borderId="66" xfId="0" applyNumberFormat="1" applyFont="1" applyBorder="1" applyProtection="1">
      <alignment vertical="center"/>
    </xf>
    <xf numFmtId="0" fontId="11" fillId="0" borderId="0" xfId="0" applyFont="1" applyAlignment="1" applyProtection="1">
      <alignment horizontal="center" vertical="center"/>
    </xf>
    <xf numFmtId="176" fontId="11" fillId="0" borderId="0"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176" fontId="4" fillId="0" borderId="0" xfId="0" applyNumberFormat="1" applyFont="1" applyBorder="1" applyProtection="1">
      <alignment vertical="center"/>
    </xf>
    <xf numFmtId="0" fontId="4" fillId="0" borderId="0" xfId="0" applyFont="1" applyAlignment="1" applyProtection="1">
      <alignment horizontal="left" vertical="center"/>
    </xf>
    <xf numFmtId="176" fontId="11" fillId="0" borderId="4" xfId="0" applyNumberFormat="1" applyFont="1" applyFill="1" applyBorder="1" applyAlignment="1" applyProtection="1">
      <alignment horizontal="right" vertical="center"/>
    </xf>
    <xf numFmtId="176" fontId="11" fillId="0" borderId="6" xfId="0" applyNumberFormat="1" applyFont="1" applyFill="1" applyBorder="1" applyAlignment="1" applyProtection="1">
      <alignment horizontal="right" vertical="center"/>
    </xf>
    <xf numFmtId="176" fontId="11" fillId="0" borderId="3" xfId="0" applyNumberFormat="1" applyFont="1" applyFill="1" applyBorder="1" applyAlignment="1" applyProtection="1">
      <alignment horizontal="right" vertical="center"/>
    </xf>
    <xf numFmtId="176" fontId="11" fillId="0" borderId="29" xfId="0" applyNumberFormat="1" applyFont="1" applyFill="1" applyBorder="1" applyAlignment="1" applyProtection="1">
      <alignment horizontal="right" vertical="center"/>
    </xf>
    <xf numFmtId="176" fontId="11" fillId="0" borderId="34" xfId="0" applyNumberFormat="1" applyFont="1" applyFill="1" applyBorder="1" applyAlignment="1" applyProtection="1">
      <alignment horizontal="right" vertical="center"/>
    </xf>
    <xf numFmtId="176" fontId="11" fillId="0" borderId="19" xfId="0" applyNumberFormat="1" applyFont="1" applyBorder="1" applyProtection="1">
      <alignment vertical="center"/>
    </xf>
    <xf numFmtId="176" fontId="11" fillId="0" borderId="18" xfId="0" applyNumberFormat="1" applyFont="1" applyBorder="1" applyAlignment="1" applyProtection="1">
      <alignment horizontal="center" vertical="center"/>
    </xf>
    <xf numFmtId="0" fontId="11" fillId="0" borderId="66" xfId="0" applyFont="1" applyBorder="1" applyAlignment="1" applyProtection="1">
      <alignment horizontal="center" vertical="center"/>
    </xf>
    <xf numFmtId="0" fontId="4" fillId="0" borderId="43"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66" xfId="0" applyFont="1" applyBorder="1" applyAlignment="1" applyProtection="1">
      <alignment horizontal="center" vertical="center"/>
    </xf>
    <xf numFmtId="0" fontId="6" fillId="0" borderId="0" xfId="0" applyFont="1" applyAlignment="1" applyProtection="1">
      <alignment horizontal="center" vertical="center"/>
    </xf>
    <xf numFmtId="0" fontId="4" fillId="0" borderId="65" xfId="0" applyFont="1" applyBorder="1" applyAlignment="1" applyProtection="1">
      <alignment horizontal="center" vertical="center" wrapText="1"/>
    </xf>
    <xf numFmtId="0" fontId="4" fillId="0" borderId="27"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39" xfId="0" applyFont="1" applyBorder="1" applyAlignment="1" applyProtection="1">
      <alignment horizontal="center" vertical="center"/>
    </xf>
    <xf numFmtId="176" fontId="8" fillId="0" borderId="22" xfId="0" applyNumberFormat="1" applyFont="1" applyBorder="1" applyAlignment="1" applyProtection="1">
      <alignment horizontal="right" vertical="center"/>
    </xf>
    <xf numFmtId="0" fontId="4" fillId="0" borderId="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63" xfId="0" applyFont="1" applyBorder="1" applyAlignment="1" applyProtection="1">
      <alignment horizontal="center" vertical="center" wrapText="1"/>
    </xf>
    <xf numFmtId="0" fontId="4" fillId="0" borderId="64" xfId="0" applyFont="1" applyBorder="1" applyAlignment="1" applyProtection="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zoomScaleNormal="100" zoomScaleSheetLayoutView="75" workbookViewId="0">
      <selection activeCell="I18" sqref="I18"/>
    </sheetView>
  </sheetViews>
  <sheetFormatPr defaultColWidth="9" defaultRowHeight="13" x14ac:dyDescent="0.2"/>
  <cols>
    <col min="1" max="1" width="2.6328125" style="5" customWidth="1"/>
    <col min="2" max="2" width="8.90625" style="6" customWidth="1"/>
    <col min="3" max="3" width="13.26953125" style="6" customWidth="1"/>
    <col min="4" max="4" width="10.90625" style="6" customWidth="1"/>
    <col min="5" max="5" width="9.6328125" style="6" customWidth="1"/>
    <col min="6" max="6" width="19.08984375" style="6" customWidth="1"/>
    <col min="7" max="7" width="14.08984375" style="5" customWidth="1"/>
    <col min="8" max="8" width="12.453125" style="5" customWidth="1"/>
    <col min="9" max="9" width="16.6328125" style="5" customWidth="1"/>
    <col min="10" max="10" width="14.08984375" style="5" customWidth="1"/>
    <col min="11" max="11" width="12.453125" style="5" customWidth="1"/>
    <col min="12" max="13" width="16.90625" style="5" customWidth="1"/>
    <col min="14" max="14" width="20.90625" style="5" customWidth="1"/>
    <col min="15" max="15" width="3.36328125" style="5" customWidth="1"/>
    <col min="16" max="16" width="13.6328125" style="5" bestFit="1" customWidth="1"/>
    <col min="17" max="16384" width="9" style="5"/>
  </cols>
  <sheetData>
    <row r="1" spans="1:15" ht="32.25" customHeight="1" x14ac:dyDescent="0.2">
      <c r="N1" s="7" t="s">
        <v>36</v>
      </c>
    </row>
    <row r="2" spans="1:15" ht="35.25" customHeight="1" x14ac:dyDescent="0.2">
      <c r="A2" s="104" t="s">
        <v>42</v>
      </c>
      <c r="B2" s="104"/>
      <c r="C2" s="104"/>
      <c r="D2" s="104"/>
      <c r="E2" s="104"/>
      <c r="F2" s="104"/>
      <c r="G2" s="104"/>
      <c r="H2" s="104"/>
      <c r="I2" s="104"/>
      <c r="J2" s="104"/>
      <c r="K2" s="104"/>
      <c r="L2" s="104"/>
      <c r="M2" s="104"/>
      <c r="N2" s="104"/>
    </row>
    <row r="3" spans="1:15" ht="21" customHeight="1" x14ac:dyDescent="0.2">
      <c r="B3" s="8"/>
      <c r="C3" s="9"/>
      <c r="D3" s="10"/>
      <c r="E3" s="11"/>
      <c r="F3" s="12"/>
    </row>
    <row r="4" spans="1:15" ht="35.25" customHeight="1" thickBot="1" x14ac:dyDescent="0.25">
      <c r="B4" s="13"/>
      <c r="C4" s="116">
        <f>N24</f>
        <v>0</v>
      </c>
      <c r="D4" s="116"/>
      <c r="E4" s="116"/>
      <c r="F4" s="14" t="s">
        <v>17</v>
      </c>
      <c r="G4" s="15" t="s">
        <v>32</v>
      </c>
      <c r="N4" s="16"/>
    </row>
    <row r="5" spans="1:15" ht="24.75" customHeight="1" thickBot="1" x14ac:dyDescent="0.25"/>
    <row r="6" spans="1:15" ht="19.5" customHeight="1" x14ac:dyDescent="0.2">
      <c r="B6" s="108" t="s">
        <v>15</v>
      </c>
      <c r="C6" s="108" t="s">
        <v>14</v>
      </c>
      <c r="D6" s="111"/>
      <c r="E6" s="111"/>
      <c r="F6" s="112"/>
      <c r="G6" s="120" t="s">
        <v>13</v>
      </c>
      <c r="H6" s="121"/>
      <c r="I6" s="121"/>
      <c r="J6" s="121"/>
      <c r="K6" s="121"/>
      <c r="L6" s="121"/>
      <c r="M6" s="122"/>
      <c r="N6" s="105" t="s">
        <v>27</v>
      </c>
    </row>
    <row r="7" spans="1:15" ht="20.25" customHeight="1" x14ac:dyDescent="0.2">
      <c r="B7" s="109"/>
      <c r="C7" s="113"/>
      <c r="D7" s="114"/>
      <c r="E7" s="114"/>
      <c r="F7" s="115"/>
      <c r="G7" s="117" t="s">
        <v>21</v>
      </c>
      <c r="H7" s="118"/>
      <c r="I7" s="119"/>
      <c r="J7" s="117" t="s">
        <v>37</v>
      </c>
      <c r="K7" s="118"/>
      <c r="L7" s="119"/>
      <c r="M7" s="123" t="s">
        <v>25</v>
      </c>
      <c r="N7" s="106"/>
    </row>
    <row r="8" spans="1:15" ht="55.5" customHeight="1" thickBot="1" x14ac:dyDescent="0.25">
      <c r="B8" s="110"/>
      <c r="C8" s="17" t="s">
        <v>16</v>
      </c>
      <c r="D8" s="18" t="s">
        <v>39</v>
      </c>
      <c r="E8" s="18" t="s">
        <v>24</v>
      </c>
      <c r="F8" s="19" t="s">
        <v>26</v>
      </c>
      <c r="G8" s="17" t="s">
        <v>18</v>
      </c>
      <c r="H8" s="18" t="s">
        <v>40</v>
      </c>
      <c r="I8" s="19" t="s">
        <v>19</v>
      </c>
      <c r="J8" s="17" t="s">
        <v>22</v>
      </c>
      <c r="K8" s="18" t="s">
        <v>41</v>
      </c>
      <c r="L8" s="19" t="s">
        <v>23</v>
      </c>
      <c r="M8" s="124"/>
      <c r="N8" s="107"/>
    </row>
    <row r="9" spans="1:15" ht="21.75" customHeight="1" x14ac:dyDescent="0.2">
      <c r="B9" s="20" t="s">
        <v>1</v>
      </c>
      <c r="C9" s="93">
        <v>12996</v>
      </c>
      <c r="D9" s="21"/>
      <c r="E9" s="22">
        <v>0.85</v>
      </c>
      <c r="F9" s="23">
        <f>C9*D9*E9</f>
        <v>0</v>
      </c>
      <c r="G9" s="24"/>
      <c r="H9" s="25"/>
      <c r="I9" s="26"/>
      <c r="J9" s="93">
        <v>807909</v>
      </c>
      <c r="K9" s="27"/>
      <c r="L9" s="28">
        <f>J9*K9</f>
        <v>0</v>
      </c>
      <c r="M9" s="29">
        <f>I9+L9</f>
        <v>0</v>
      </c>
      <c r="N9" s="30">
        <f>ROUNDDOWN(F9+M9,0)</f>
        <v>0</v>
      </c>
      <c r="O9" s="31"/>
    </row>
    <row r="10" spans="1:15" ht="21.75" customHeight="1" x14ac:dyDescent="0.2">
      <c r="B10" s="32" t="s">
        <v>2</v>
      </c>
      <c r="C10" s="94">
        <v>12996</v>
      </c>
      <c r="D10" s="21"/>
      <c r="E10" s="22">
        <v>0.85</v>
      </c>
      <c r="F10" s="23">
        <f t="shared" ref="F10:F20" si="0">C10*D10*E10</f>
        <v>0</v>
      </c>
      <c r="G10" s="33"/>
      <c r="H10" s="34"/>
      <c r="I10" s="35"/>
      <c r="J10" s="94">
        <v>1251803</v>
      </c>
      <c r="K10" s="27"/>
      <c r="L10" s="28">
        <f t="shared" ref="L10:L20" si="1">J10*K10</f>
        <v>0</v>
      </c>
      <c r="M10" s="29">
        <f>I10+L10</f>
        <v>0</v>
      </c>
      <c r="N10" s="30">
        <f t="shared" ref="N10:N20" si="2">ROUNDDOWN(F10+M10,0)</f>
        <v>0</v>
      </c>
      <c r="O10" s="31"/>
    </row>
    <row r="11" spans="1:15" ht="21.75" customHeight="1" thickBot="1" x14ac:dyDescent="0.25">
      <c r="B11" s="36" t="s">
        <v>3</v>
      </c>
      <c r="C11" s="95">
        <v>12996</v>
      </c>
      <c r="D11" s="37"/>
      <c r="E11" s="38">
        <v>0.85</v>
      </c>
      <c r="F11" s="39">
        <f t="shared" si="0"/>
        <v>0</v>
      </c>
      <c r="G11" s="40"/>
      <c r="H11" s="41"/>
      <c r="I11" s="42"/>
      <c r="J11" s="95">
        <v>1566742</v>
      </c>
      <c r="K11" s="43"/>
      <c r="L11" s="44">
        <f t="shared" si="1"/>
        <v>0</v>
      </c>
      <c r="M11" s="45">
        <f t="shared" ref="M11:M20" si="3">I11+L11</f>
        <v>0</v>
      </c>
      <c r="N11" s="46">
        <f t="shared" si="2"/>
        <v>0</v>
      </c>
      <c r="O11" s="31"/>
    </row>
    <row r="12" spans="1:15" ht="21.75" customHeight="1" thickTop="1" x14ac:dyDescent="0.2">
      <c r="B12" s="47" t="s">
        <v>4</v>
      </c>
      <c r="C12" s="96">
        <v>12996</v>
      </c>
      <c r="D12" s="48"/>
      <c r="E12" s="49">
        <v>0.85</v>
      </c>
      <c r="F12" s="50">
        <f t="shared" si="0"/>
        <v>0</v>
      </c>
      <c r="G12" s="96">
        <v>2438204</v>
      </c>
      <c r="H12" s="51"/>
      <c r="I12" s="52">
        <f>G12*H12</f>
        <v>0</v>
      </c>
      <c r="J12" s="53"/>
      <c r="K12" s="54"/>
      <c r="L12" s="55"/>
      <c r="M12" s="56">
        <f>I12+L12</f>
        <v>0</v>
      </c>
      <c r="N12" s="57">
        <f t="shared" si="2"/>
        <v>0</v>
      </c>
      <c r="O12" s="31"/>
    </row>
    <row r="13" spans="1:15" ht="21.75" customHeight="1" x14ac:dyDescent="0.2">
      <c r="B13" s="32" t="s">
        <v>5</v>
      </c>
      <c r="C13" s="94">
        <v>12996</v>
      </c>
      <c r="D13" s="21"/>
      <c r="E13" s="22">
        <v>0.85</v>
      </c>
      <c r="F13" s="23">
        <f t="shared" si="0"/>
        <v>0</v>
      </c>
      <c r="G13" s="94">
        <v>2151766</v>
      </c>
      <c r="H13" s="58"/>
      <c r="I13" s="28">
        <f t="shared" ref="I13:I14" si="4">G13*H13</f>
        <v>0</v>
      </c>
      <c r="J13" s="33"/>
      <c r="K13" s="34"/>
      <c r="L13" s="35"/>
      <c r="M13" s="29">
        <f t="shared" si="3"/>
        <v>0</v>
      </c>
      <c r="N13" s="30">
        <f t="shared" si="2"/>
        <v>0</v>
      </c>
      <c r="O13" s="31"/>
    </row>
    <row r="14" spans="1:15" ht="21.75" customHeight="1" thickBot="1" x14ac:dyDescent="0.25">
      <c r="B14" s="59" t="s">
        <v>6</v>
      </c>
      <c r="C14" s="97">
        <v>12996</v>
      </c>
      <c r="D14" s="60"/>
      <c r="E14" s="61">
        <v>0.85</v>
      </c>
      <c r="F14" s="62">
        <f t="shared" si="0"/>
        <v>0</v>
      </c>
      <c r="G14" s="97">
        <v>2369273</v>
      </c>
      <c r="H14" s="63"/>
      <c r="I14" s="64">
        <f t="shared" si="4"/>
        <v>0</v>
      </c>
      <c r="J14" s="40"/>
      <c r="K14" s="41"/>
      <c r="L14" s="42"/>
      <c r="M14" s="65">
        <f t="shared" si="3"/>
        <v>0</v>
      </c>
      <c r="N14" s="66">
        <f t="shared" si="2"/>
        <v>0</v>
      </c>
      <c r="O14" s="31"/>
    </row>
    <row r="15" spans="1:15" ht="21.75" customHeight="1" thickTop="1" x14ac:dyDescent="0.2">
      <c r="B15" s="67" t="s">
        <v>7</v>
      </c>
      <c r="C15" s="93">
        <v>12996</v>
      </c>
      <c r="D15" s="21"/>
      <c r="E15" s="22">
        <v>0.85</v>
      </c>
      <c r="F15" s="23">
        <f t="shared" si="0"/>
        <v>0</v>
      </c>
      <c r="G15" s="53"/>
      <c r="H15" s="54"/>
      <c r="I15" s="55"/>
      <c r="J15" s="93">
        <v>1731428</v>
      </c>
      <c r="K15" s="27"/>
      <c r="L15" s="28">
        <f t="shared" si="1"/>
        <v>0</v>
      </c>
      <c r="M15" s="29">
        <f t="shared" si="3"/>
        <v>0</v>
      </c>
      <c r="N15" s="30">
        <f t="shared" si="2"/>
        <v>0</v>
      </c>
      <c r="O15" s="31"/>
    </row>
    <row r="16" spans="1:15" ht="21.75" customHeight="1" x14ac:dyDescent="0.2">
      <c r="B16" s="32" t="s">
        <v>8</v>
      </c>
      <c r="C16" s="94">
        <v>12996</v>
      </c>
      <c r="D16" s="21"/>
      <c r="E16" s="22">
        <v>0.85</v>
      </c>
      <c r="F16" s="23">
        <f t="shared" si="0"/>
        <v>0</v>
      </c>
      <c r="G16" s="33"/>
      <c r="H16" s="34"/>
      <c r="I16" s="35"/>
      <c r="J16" s="94">
        <v>1441046</v>
      </c>
      <c r="K16" s="27"/>
      <c r="L16" s="28">
        <f t="shared" si="1"/>
        <v>0</v>
      </c>
      <c r="M16" s="29">
        <f t="shared" si="3"/>
        <v>0</v>
      </c>
      <c r="N16" s="30">
        <f t="shared" si="2"/>
        <v>0</v>
      </c>
      <c r="O16" s="31"/>
    </row>
    <row r="17" spans="2:16" ht="21.75" customHeight="1" x14ac:dyDescent="0.2">
      <c r="B17" s="32" t="s">
        <v>9</v>
      </c>
      <c r="C17" s="94">
        <v>12996</v>
      </c>
      <c r="D17" s="21"/>
      <c r="E17" s="22">
        <v>0.85</v>
      </c>
      <c r="F17" s="23">
        <f t="shared" si="0"/>
        <v>0</v>
      </c>
      <c r="G17" s="33"/>
      <c r="H17" s="34"/>
      <c r="I17" s="35"/>
      <c r="J17" s="94">
        <v>1580728</v>
      </c>
      <c r="K17" s="27"/>
      <c r="L17" s="28">
        <f t="shared" si="1"/>
        <v>0</v>
      </c>
      <c r="M17" s="29">
        <f t="shared" si="3"/>
        <v>0</v>
      </c>
      <c r="N17" s="30">
        <f t="shared" si="2"/>
        <v>0</v>
      </c>
      <c r="O17" s="31"/>
    </row>
    <row r="18" spans="2:16" ht="21.75" customHeight="1" x14ac:dyDescent="0.2">
      <c r="B18" s="32" t="s">
        <v>10</v>
      </c>
      <c r="C18" s="94">
        <v>12996</v>
      </c>
      <c r="D18" s="21"/>
      <c r="E18" s="22">
        <v>0.85</v>
      </c>
      <c r="F18" s="23">
        <f t="shared" si="0"/>
        <v>0</v>
      </c>
      <c r="G18" s="33"/>
      <c r="H18" s="34"/>
      <c r="I18" s="35"/>
      <c r="J18" s="94">
        <v>1635856</v>
      </c>
      <c r="K18" s="27"/>
      <c r="L18" s="28">
        <f t="shared" si="1"/>
        <v>0</v>
      </c>
      <c r="M18" s="29">
        <f t="shared" si="3"/>
        <v>0</v>
      </c>
      <c r="N18" s="30">
        <f t="shared" si="2"/>
        <v>0</v>
      </c>
      <c r="O18" s="31"/>
    </row>
    <row r="19" spans="2:16" ht="21.75" customHeight="1" x14ac:dyDescent="0.2">
      <c r="B19" s="32" t="s">
        <v>11</v>
      </c>
      <c r="C19" s="94">
        <v>12996</v>
      </c>
      <c r="D19" s="21"/>
      <c r="E19" s="22">
        <v>0.85</v>
      </c>
      <c r="F19" s="23">
        <f t="shared" si="0"/>
        <v>0</v>
      </c>
      <c r="G19" s="33"/>
      <c r="H19" s="34"/>
      <c r="I19" s="35"/>
      <c r="J19" s="94">
        <v>1811901</v>
      </c>
      <c r="K19" s="27"/>
      <c r="L19" s="28">
        <f t="shared" si="1"/>
        <v>0</v>
      </c>
      <c r="M19" s="29">
        <f t="shared" si="3"/>
        <v>0</v>
      </c>
      <c r="N19" s="30">
        <f t="shared" si="2"/>
        <v>0</v>
      </c>
      <c r="O19" s="31"/>
    </row>
    <row r="20" spans="2:16" ht="21.75" customHeight="1" thickBot="1" x14ac:dyDescent="0.25">
      <c r="B20" s="36" t="s">
        <v>12</v>
      </c>
      <c r="C20" s="95">
        <v>12996</v>
      </c>
      <c r="D20" s="21"/>
      <c r="E20" s="22">
        <v>0.85</v>
      </c>
      <c r="F20" s="23">
        <f t="shared" si="0"/>
        <v>0</v>
      </c>
      <c r="G20" s="68"/>
      <c r="H20" s="69"/>
      <c r="I20" s="70"/>
      <c r="J20" s="94">
        <v>1987994</v>
      </c>
      <c r="K20" s="27"/>
      <c r="L20" s="28">
        <f t="shared" si="1"/>
        <v>0</v>
      </c>
      <c r="M20" s="29">
        <f t="shared" si="3"/>
        <v>0</v>
      </c>
      <c r="N20" s="30">
        <f t="shared" si="2"/>
        <v>0</v>
      </c>
      <c r="O20" s="31"/>
    </row>
    <row r="21" spans="2:16" ht="21.75" customHeight="1" thickBot="1" x14ac:dyDescent="0.25">
      <c r="B21" s="71" t="s">
        <v>0</v>
      </c>
      <c r="C21" s="72"/>
      <c r="D21" s="73"/>
      <c r="E21" s="73"/>
      <c r="F21" s="74"/>
      <c r="G21" s="98">
        <f>SUM(G12:G14)</f>
        <v>6959243</v>
      </c>
      <c r="H21" s="75"/>
      <c r="I21" s="76"/>
      <c r="J21" s="98">
        <f>SUM(J9:J11,J15:J20)</f>
        <v>13815407</v>
      </c>
      <c r="K21" s="75"/>
      <c r="L21" s="76"/>
      <c r="M21" s="77"/>
      <c r="N21" s="78">
        <f>SUM(N9:N20)</f>
        <v>0</v>
      </c>
      <c r="O21" s="31" t="s">
        <v>33</v>
      </c>
      <c r="P21" s="79"/>
    </row>
    <row r="22" spans="2:16" ht="21.75" customHeight="1" thickBot="1" x14ac:dyDescent="0.25">
      <c r="B22" s="80"/>
      <c r="C22" s="81"/>
      <c r="D22" s="82"/>
      <c r="E22" s="82"/>
      <c r="F22" s="83"/>
      <c r="G22" s="84"/>
      <c r="H22" s="84"/>
      <c r="I22" s="85"/>
      <c r="J22" s="86"/>
      <c r="K22" s="86"/>
      <c r="L22" s="87"/>
      <c r="M22" s="87"/>
      <c r="N22" s="86"/>
      <c r="O22" s="31"/>
      <c r="P22" s="79"/>
    </row>
    <row r="23" spans="2:16" ht="21.75" customHeight="1" thickBot="1" x14ac:dyDescent="0.25">
      <c r="B23" s="88"/>
      <c r="C23" s="89"/>
      <c r="D23" s="80"/>
      <c r="E23" s="80"/>
      <c r="F23" s="83"/>
      <c r="G23" s="89"/>
      <c r="H23" s="80"/>
      <c r="I23" s="90"/>
      <c r="J23" s="99" t="s">
        <v>20</v>
      </c>
      <c r="K23" s="100"/>
      <c r="L23" s="100"/>
      <c r="M23" s="101"/>
      <c r="N23" s="78">
        <f>N21-N24</f>
        <v>0</v>
      </c>
      <c r="O23" s="31" t="s">
        <v>34</v>
      </c>
    </row>
    <row r="24" spans="2:16" ht="21.75" customHeight="1" thickBot="1" x14ac:dyDescent="0.25">
      <c r="B24" s="88"/>
      <c r="C24" s="88"/>
      <c r="D24" s="88"/>
      <c r="E24" s="88"/>
      <c r="F24" s="88"/>
      <c r="G24" s="80"/>
      <c r="H24" s="89"/>
      <c r="I24" s="90"/>
      <c r="J24" s="102" t="s">
        <v>43</v>
      </c>
      <c r="K24" s="103"/>
      <c r="L24" s="103"/>
      <c r="M24" s="101"/>
      <c r="N24" s="78">
        <f>ROUNDUP(N21*100/110,0)</f>
        <v>0</v>
      </c>
      <c r="O24" s="31" t="s">
        <v>35</v>
      </c>
    </row>
    <row r="25" spans="2:16" ht="21.75" customHeight="1" x14ac:dyDescent="0.2">
      <c r="G25" s="12"/>
      <c r="H25" s="12"/>
      <c r="I25" s="12"/>
      <c r="J25" s="12"/>
      <c r="K25" s="12"/>
      <c r="L25" s="12"/>
      <c r="M25" s="12"/>
      <c r="N25" s="91"/>
    </row>
    <row r="26" spans="2:16" ht="21.75" customHeight="1" x14ac:dyDescent="0.2">
      <c r="B26" s="1" t="s">
        <v>31</v>
      </c>
      <c r="C26" s="2" t="s">
        <v>44</v>
      </c>
    </row>
    <row r="27" spans="2:16" ht="21.75" customHeight="1" x14ac:dyDescent="0.2">
      <c r="B27" s="1"/>
      <c r="C27" s="2" t="s">
        <v>38</v>
      </c>
    </row>
    <row r="28" spans="2:16" ht="21.75" customHeight="1" x14ac:dyDescent="0.2">
      <c r="B28" s="3">
        <v>2</v>
      </c>
      <c r="C28" s="4" t="s">
        <v>28</v>
      </c>
    </row>
    <row r="29" spans="2:16" ht="21.75" customHeight="1" x14ac:dyDescent="0.2">
      <c r="B29" s="3">
        <v>3</v>
      </c>
      <c r="C29" s="4" t="s">
        <v>29</v>
      </c>
    </row>
    <row r="30" spans="2:16" ht="21.75" customHeight="1" x14ac:dyDescent="0.2">
      <c r="B30" s="3">
        <v>4</v>
      </c>
      <c r="C30" s="4" t="s">
        <v>30</v>
      </c>
    </row>
    <row r="31" spans="2:16" ht="21.75" customHeight="1" x14ac:dyDescent="0.2">
      <c r="C31" s="92"/>
    </row>
    <row r="32" spans="2:16" ht="21.75" customHeight="1" x14ac:dyDescent="0.2">
      <c r="C32" s="92"/>
    </row>
  </sheetData>
  <sheetProtection selectLockedCells="1"/>
  <mergeCells count="11">
    <mergeCell ref="J23:M23"/>
    <mergeCell ref="J24:M24"/>
    <mergeCell ref="A2:N2"/>
    <mergeCell ref="N6:N8"/>
    <mergeCell ref="B6:B8"/>
    <mergeCell ref="C6:F7"/>
    <mergeCell ref="C4:E4"/>
    <mergeCell ref="G7:I7"/>
    <mergeCell ref="J7:L7"/>
    <mergeCell ref="G6:M6"/>
    <mergeCell ref="M7:M8"/>
  </mergeCells>
  <phoneticPr fontId="1"/>
  <pageMargins left="0.86614173228346458" right="0.35433070866141736" top="0.9055118110236221" bottom="0.55118110236220474"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入札金額</vt:lpstr>
      <vt:lpstr>入札金額!Print_Area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2025-12-08T05:00:35Z</dcterms:modified>
</cp:coreProperties>
</file>