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3BE069E3-2002-4DB7-AE2A-8DA3588B9C41}" xr6:coauthVersionLast="47" xr6:coauthVersionMax="47" xr10:uidLastSave="{00000000-0000-0000-0000-000000000000}"/>
  <bookViews>
    <workbookView xWindow="-120" yWindow="-120" windowWidth="25440" windowHeight="15990" tabRatio="942" firstSheet="1" activeTab="2" xr2:uid="{00000000-000D-0000-FFFF-FFFF00000000}"/>
  </bookViews>
  <sheets>
    <sheet name="元 (2)" sheetId="16" state="hidden" r:id="rId1"/>
    <sheet name="ﾁｪｯｸ(短" sheetId="18" r:id="rId2"/>
    <sheet name="１申請書" sheetId="3" r:id="rId3"/>
    <sheet name="２概要" sheetId="15" r:id="rId4"/>
    <sheet name="３申請者(短" sheetId="5" r:id="rId5"/>
    <sheet name="４体制" sheetId="8" r:id="rId6"/>
    <sheet name="５施設" sheetId="6" r:id="rId7"/>
    <sheet name="６カリ(短" sheetId="2" r:id="rId8"/>
    <sheet name="７講師1" sheetId="7" r:id="rId9"/>
    <sheet name="７講師2" sheetId="29" r:id="rId10"/>
    <sheet name="８教材" sheetId="34" r:id="rId11"/>
    <sheet name="９就職" sheetId="14" r:id="rId12"/>
    <sheet name="９就職(続" sheetId="22" r:id="rId13"/>
    <sheet name="10見積(短" sheetId="4" r:id="rId14"/>
    <sheet name="参考経費内訳" sheetId="26" r:id="rId15"/>
    <sheet name="11デジタルリテラシー" sheetId="47" r:id="rId16"/>
    <sheet name="（11別紙）項目一覧" sheetId="42" r:id="rId17"/>
    <sheet name="12託児" sheetId="27" r:id="rId18"/>
    <sheet name="13DS・大型自動車" sheetId="28" r:id="rId19"/>
    <sheet name="15在宅訓練環境確認（eラーニングのみ）" sheetId="48" r:id="rId20"/>
    <sheet name="14職場見学（介護系のみ）" sheetId="30" r:id="rId21"/>
  </sheets>
  <externalReferences>
    <externalReference r:id="rId22"/>
    <externalReference r:id="rId23"/>
  </externalReferences>
  <definedNames>
    <definedName name="_Key1" localSheetId="15" hidden="1">#REF!</definedName>
    <definedName name="_Key1" hidden="1">#REF!</definedName>
    <definedName name="_Key2" localSheetId="15" hidden="1">#REF!</definedName>
    <definedName name="_Key2" hidden="1">#REF!</definedName>
    <definedName name="_Order1" hidden="1">255</definedName>
    <definedName name="_Order2" hidden="1">255</definedName>
    <definedName name="_Sort" localSheetId="15" hidden="1">#REF!</definedName>
    <definedName name="_Sort" hidden="1">#REF!</definedName>
    <definedName name="Esub一覧" localSheetId="15" hidden="1">#REF!</definedName>
    <definedName name="Esub一覧" hidden="1">#REF!</definedName>
    <definedName name="ＨＵＵ" localSheetId="15" hidden="1">#REF!</definedName>
    <definedName name="ＨＵＵ" hidden="1">#REF!</definedName>
    <definedName name="_xlnm.Print_Area" localSheetId="16">'（11別紙）項目一覧'!$A$1:$G$54</definedName>
    <definedName name="_xlnm.Print_Area" localSheetId="13">'10見積(短'!$A$1:$AG$33</definedName>
    <definedName name="_xlnm.Print_Area" localSheetId="15">'11デジタルリテラシー'!$B$1:$L$46</definedName>
    <definedName name="_xlnm.Print_Area" localSheetId="17">'12託児'!$A$1:$AE$31</definedName>
    <definedName name="_xlnm.Print_Area" localSheetId="18">'13DS・大型自動車'!$A$1:$AF$49</definedName>
    <definedName name="_xlnm.Print_Area" localSheetId="20">'14職場見学（介護系のみ）'!$A$1:$AE$36</definedName>
    <definedName name="_xlnm.Print_Area" localSheetId="19">'15在宅訓練環境確認（eラーニングのみ）'!$A$1:$Q$37</definedName>
    <definedName name="_xlnm.Print_Area" localSheetId="2">'１申請書'!$A$1:$AD$18</definedName>
    <definedName name="_xlnm.Print_Area" localSheetId="3">'２概要'!$A$1:$AP$57</definedName>
    <definedName name="_xlnm.Print_Area" localSheetId="4">'３申請者(短'!$A$1:$AE$37</definedName>
    <definedName name="_xlnm.Print_Area" localSheetId="5">'４体制'!$A$1:$AD$37</definedName>
    <definedName name="_xlnm.Print_Area" localSheetId="6">'５施設'!$A$1:$AF$34</definedName>
    <definedName name="_xlnm.Print_Area" localSheetId="7">'６カリ(短'!$A$1:$AF$51</definedName>
    <definedName name="_xlnm.Print_Area" localSheetId="8">'７講師1'!$B$1:$AG$41</definedName>
    <definedName name="_xlnm.Print_Area" localSheetId="9">'７講師2'!$B$1:$AG$41</definedName>
    <definedName name="_xlnm.Print_Area" localSheetId="10">'８教材'!$A$1:$AH$57</definedName>
    <definedName name="_xlnm.Print_Area" localSheetId="11">'９就職'!$A$1:$AG$49</definedName>
    <definedName name="_xlnm.Print_Area" localSheetId="12">'９就職(続'!$A$1:$AF$49</definedName>
    <definedName name="_xlnm.Print_Area" localSheetId="1">'ﾁｪｯｸ(短'!$A$1:$AF$50</definedName>
    <definedName name="_xlnm.Print_Area" localSheetId="14">参考経費内訳!$B$1:$L$37</definedName>
    <definedName name="_xlnm.Print_Titles" localSheetId="7">'６カリ(短'!$20:$20</definedName>
    <definedName name="_xlnm.Print_Titles" localSheetId="8">'７講師1'!$6:$8</definedName>
    <definedName name="_xlnm.Print_Titles" localSheetId="9">'７講師2'!$6:$8</definedName>
    <definedName name="あ" localSheetId="15" hidden="1">#REF!</definedName>
    <definedName name="あ" localSheetId="19" hidden="1">#REF!</definedName>
    <definedName name="あ" hidden="1">#REF!</definedName>
    <definedName name="あああ" localSheetId="15">#REF!</definedName>
    <definedName name="あああ">#REF!</definedName>
    <definedName name="アルバイ" localSheetId="15">#REF!</definedName>
    <definedName name="アルバイ">#REF!</definedName>
    <definedName name="アルバイト" localSheetId="15">#REF!</definedName>
    <definedName name="アルバイト">#REF!</definedName>
    <definedName name="うち女性">'[1]修了生名簿 20180911版2'!$H$11:$H$34</definedName>
    <definedName name="かんれん" localSheetId="15">#REF!</definedName>
    <definedName name="かんれん" localSheetId="19">#REF!</definedName>
    <definedName name="かんれん">#REF!</definedName>
    <definedName name="コース名" localSheetId="15">#REF!</definedName>
    <definedName name="コース名" localSheetId="19">#REF!</definedName>
    <definedName name="コース名">#REF!</definedName>
    <definedName name="その他" localSheetId="15">#REF!</definedName>
    <definedName name="その他" localSheetId="19">#REF!</definedName>
    <definedName name="その他">#REF!</definedName>
    <definedName name="パート" localSheetId="15">#REF!</definedName>
    <definedName name="パート">#REF!</definedName>
    <definedName name="パート・アルバイト" localSheetId="15">#REF!</definedName>
    <definedName name="パート・アルバイト">#REF!</definedName>
    <definedName name="育児" localSheetId="15">#REF!</definedName>
    <definedName name="育児">#REF!</definedName>
    <definedName name="育児両立" localSheetId="15">#REF!</definedName>
    <definedName name="育児両立">#REF!</definedName>
    <definedName name="一月目" localSheetId="15">#REF!</definedName>
    <definedName name="一月目">#REF!</definedName>
    <definedName name="科目名" localSheetId="15">[2]様式5!#REF!</definedName>
    <definedName name="科目名">[2]様式5!#REF!</definedName>
    <definedName name="訓練関連分野" localSheetId="15">#REF!</definedName>
    <definedName name="訓練関連分野" localSheetId="19">#REF!</definedName>
    <definedName name="訓練関連分野">#REF!</definedName>
    <definedName name="訓練分野" localSheetId="15">#REF!</definedName>
    <definedName name="訓練分野" localSheetId="19">#REF!</definedName>
    <definedName name="訓練分野">#REF!</definedName>
    <definedName name="契約社員" localSheetId="15">#REF!</definedName>
    <definedName name="契約社員">#REF!</definedName>
    <definedName name="雇用保険加入" localSheetId="15">#REF!</definedName>
    <definedName name="雇用保険加入">#REF!</definedName>
    <definedName name="五月目" localSheetId="15">#REF!</definedName>
    <definedName name="五月目">#REF!</definedName>
    <definedName name="三月目" localSheetId="15">#REF!</definedName>
    <definedName name="三月目">#REF!</definedName>
    <definedName name="四月目" localSheetId="15">#REF!</definedName>
    <definedName name="四月目">#REF!</definedName>
    <definedName name="氏名" localSheetId="15">#REF!</definedName>
    <definedName name="氏名">#REF!</definedName>
    <definedName name="自営" localSheetId="15">#REF!</definedName>
    <definedName name="自営">#REF!</definedName>
    <definedName name="自営うち関連" localSheetId="15">#REF!</definedName>
    <definedName name="自営うち関連">#REF!</definedName>
    <definedName name="実習先就職者" localSheetId="15">#REF!</definedName>
    <definedName name="実習先就職者">#REF!</definedName>
    <definedName name="就職経路" localSheetId="15">#REF!</definedName>
    <definedName name="就職経路">#REF!</definedName>
    <definedName name="就職者うち女性" localSheetId="15">#REF!</definedName>
    <definedName name="就職者うち女性">#REF!</definedName>
    <definedName name="就職者のうちジョブカード作成者" localSheetId="15">#REF!</definedName>
    <definedName name="就職者のうちジョブカード作成者">#REF!</definedName>
    <definedName name="就職地" localSheetId="15">#REF!</definedName>
    <definedName name="就職地">#REF!</definedName>
    <definedName name="就職日" localSheetId="15">#REF!</definedName>
    <definedName name="就職日">#REF!</definedName>
    <definedName name="週２０時間未満" localSheetId="15">#REF!</definedName>
    <definedName name="週２０時間未満">#REF!</definedName>
    <definedName name="祝日" localSheetId="15">#REF!</definedName>
    <definedName name="祝日">#REF!</definedName>
    <definedName name="常用" localSheetId="15">#REF!</definedName>
    <definedName name="常用">#REF!</definedName>
    <definedName name="常用うち女性" localSheetId="15">#REF!</definedName>
    <definedName name="常用うち女性">#REF!</definedName>
    <definedName name="職種" localSheetId="15">#REF!</definedName>
    <definedName name="職種">#REF!</definedName>
    <definedName name="性別" localSheetId="15">#REF!</definedName>
    <definedName name="性別">#REF!</definedName>
    <definedName name="正社員" localSheetId="15">#REF!</definedName>
    <definedName name="正社員">#REF!</definedName>
    <definedName name="正社員うちジョブカード作成者" localSheetId="15">#REF!</definedName>
    <definedName name="正社員うちジョブカード作成者">#REF!</definedName>
    <definedName name="正社員うち関連" localSheetId="15">#REF!</definedName>
    <definedName name="正社員うち関連">#REF!</definedName>
    <definedName name="中退日" localSheetId="15">#REF!</definedName>
    <definedName name="中退日">#REF!</definedName>
    <definedName name="二月目" localSheetId="15">#REF!</definedName>
    <definedName name="二月目">#REF!</definedName>
    <definedName name="日雇・１月未満" localSheetId="15">#REF!</definedName>
    <definedName name="日雇・１月未満">#REF!</definedName>
    <definedName name="日別計画表" localSheetId="15">#REF!,#REF!</definedName>
    <definedName name="日別計画表" localSheetId="19">#REF!,#REF!</definedName>
    <definedName name="日別計画表">#REF!,#REF!</definedName>
    <definedName name="入校者のうちジョブカード作成者" localSheetId="15">#REF!</definedName>
    <definedName name="入校者のうちジョブカード作成者" localSheetId="19">#REF!</definedName>
    <definedName name="入校者のうちジョブカード作成者">#REF!</definedName>
    <definedName name="入校者のうち女性" localSheetId="15">#REF!</definedName>
    <definedName name="入校者のうち女性" localSheetId="19">#REF!</definedName>
    <definedName name="入校者のうち女性">#REF!</definedName>
    <definedName name="年齢" localSheetId="15">#REF!</definedName>
    <definedName name="年齢" localSheetId="19">#REF!</definedName>
    <definedName name="年齢">#REF!</definedName>
    <definedName name="派遣" localSheetId="15">#REF!</definedName>
    <definedName name="派遣">#REF!</definedName>
    <definedName name="非常うち関連" localSheetId="15">#REF!</definedName>
    <definedName name="非常うち関連">#REF!</definedName>
    <definedName name="非常内関連" localSheetId="15">#REF!</definedName>
    <definedName name="非常内関連">#REF!</definedName>
    <definedName name="分野" localSheetId="15">#REF!</definedName>
    <definedName name="分野">#REF!</definedName>
    <definedName name="未就職" localSheetId="15">#REF!</definedName>
    <definedName name="未就職">#REF!</definedName>
    <definedName name="未把握" localSheetId="15">#REF!</definedName>
    <definedName name="未把握">#REF!</definedName>
    <definedName name="無期限アルバイト" localSheetId="15">#REF!</definedName>
    <definedName name="無期限アルバイト">#REF!</definedName>
    <definedName name="無期限パート" localSheetId="15">#REF!</definedName>
    <definedName name="無期限パート">#REF!</definedName>
    <definedName name="無期限パート・アルバイト" localSheetId="15">#REF!</definedName>
    <definedName name="無期限パート・アルバイト">#REF!</definedName>
    <definedName name="無期限派遣" localSheetId="15">#REF!</definedName>
    <definedName name="無期限派遣">#REF!</definedName>
    <definedName name="臨時・季節" localSheetId="15">#REF!</definedName>
    <definedName name="臨時・季節">#REF!</definedName>
    <definedName name="六月目" localSheetId="15">#REF!</definedName>
    <definedName name="六月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48" l="1"/>
  <c r="N3" i="48"/>
  <c r="O1" i="48"/>
  <c r="N2" i="48"/>
  <c r="V1" i="28"/>
  <c r="V2" i="28"/>
  <c r="V3" i="28"/>
  <c r="V4" i="28"/>
  <c r="T2" i="27"/>
  <c r="T3" i="27"/>
  <c r="T4" i="27"/>
  <c r="T1" i="27"/>
  <c r="I2" i="47"/>
  <c r="I3" i="47"/>
  <c r="I4" i="47"/>
  <c r="I5" i="47"/>
  <c r="G2" i="26"/>
  <c r="G3" i="26"/>
  <c r="G4" i="26"/>
  <c r="V2" i="4"/>
  <c r="V3" i="4"/>
  <c r="V4" i="4"/>
  <c r="V1" i="4"/>
  <c r="V2" i="22"/>
  <c r="V3" i="22"/>
  <c r="V4" i="22"/>
  <c r="W2" i="14"/>
  <c r="W3" i="14"/>
  <c r="W4" i="14"/>
  <c r="W1" i="14"/>
  <c r="X2" i="34"/>
  <c r="X3" i="34"/>
  <c r="X4" i="34"/>
  <c r="X1" i="34"/>
  <c r="W2" i="7"/>
  <c r="W3" i="7"/>
  <c r="W4" i="7"/>
  <c r="V2" i="2"/>
  <c r="V3" i="2"/>
  <c r="V4" i="2"/>
  <c r="V1" i="2"/>
  <c r="V2" i="6"/>
  <c r="V3" i="6"/>
  <c r="V4" i="6"/>
  <c r="S1" i="8"/>
  <c r="S2" i="8"/>
  <c r="S3" i="8"/>
  <c r="S4" i="8"/>
  <c r="T1" i="5"/>
  <c r="T2" i="5"/>
  <c r="T3" i="5"/>
  <c r="T4" i="5"/>
  <c r="AF2" i="15"/>
  <c r="AF3" i="15"/>
  <c r="AF4" i="15"/>
  <c r="V3" i="18"/>
  <c r="V4" i="18"/>
  <c r="V5" i="18"/>
  <c r="V2" i="18"/>
  <c r="AT5" i="29"/>
  <c r="AT5" i="7"/>
  <c r="S3" i="30"/>
  <c r="W2" i="29"/>
  <c r="AH22" i="18" l="1"/>
  <c r="T36" i="48"/>
  <c r="T33" i="48"/>
  <c r="T32" i="48"/>
  <c r="T31" i="48"/>
  <c r="T30" i="48"/>
  <c r="T29" i="48"/>
  <c r="T28" i="48"/>
  <c r="T27" i="48"/>
  <c r="T26" i="48"/>
  <c r="T25" i="48"/>
  <c r="T24" i="48"/>
  <c r="T23" i="48"/>
  <c r="T22" i="48"/>
  <c r="T21" i="48"/>
  <c r="T20" i="48"/>
  <c r="T19" i="48"/>
  <c r="T18" i="48"/>
  <c r="T17" i="48"/>
  <c r="T16" i="48"/>
  <c r="T15" i="48"/>
  <c r="T14" i="48"/>
  <c r="T13" i="48"/>
  <c r="T12" i="48"/>
  <c r="T11" i="48"/>
  <c r="T10" i="48"/>
  <c r="T9" i="48"/>
  <c r="T8" i="48"/>
  <c r="I50" i="5" l="1"/>
  <c r="I49" i="5"/>
  <c r="J49" i="5" s="1"/>
  <c r="I48" i="5"/>
  <c r="J48" i="5" s="1"/>
  <c r="I47" i="5"/>
  <c r="J47" i="5" s="1"/>
  <c r="I46" i="5"/>
  <c r="J46" i="5" s="1"/>
  <c r="I45" i="5"/>
  <c r="AJ23" i="30" l="1"/>
  <c r="AJ20" i="30"/>
  <c r="AJ17" i="30"/>
  <c r="AJ14" i="30"/>
  <c r="AJ11" i="30"/>
  <c r="AJ8" i="30"/>
  <c r="AJ7" i="30" s="1"/>
  <c r="AJ1" i="30" s="1"/>
  <c r="AH34" i="18" l="1"/>
  <c r="AH47" i="18"/>
  <c r="AH35" i="18"/>
  <c r="S44" i="30"/>
  <c r="AE43" i="30"/>
  <c r="S43" i="30"/>
  <c r="AE42" i="30"/>
  <c r="AE40" i="30"/>
  <c r="AE4" i="30" l="1"/>
  <c r="AE3" i="30"/>
  <c r="S5" i="30"/>
  <c r="S4" i="30"/>
  <c r="D7" i="26"/>
  <c r="W4" i="29"/>
  <c r="W3" i="29"/>
  <c r="AZ29" i="18" l="1"/>
  <c r="AJ8" i="28"/>
  <c r="AE1" i="30" l="1"/>
  <c r="BF29" i="18" s="1"/>
  <c r="AH23" i="18"/>
  <c r="AH19" i="18"/>
  <c r="K32" i="26" l="1"/>
  <c r="K31" i="26"/>
  <c r="K30" i="26"/>
  <c r="K29" i="26"/>
  <c r="K28" i="26"/>
  <c r="K21" i="26"/>
  <c r="K20" i="26"/>
  <c r="AI34" i="8" l="1"/>
  <c r="AI33" i="8"/>
  <c r="U33" i="8"/>
  <c r="AI32" i="8"/>
  <c r="AI26" i="8"/>
  <c r="AI25" i="8"/>
  <c r="AI24" i="8"/>
  <c r="AI23" i="8"/>
  <c r="AI22" i="8"/>
  <c r="AI21" i="8"/>
  <c r="AI20" i="8"/>
  <c r="AI19" i="8"/>
  <c r="AI18" i="8"/>
  <c r="AI17" i="8"/>
  <c r="AI16" i="8"/>
  <c r="AI15" i="8"/>
  <c r="AI14" i="8"/>
  <c r="AI13" i="8"/>
  <c r="AI12" i="8"/>
  <c r="AL29" i="18" s="1"/>
  <c r="AI11" i="8"/>
  <c r="AI10" i="8"/>
  <c r="AI9" i="8"/>
  <c r="AI8" i="8"/>
  <c r="AI7" i="8"/>
  <c r="AI6" i="8"/>
  <c r="AH1" i="3" l="1"/>
  <c r="AJ47" i="28"/>
  <c r="AJ46" i="28"/>
  <c r="AJ45" i="28"/>
  <c r="AJ44" i="28"/>
  <c r="AJ43" i="28"/>
  <c r="AJ42" i="28"/>
  <c r="AJ41" i="28"/>
  <c r="AJ40" i="28"/>
  <c r="AJ39" i="28"/>
  <c r="AJ38" i="28"/>
  <c r="AJ37" i="28"/>
  <c r="AJ36" i="28"/>
  <c r="AJ35" i="28"/>
  <c r="AJ34" i="28"/>
  <c r="AJ33" i="28"/>
  <c r="AJ32" i="28"/>
  <c r="AJ31" i="28"/>
  <c r="AJ30" i="28"/>
  <c r="AJ29" i="28"/>
  <c r="AJ28" i="28"/>
  <c r="AJ27" i="28"/>
  <c r="AJ26" i="28"/>
  <c r="AJ25" i="28"/>
  <c r="AJ24" i="28"/>
  <c r="AJ23" i="28"/>
  <c r="AJ22" i="28"/>
  <c r="AJ21" i="28"/>
  <c r="AJ20" i="28"/>
  <c r="AJ19" i="28"/>
  <c r="AJ18" i="28"/>
  <c r="AJ17" i="28"/>
  <c r="AJ16" i="28"/>
  <c r="AJ15" i="28"/>
  <c r="AJ14" i="28"/>
  <c r="AJ13" i="28"/>
  <c r="AJ12" i="28"/>
  <c r="AJ11" i="28"/>
  <c r="AJ10" i="28"/>
  <c r="AJ9" i="28"/>
  <c r="AK8" i="4"/>
  <c r="L22" i="4"/>
  <c r="AK16" i="4"/>
  <c r="AK14" i="4"/>
  <c r="AK12" i="4"/>
  <c r="AK9" i="4"/>
  <c r="U9" i="34"/>
  <c r="AL52" i="34" s="1"/>
  <c r="U8" i="34"/>
  <c r="AL31" i="34" s="1"/>
  <c r="AG28" i="5"/>
  <c r="AG25" i="5"/>
  <c r="AG23" i="5"/>
  <c r="L23" i="5"/>
  <c r="AG22" i="5"/>
  <c r="AG19" i="5"/>
  <c r="AG16" i="5"/>
  <c r="AG15" i="5"/>
  <c r="AG14" i="5"/>
  <c r="AG13" i="5"/>
  <c r="AG12" i="5"/>
  <c r="AG11" i="5"/>
  <c r="AG10" i="5"/>
  <c r="AG9" i="5"/>
  <c r="AG8" i="5"/>
  <c r="AG7" i="5"/>
  <c r="AG6" i="5"/>
  <c r="AH48" i="18"/>
  <c r="AH46" i="18"/>
  <c r="AH45" i="18"/>
  <c r="AH44" i="18"/>
  <c r="AH43" i="18"/>
  <c r="AH42" i="18"/>
  <c r="AH39" i="18"/>
  <c r="AH38" i="18"/>
  <c r="AH37" i="18"/>
  <c r="AH36" i="18"/>
  <c r="AH33" i="18"/>
  <c r="AH32" i="18"/>
  <c r="AH31" i="18"/>
  <c r="AH30" i="18"/>
  <c r="AH29" i="18"/>
  <c r="AH28" i="18"/>
  <c r="AH27" i="18"/>
  <c r="AH26" i="18"/>
  <c r="AH21" i="18"/>
  <c r="AH20" i="18"/>
  <c r="AH18" i="18"/>
  <c r="AH17" i="18"/>
  <c r="AH16" i="18"/>
  <c r="AH15" i="18"/>
  <c r="AH14" i="18"/>
  <c r="AH13" i="18"/>
  <c r="AH12" i="18"/>
  <c r="AH11" i="18"/>
  <c r="AH10" i="18"/>
  <c r="AH9" i="18"/>
  <c r="AH8" i="18"/>
  <c r="AJ7" i="28" l="1"/>
  <c r="BD29" i="18" s="1"/>
  <c r="AJ29" i="18"/>
  <c r="V30" i="4"/>
  <c r="L30" i="4" s="1"/>
  <c r="AK29" i="4" s="1"/>
  <c r="AX29" i="18" s="1"/>
  <c r="L24" i="4"/>
  <c r="L26" i="4" s="1"/>
  <c r="AJ9" i="7"/>
  <c r="AD50" i="34" l="1"/>
  <c r="AD54" i="34" s="1"/>
  <c r="AL48" i="34"/>
  <c r="AL46" i="34"/>
  <c r="AL44" i="34"/>
  <c r="AL42" i="34"/>
  <c r="AL40" i="34"/>
  <c r="AL38" i="34"/>
  <c r="AD29" i="34"/>
  <c r="AD33" i="34" s="1"/>
  <c r="AL27" i="34"/>
  <c r="AL25" i="34"/>
  <c r="AL23" i="34"/>
  <c r="AL21" i="34"/>
  <c r="AL19" i="34"/>
  <c r="AL17" i="34"/>
  <c r="AL12" i="34"/>
  <c r="AL11" i="34"/>
  <c r="AA11" i="34"/>
  <c r="Q11" i="34"/>
  <c r="N9" i="34" l="1"/>
  <c r="AB9" i="34" s="1"/>
  <c r="U10" i="34"/>
  <c r="N8" i="34"/>
  <c r="AL33" i="34" s="1"/>
  <c r="AL54" i="34" l="1"/>
  <c r="N10" i="34"/>
  <c r="AA10" i="34" s="1"/>
  <c r="AB8" i="34"/>
  <c r="AT29" i="18" l="1"/>
  <c r="AK6" i="7" l="1"/>
  <c r="AK5" i="7"/>
  <c r="AK6" i="29"/>
  <c r="AK5" i="29"/>
  <c r="AJ37" i="29"/>
  <c r="AJ33" i="29"/>
  <c r="AJ29" i="29"/>
  <c r="AJ25" i="29"/>
  <c r="AJ21" i="29"/>
  <c r="AJ17" i="29"/>
  <c r="AJ13" i="29"/>
  <c r="AJ9" i="29"/>
  <c r="AQ6" i="29"/>
  <c r="AO6" i="29"/>
  <c r="AM6" i="29"/>
  <c r="AQ5" i="29"/>
  <c r="AO5" i="29"/>
  <c r="AM5" i="29"/>
  <c r="AM7" i="29" l="1"/>
  <c r="AO7" i="29"/>
  <c r="AQ7" i="29"/>
  <c r="AK7" i="29"/>
  <c r="AL6" i="29"/>
  <c r="AL5" i="29"/>
  <c r="AH22" i="6" l="1"/>
  <c r="AI17" i="27" l="1"/>
  <c r="AI16" i="27"/>
  <c r="AI15" i="27"/>
  <c r="AI14" i="27"/>
  <c r="AI13" i="27"/>
  <c r="AI12" i="27"/>
  <c r="AI11" i="27"/>
  <c r="AI9" i="27"/>
  <c r="AI19" i="27"/>
  <c r="AI26" i="27"/>
  <c r="AI28" i="27"/>
  <c r="AI21" i="27"/>
  <c r="AI18" i="27"/>
  <c r="AI6" i="27"/>
  <c r="BB29" i="18" l="1"/>
  <c r="AJ37" i="7" l="1"/>
  <c r="AJ33" i="7"/>
  <c r="AJ29" i="7"/>
  <c r="AJ25" i="7"/>
  <c r="AJ21" i="7"/>
  <c r="AJ17" i="7"/>
  <c r="AJ13" i="7"/>
  <c r="AQ6" i="7"/>
  <c r="AQ5" i="7"/>
  <c r="AO6" i="7"/>
  <c r="AO5" i="7"/>
  <c r="AM6" i="7"/>
  <c r="AM5" i="7"/>
  <c r="AE47" i="2"/>
  <c r="AE42" i="2"/>
  <c r="AM7" i="7" l="1"/>
  <c r="AQ7" i="7"/>
  <c r="AO7" i="7"/>
  <c r="AH10" i="6"/>
  <c r="AH9" i="6"/>
  <c r="AH21" i="6"/>
  <c r="AH17" i="6"/>
  <c r="AK14" i="14"/>
  <c r="AK12" i="14"/>
  <c r="AK10" i="14"/>
  <c r="AK8" i="14"/>
  <c r="AK6" i="14"/>
  <c r="AI15" i="2"/>
  <c r="AI13" i="2"/>
  <c r="AI11" i="2"/>
  <c r="AI9" i="2"/>
  <c r="AI6" i="2"/>
  <c r="AH28" i="6"/>
  <c r="AH26" i="6"/>
  <c r="AH24" i="6"/>
  <c r="AH19" i="6"/>
  <c r="AH15" i="6"/>
  <c r="AH13" i="6"/>
  <c r="AH12" i="6"/>
  <c r="AH7" i="6"/>
  <c r="AH6" i="6"/>
  <c r="AV29" i="18" l="1"/>
  <c r="AP29" i="18"/>
  <c r="P19" i="6" l="1"/>
  <c r="K19" i="26" l="1"/>
  <c r="K12" i="26"/>
  <c r="K13" i="26"/>
  <c r="K14" i="26"/>
  <c r="K15" i="26"/>
  <c r="K16" i="26"/>
  <c r="K22" i="26"/>
  <c r="K23" i="26"/>
  <c r="K24" i="26"/>
  <c r="K33" i="26"/>
  <c r="K18" i="26" l="1"/>
  <c r="K27" i="26"/>
  <c r="P14" i="14"/>
  <c r="P12" i="14"/>
  <c r="P10" i="14"/>
  <c r="P8" i="14"/>
  <c r="P6" i="14"/>
  <c r="K34" i="26" l="1"/>
  <c r="E36" i="26" s="1"/>
  <c r="AL5" i="7"/>
  <c r="Y30" i="6"/>
  <c r="S30" i="6"/>
  <c r="BV32" i="6"/>
  <c r="BV30" i="6"/>
  <c r="BV31" i="6"/>
  <c r="AH30" i="6" l="1"/>
  <c r="Z10" i="6"/>
  <c r="Z9" i="6"/>
  <c r="S11" i="6"/>
  <c r="AL7" i="29" s="1"/>
  <c r="S1" i="29" s="1"/>
  <c r="L11" i="6"/>
  <c r="L23" i="6"/>
  <c r="AH23" i="6" s="1"/>
  <c r="Z11" i="6" l="1"/>
  <c r="AL6" i="7" l="1"/>
  <c r="AK7" i="7"/>
  <c r="AL7" i="7" l="1"/>
  <c r="W1" i="7" s="1"/>
  <c r="AR29" i="18" s="1"/>
  <c r="AH11" i="6"/>
  <c r="V1" i="6" l="1"/>
  <c r="AN29" i="18" s="1"/>
  <c r="AE31" i="2" l="1"/>
  <c r="AE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5" authorId="0" shapeId="0" xr:uid="{287662C7-8957-48AC-8748-A235C20B5F30}">
      <text>
        <r>
          <rPr>
            <sz val="12"/>
            <color indexed="10"/>
            <rFont val="MS P ゴシック"/>
            <family val="3"/>
            <charset val="128"/>
          </rPr>
          <t>　　　↑このセルに、『月/日』を入力してください。
　　　　　　　　　例：12/12　（現状は、仮に2026/1/8が入力されています。）
　</t>
        </r>
        <r>
          <rPr>
            <sz val="12"/>
            <color indexed="12"/>
            <rFont val="MS P ゴシック"/>
            <family val="3"/>
            <charset val="128"/>
          </rPr>
          <t>日付は、公募開始日～電子データ締切日の間としてください。</t>
        </r>
        <r>
          <rPr>
            <sz val="12"/>
            <color indexed="10"/>
            <rFont val="MS P ゴシック"/>
            <family val="3"/>
            <charset val="128"/>
          </rPr>
          <t xml:space="preserve">
　入力は半角規制、出力は全角となります。
　（入力時に来年の日付の場合は、『2026/』(例)から入力してください。）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9" authorId="0" shapeId="0" xr:uid="{53F97755-43A2-46A3-B5E0-2D849100C7CF}">
      <text>
        <r>
          <rPr>
            <b/>
            <sz val="9"/>
            <color indexed="81"/>
            <rFont val="MS P ゴシック"/>
            <family val="3"/>
            <charset val="128"/>
          </rPr>
          <t>「平成○○年度」と記入
（日付は不要）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33" authorId="0" shapeId="0" xr:uid="{2443E959-D9CC-45E0-A105-C04F63A142D0}">
      <text>
        <r>
          <rPr>
            <b/>
            <sz val="9"/>
            <color indexed="81"/>
            <rFont val="MS P ゴシック"/>
            <family val="3"/>
            <charset val="128"/>
          </rPr>
          <t>作成者:</t>
        </r>
        <r>
          <rPr>
            <sz val="9"/>
            <color indexed="81"/>
            <rFont val="MS P ゴシック"/>
            <family val="3"/>
            <charset val="128"/>
          </rPr>
          <t xml:space="preserve">
３３セルではないかと思いますが・・・</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11" authorId="0" shapeId="0" xr:uid="{D0110175-64FC-45CB-91B3-E8C0612BDFB9}">
      <text>
        <r>
          <rPr>
            <b/>
            <sz val="9"/>
            <color indexed="81"/>
            <rFont val="MS P ゴシック"/>
            <family val="3"/>
            <charset val="128"/>
          </rPr>
          <t>作成者:</t>
        </r>
        <r>
          <rPr>
            <sz val="9"/>
            <color indexed="81"/>
            <rFont val="MS P ゴシック"/>
            <family val="3"/>
            <charset val="128"/>
          </rPr>
          <t xml:space="preserve">
Ｓ11セル？
ＡＫ７セル？</t>
        </r>
      </text>
    </comment>
    <comment ref="AS19" authorId="0" shapeId="0" xr:uid="{CAD696B4-F1B1-411D-8295-6E9A54BCE2BC}">
      <text>
        <r>
          <rPr>
            <b/>
            <sz val="9"/>
            <color indexed="81"/>
            <rFont val="MS P ゴシック"/>
            <family val="3"/>
            <charset val="128"/>
          </rPr>
          <t>作成者:</t>
        </r>
        <r>
          <rPr>
            <sz val="9"/>
            <color indexed="81"/>
            <rFont val="MS P ゴシック"/>
            <family val="3"/>
            <charset val="128"/>
          </rPr>
          <t xml:space="preserve">
Ｓ１９セルでは？</t>
        </r>
      </text>
    </comment>
    <comment ref="U21" authorId="0" shapeId="0" xr:uid="{00000000-0006-0000-0900-000001000000}">
      <text>
        <r>
          <rPr>
            <b/>
            <sz val="9"/>
            <color indexed="81"/>
            <rFont val="MS P ゴシック"/>
            <family val="3"/>
            <charset val="128"/>
          </rPr>
          <t>添付資料の図面に位置を明示。</t>
        </r>
      </text>
    </comment>
    <comment ref="AS30" authorId="0" shapeId="0" xr:uid="{F1542AD7-5FFA-4EFB-A052-D2AB0BB2FBA8}">
      <text>
        <r>
          <rPr>
            <b/>
            <sz val="9"/>
            <color indexed="81"/>
            <rFont val="MS P ゴシック"/>
            <family val="3"/>
            <charset val="128"/>
          </rPr>
          <t>作成者:</t>
        </r>
        <r>
          <rPr>
            <sz val="9"/>
            <color indexed="81"/>
            <rFont val="MS P ゴシック"/>
            <family val="3"/>
            <charset val="128"/>
          </rPr>
          <t xml:space="preserve">
Ｑ３０、Ｕ３０？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N9" authorId="0" shapeId="0" xr:uid="{0EE66E07-8615-41C3-B825-1BB883C2E7BF}">
      <text>
        <r>
          <rPr>
            <b/>
            <sz val="9"/>
            <color indexed="81"/>
            <rFont val="MS P ゴシック"/>
            <family val="3"/>
            <charset val="128"/>
          </rPr>
          <t>作成者:</t>
        </r>
        <r>
          <rPr>
            <sz val="9"/>
            <color indexed="81"/>
            <rFont val="MS P ゴシック"/>
            <family val="3"/>
            <charset val="128"/>
          </rPr>
          <t xml:space="preserve">
Ｓ９～1つずつずれていくのかなと思います。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E00-000001000000}">
      <text>
        <r>
          <rPr>
            <b/>
            <sz val="9"/>
            <color indexed="81"/>
            <rFont val="MS P ゴシック"/>
            <family val="3"/>
            <charset val="128"/>
          </rPr>
          <t>「総括表」は数式による自動入力です。
先に「詳細内訳」から入力してください。</t>
        </r>
      </text>
    </comment>
    <comment ref="AX11" authorId="0" shapeId="0" xr:uid="{82C81F5C-53BD-4D55-B728-7BFB17CE8CAF}">
      <text>
        <r>
          <rPr>
            <b/>
            <sz val="9"/>
            <color indexed="81"/>
            <rFont val="MS P ゴシック"/>
            <family val="3"/>
            <charset val="128"/>
          </rPr>
          <t>作成者:</t>
        </r>
        <r>
          <rPr>
            <sz val="9"/>
            <color indexed="81"/>
            <rFont val="MS P ゴシック"/>
            <family val="3"/>
            <charset val="128"/>
          </rPr>
          <t xml:space="preserve">
Ｎ11セル
Ｖ11セル？</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6" authorId="0" shapeId="0" xr:uid="{EDE40108-34E0-4CBD-A606-8923F91A2067}">
      <text>
        <r>
          <rPr>
            <b/>
            <sz val="9"/>
            <color indexed="81"/>
            <rFont val="MS P ゴシック"/>
            <family val="3"/>
            <charset val="128"/>
          </rPr>
          <t>作成者:</t>
        </r>
        <r>
          <rPr>
            <sz val="9"/>
            <color indexed="81"/>
            <rFont val="MS P ゴシック"/>
            <family val="3"/>
            <charset val="128"/>
          </rPr>
          <t xml:space="preserve">
Ｔ６～以下一つずつセルの数がずれていくように思います。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8" authorId="0" shapeId="0" xr:uid="{85B8F312-B730-43F6-B3AD-B1E8C2708AF5}">
      <text>
        <r>
          <rPr>
            <b/>
            <sz val="9"/>
            <color indexed="81"/>
            <rFont val="MS P ゴシック"/>
            <family val="3"/>
            <charset val="128"/>
          </rPr>
          <t>作成者:</t>
        </r>
        <r>
          <rPr>
            <sz val="9"/>
            <color indexed="81"/>
            <rFont val="MS P ゴシック"/>
            <family val="3"/>
            <charset val="128"/>
          </rPr>
          <t xml:space="preserve">
Ｖ７</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8" authorId="0" shapeId="0" xr:uid="{0B5BD995-0058-4C3E-ADCF-BE5E92513D25}">
      <text>
        <r>
          <rPr>
            <b/>
            <sz val="9"/>
            <color indexed="81"/>
            <rFont val="MS P ゴシック"/>
            <family val="3"/>
            <charset val="128"/>
          </rPr>
          <t>作成者:</t>
        </r>
        <r>
          <rPr>
            <sz val="9"/>
            <color indexed="81"/>
            <rFont val="MS P ゴシック"/>
            <family val="3"/>
            <charset val="128"/>
          </rPr>
          <t xml:space="preserve">
Ｈセルの数字が一つずつ上がっているように思われます。</t>
        </r>
      </text>
    </comment>
  </commentList>
</comments>
</file>

<file path=xl/sharedStrings.xml><?xml version="1.0" encoding="utf-8"?>
<sst xmlns="http://schemas.openxmlformats.org/spreadsheetml/2006/main" count="1674" uniqueCount="974">
  <si>
    <t>訓練コース名</t>
    <rPh sb="0" eb="2">
      <t>クンレン</t>
    </rPh>
    <rPh sb="5" eb="6">
      <t>メイ</t>
    </rPh>
    <phoneticPr fontId="6"/>
  </si>
  <si>
    <t>申請者の名称</t>
    <rPh sb="0" eb="3">
      <t>シンセイシャ</t>
    </rPh>
    <rPh sb="4" eb="6">
      <t>メイショウ</t>
    </rPh>
    <phoneticPr fontId="6"/>
  </si>
  <si>
    <t>仕上がり像</t>
    <rPh sb="0" eb="2">
      <t>シア</t>
    </rPh>
    <rPh sb="4" eb="5">
      <t>ゾウ</t>
    </rPh>
    <phoneticPr fontId="6"/>
  </si>
  <si>
    <t>目指せる就職先・職務</t>
    <rPh sb="0" eb="2">
      <t>メザ</t>
    </rPh>
    <rPh sb="4" eb="7">
      <t>シュウショクサキ</t>
    </rPh>
    <rPh sb="8" eb="10">
      <t>ショクム</t>
    </rPh>
    <phoneticPr fontId="6"/>
  </si>
  <si>
    <t>科　　目</t>
    <rPh sb="0" eb="1">
      <t>カ</t>
    </rPh>
    <rPh sb="3" eb="4">
      <t>メ</t>
    </rPh>
    <phoneticPr fontId="6"/>
  </si>
  <si>
    <t>科目の内容</t>
    <rPh sb="0" eb="2">
      <t>カモク</t>
    </rPh>
    <rPh sb="3" eb="5">
      <t>ナイヨウ</t>
    </rPh>
    <phoneticPr fontId="6"/>
  </si>
  <si>
    <t>時間</t>
    <rPh sb="0" eb="2">
      <t>ジカン</t>
    </rPh>
    <phoneticPr fontId="6"/>
  </si>
  <si>
    <t>小計</t>
    <rPh sb="0" eb="2">
      <t>ショウケイ</t>
    </rPh>
    <phoneticPr fontId="6"/>
  </si>
  <si>
    <t>学科</t>
    <rPh sb="0" eb="2">
      <t>ガッカ</t>
    </rPh>
    <phoneticPr fontId="6"/>
  </si>
  <si>
    <t>実技</t>
    <rPh sb="0" eb="2">
      <t>ジツギ</t>
    </rPh>
    <phoneticPr fontId="6"/>
  </si>
  <si>
    <t>訓練時間計</t>
    <rPh sb="0" eb="2">
      <t>クンレン</t>
    </rPh>
    <rPh sb="2" eb="4">
      <t>ジカン</t>
    </rPh>
    <rPh sb="4" eb="5">
      <t>ケイ</t>
    </rPh>
    <phoneticPr fontId="6"/>
  </si>
  <si>
    <t>委託訓練カリキュラム</t>
    <rPh sb="0" eb="2">
      <t>イタク</t>
    </rPh>
    <rPh sb="2" eb="4">
      <t>クンレン</t>
    </rPh>
    <phoneticPr fontId="6"/>
  </si>
  <si>
    <t>様式１１</t>
    <rPh sb="0" eb="2">
      <t>ヨウシキ</t>
    </rPh>
    <phoneticPr fontId="6"/>
  </si>
  <si>
    <t>その他</t>
    <rPh sb="2" eb="3">
      <t>タ</t>
    </rPh>
    <phoneticPr fontId="6"/>
  </si>
  <si>
    <t>群馬県委託訓練事業受託申請書</t>
    <rPh sb="0" eb="3">
      <t>グンマケン</t>
    </rPh>
    <rPh sb="3" eb="5">
      <t>イタク</t>
    </rPh>
    <rPh sb="5" eb="7">
      <t>クンレン</t>
    </rPh>
    <rPh sb="7" eb="9">
      <t>ジギョウ</t>
    </rPh>
    <rPh sb="9" eb="11">
      <t>ジュタク</t>
    </rPh>
    <rPh sb="11" eb="14">
      <t>シンセイショ</t>
    </rPh>
    <phoneticPr fontId="6"/>
  </si>
  <si>
    <t>様式１</t>
    <rPh sb="0" eb="2">
      <t>ヨウシキ</t>
    </rPh>
    <phoneticPr fontId="6"/>
  </si>
  <si>
    <t>群馬県立前橋産業技術専門校</t>
    <rPh sb="0" eb="4">
      <t>グンマケンリツ</t>
    </rPh>
    <rPh sb="4" eb="6">
      <t>マエバシ</t>
    </rPh>
    <rPh sb="6" eb="8">
      <t>サンギョウ</t>
    </rPh>
    <rPh sb="8" eb="10">
      <t>ギジュツ</t>
    </rPh>
    <rPh sb="10" eb="13">
      <t>センモンコウ</t>
    </rPh>
    <phoneticPr fontId="6"/>
  </si>
  <si>
    <t>所在地</t>
    <rPh sb="0" eb="3">
      <t>ショザイチ</t>
    </rPh>
    <phoneticPr fontId="6"/>
  </si>
  <si>
    <t>事業者名称</t>
    <rPh sb="0" eb="3">
      <t>ジギョウシャ</t>
    </rPh>
    <rPh sb="3" eb="5">
      <t>メイショウ</t>
    </rPh>
    <phoneticPr fontId="6"/>
  </si>
  <si>
    <t>代表者職・氏名</t>
    <rPh sb="0" eb="3">
      <t>ダイヒョウシャ</t>
    </rPh>
    <rPh sb="3" eb="4">
      <t>ショク</t>
    </rPh>
    <rPh sb="5" eb="7">
      <t>シメイ</t>
    </rPh>
    <phoneticPr fontId="6"/>
  </si>
  <si>
    <t>記</t>
    <rPh sb="0" eb="1">
      <t>キ</t>
    </rPh>
    <phoneticPr fontId="6"/>
  </si>
  <si>
    <t>訓練を実施する施設の名称</t>
    <rPh sb="0" eb="2">
      <t>クンレン</t>
    </rPh>
    <rPh sb="3" eb="5">
      <t>ジッシ</t>
    </rPh>
    <rPh sb="7" eb="9">
      <t>シセツ</t>
    </rPh>
    <rPh sb="10" eb="12">
      <t>メイショウ</t>
    </rPh>
    <phoneticPr fontId="6"/>
  </si>
  <si>
    <t>訓練を実施する施設の所在地</t>
    <rPh sb="0" eb="2">
      <t>クンレン</t>
    </rPh>
    <rPh sb="3" eb="5">
      <t>ジッシ</t>
    </rPh>
    <rPh sb="7" eb="9">
      <t>シセツ</t>
    </rPh>
    <rPh sb="10" eb="13">
      <t>ショザイチ</t>
    </rPh>
    <phoneticPr fontId="6"/>
  </si>
  <si>
    <t>申請書添付書類</t>
    <rPh sb="0" eb="3">
      <t>シンセイショ</t>
    </rPh>
    <rPh sb="3" eb="5">
      <t>テンプ</t>
    </rPh>
    <rPh sb="5" eb="7">
      <t>ショルイ</t>
    </rPh>
    <phoneticPr fontId="6"/>
  </si>
  <si>
    <t>委託訓練参考見積書（訓練実施経費のみ）</t>
    <rPh sb="0" eb="2">
      <t>イタク</t>
    </rPh>
    <rPh sb="2" eb="4">
      <t>クンレン</t>
    </rPh>
    <rPh sb="4" eb="6">
      <t>サンコウ</t>
    </rPh>
    <rPh sb="6" eb="9">
      <t>ミツモリショ</t>
    </rPh>
    <rPh sb="10" eb="12">
      <t>クンレン</t>
    </rPh>
    <rPh sb="12" eb="14">
      <t>ジッシ</t>
    </rPh>
    <rPh sb="14" eb="16">
      <t>ケイヒ</t>
    </rPh>
    <phoneticPr fontId="6"/>
  </si>
  <si>
    <t>様式２</t>
    <rPh sb="0" eb="2">
      <t>ヨウシキ</t>
    </rPh>
    <phoneticPr fontId="6"/>
  </si>
  <si>
    <t>項目</t>
    <rPh sb="0" eb="2">
      <t>コウモク</t>
    </rPh>
    <phoneticPr fontId="6"/>
  </si>
  <si>
    <t>金額（円・外税）</t>
    <rPh sb="0" eb="2">
      <t>キンガク</t>
    </rPh>
    <rPh sb="3" eb="4">
      <t>エン</t>
    </rPh>
    <rPh sb="5" eb="7">
      <t>ソトゼイ</t>
    </rPh>
    <phoneticPr fontId="6"/>
  </si>
  <si>
    <t>積算内訳</t>
    <rPh sb="0" eb="2">
      <t>セキサン</t>
    </rPh>
    <rPh sb="2" eb="4">
      <t>ウチワケ</t>
    </rPh>
    <phoneticPr fontId="6"/>
  </si>
  <si>
    <t>施設設備使用料</t>
    <rPh sb="0" eb="2">
      <t>シセツ</t>
    </rPh>
    <rPh sb="2" eb="4">
      <t>セツビ</t>
    </rPh>
    <rPh sb="4" eb="7">
      <t>シヨウリョウ</t>
    </rPh>
    <phoneticPr fontId="6"/>
  </si>
  <si>
    <t>その他（事務局人件費等）</t>
    <rPh sb="2" eb="3">
      <t>タ</t>
    </rPh>
    <rPh sb="4" eb="7">
      <t>ジムキョク</t>
    </rPh>
    <rPh sb="7" eb="10">
      <t>ジンケンヒ</t>
    </rPh>
    <rPh sb="10" eb="11">
      <t>トウ</t>
    </rPh>
    <phoneticPr fontId="6"/>
  </si>
  <si>
    <t>合計</t>
    <rPh sb="0" eb="2">
      <t>ゴウケイ</t>
    </rPh>
    <phoneticPr fontId="6"/>
  </si>
  <si>
    <t>人</t>
    <rPh sb="0" eb="1">
      <t>ニン</t>
    </rPh>
    <phoneticPr fontId="6"/>
  </si>
  <si>
    <t>人 × 訓練月数</t>
    <rPh sb="0" eb="1">
      <t>ニン</t>
    </rPh>
    <rPh sb="4" eb="6">
      <t>クンレン</t>
    </rPh>
    <rPh sb="6" eb="8">
      <t>ツキスウ</t>
    </rPh>
    <phoneticPr fontId="6"/>
  </si>
  <si>
    <t>月）</t>
    <rPh sb="0" eb="1">
      <t>ツキ</t>
    </rPh>
    <phoneticPr fontId="6"/>
  </si>
  <si>
    <t>様式３</t>
    <rPh sb="0" eb="2">
      <t>ヨウシキ</t>
    </rPh>
    <phoneticPr fontId="6"/>
  </si>
  <si>
    <t>企画提案概要</t>
    <rPh sb="0" eb="2">
      <t>キカク</t>
    </rPh>
    <rPh sb="2" eb="4">
      <t>テイアン</t>
    </rPh>
    <rPh sb="4" eb="6">
      <t>ガイヨウ</t>
    </rPh>
    <phoneticPr fontId="6"/>
  </si>
  <si>
    <t>様式４</t>
    <rPh sb="0" eb="2">
      <t>ヨウシキ</t>
    </rPh>
    <phoneticPr fontId="6"/>
  </si>
  <si>
    <t>申請者の概要</t>
    <rPh sb="0" eb="3">
      <t>シンセイシャ</t>
    </rPh>
    <rPh sb="4" eb="6">
      <t>ガイヨウ</t>
    </rPh>
    <phoneticPr fontId="6"/>
  </si>
  <si>
    <t>所属名</t>
    <rPh sb="0" eb="2">
      <t>ショゾク</t>
    </rPh>
    <rPh sb="2" eb="3">
      <t>メイ</t>
    </rPh>
    <phoneticPr fontId="6"/>
  </si>
  <si>
    <t>氏名</t>
    <rPh sb="0" eb="2">
      <t>シメイ</t>
    </rPh>
    <phoneticPr fontId="6"/>
  </si>
  <si>
    <t>設立年月日</t>
    <rPh sb="0" eb="2">
      <t>セツリツ</t>
    </rPh>
    <rPh sb="2" eb="5">
      <t>ネンガッピ</t>
    </rPh>
    <phoneticPr fontId="6"/>
  </si>
  <si>
    <t>雇用保険の適用</t>
    <rPh sb="0" eb="2">
      <t>コヨウ</t>
    </rPh>
    <rPh sb="2" eb="4">
      <t>ホケン</t>
    </rPh>
    <rPh sb="5" eb="7">
      <t>テキヨウ</t>
    </rPh>
    <phoneticPr fontId="6"/>
  </si>
  <si>
    <t>常勤※</t>
    <rPh sb="0" eb="2">
      <t>ジョウキン</t>
    </rPh>
    <phoneticPr fontId="6"/>
  </si>
  <si>
    <t>非常勤</t>
    <rPh sb="0" eb="3">
      <t>ヒジョウキン</t>
    </rPh>
    <phoneticPr fontId="6"/>
  </si>
  <si>
    <t>事務部門</t>
    <rPh sb="0" eb="2">
      <t>ジム</t>
    </rPh>
    <rPh sb="2" eb="4">
      <t>ブモン</t>
    </rPh>
    <phoneticPr fontId="6"/>
  </si>
  <si>
    <t>教育部門</t>
    <rPh sb="0" eb="2">
      <t>キョウイク</t>
    </rPh>
    <rPh sb="2" eb="4">
      <t>ブモン</t>
    </rPh>
    <phoneticPr fontId="6"/>
  </si>
  <si>
    <t>計</t>
    <rPh sb="0" eb="1">
      <t>ケイ</t>
    </rPh>
    <phoneticPr fontId="6"/>
  </si>
  <si>
    <t>時間外における
講師の支援体制</t>
    <rPh sb="0" eb="3">
      <t>ジカンガイ</t>
    </rPh>
    <rPh sb="8" eb="10">
      <t>コウシ</t>
    </rPh>
    <rPh sb="11" eb="13">
      <t>シエン</t>
    </rPh>
    <rPh sb="13" eb="15">
      <t>タイセイ</t>
    </rPh>
    <phoneticPr fontId="6"/>
  </si>
  <si>
    <t>訓練実施施設の所有関係</t>
    <rPh sb="0" eb="2">
      <t>クンレン</t>
    </rPh>
    <rPh sb="2" eb="4">
      <t>ジッシ</t>
    </rPh>
    <rPh sb="4" eb="6">
      <t>シセツ</t>
    </rPh>
    <rPh sb="7" eb="9">
      <t>ショユウ</t>
    </rPh>
    <rPh sb="9" eb="11">
      <t>カンケイ</t>
    </rPh>
    <phoneticPr fontId="6"/>
  </si>
  <si>
    <t>教室面積</t>
    <rPh sb="0" eb="2">
      <t>キョウシツ</t>
    </rPh>
    <rPh sb="2" eb="4">
      <t>メンセキ</t>
    </rPh>
    <phoneticPr fontId="6"/>
  </si>
  <si>
    <t>㎡</t>
    <phoneticPr fontId="6"/>
  </si>
  <si>
    <t>トイレ</t>
    <phoneticPr fontId="6"/>
  </si>
  <si>
    <t>ロッカー</t>
    <phoneticPr fontId="6"/>
  </si>
  <si>
    <t>駐車場</t>
    <rPh sb="0" eb="3">
      <t>チュウシャジョウ</t>
    </rPh>
    <phoneticPr fontId="6"/>
  </si>
  <si>
    <t>鉄道</t>
    <rPh sb="0" eb="2">
      <t>テツドウ</t>
    </rPh>
    <phoneticPr fontId="6"/>
  </si>
  <si>
    <t>バス</t>
    <phoneticPr fontId="6"/>
  </si>
  <si>
    <t>最寄りの公共交通機関</t>
    <rPh sb="0" eb="2">
      <t>モヨ</t>
    </rPh>
    <rPh sb="4" eb="6">
      <t>コウキョウ</t>
    </rPh>
    <rPh sb="6" eb="8">
      <t>コウツウ</t>
    </rPh>
    <rPh sb="8" eb="10">
      <t>キカン</t>
    </rPh>
    <phoneticPr fontId="6"/>
  </si>
  <si>
    <t>様式５</t>
    <rPh sb="0" eb="2">
      <t>ヨウシキ</t>
    </rPh>
    <phoneticPr fontId="6"/>
  </si>
  <si>
    <t>訓練実施施設の概要</t>
    <rPh sb="0" eb="2">
      <t>クンレン</t>
    </rPh>
    <rPh sb="2" eb="4">
      <t>ジッシ</t>
    </rPh>
    <rPh sb="4" eb="6">
      <t>シセツ</t>
    </rPh>
    <rPh sb="7" eb="9">
      <t>ガイヨウ</t>
    </rPh>
    <phoneticPr fontId="6"/>
  </si>
  <si>
    <t>年</t>
    <rPh sb="0" eb="1">
      <t>ネン</t>
    </rPh>
    <phoneticPr fontId="6"/>
  </si>
  <si>
    <t>常勤</t>
    <rPh sb="0" eb="2">
      <t>ジョウキン</t>
    </rPh>
    <phoneticPr fontId="6"/>
  </si>
  <si>
    <t>様式６</t>
    <rPh sb="0" eb="2">
      <t>ヨウシキ</t>
    </rPh>
    <phoneticPr fontId="6"/>
  </si>
  <si>
    <t>講師名簿</t>
    <rPh sb="0" eb="2">
      <t>コウシ</t>
    </rPh>
    <rPh sb="2" eb="4">
      <t>メイボ</t>
    </rPh>
    <phoneticPr fontId="6"/>
  </si>
  <si>
    <t>年齢</t>
    <rPh sb="0" eb="2">
      <t>ネンレイ</t>
    </rPh>
    <phoneticPr fontId="6"/>
  </si>
  <si>
    <t>常勤・非常勤の別</t>
    <rPh sb="0" eb="2">
      <t>ジョウキン</t>
    </rPh>
    <rPh sb="3" eb="6">
      <t>ヒジョウキン</t>
    </rPh>
    <rPh sb="7" eb="8">
      <t>ベツ</t>
    </rPh>
    <phoneticPr fontId="6"/>
  </si>
  <si>
    <t>経過年数</t>
    <rPh sb="0" eb="2">
      <t>ケイカ</t>
    </rPh>
    <rPh sb="2" eb="4">
      <t>ネンスウ</t>
    </rPh>
    <phoneticPr fontId="6"/>
  </si>
  <si>
    <t>取得年月日</t>
    <rPh sb="0" eb="2">
      <t>シュトク</t>
    </rPh>
    <rPh sb="2" eb="5">
      <t>ネンガッピ</t>
    </rPh>
    <phoneticPr fontId="6"/>
  </si>
  <si>
    <t>名称</t>
    <rPh sb="0" eb="2">
      <t>メイショウ</t>
    </rPh>
    <phoneticPr fontId="6"/>
  </si>
  <si>
    <t>左科目の担当経験年数</t>
    <rPh sb="0" eb="1">
      <t>ヒダリ</t>
    </rPh>
    <rPh sb="1" eb="3">
      <t>カモク</t>
    </rPh>
    <rPh sb="4" eb="6">
      <t>タントウ</t>
    </rPh>
    <rPh sb="6" eb="8">
      <t>ケイケン</t>
    </rPh>
    <rPh sb="8" eb="10">
      <t>ネンスウ</t>
    </rPh>
    <phoneticPr fontId="6"/>
  </si>
  <si>
    <t>担当予定科目</t>
    <rPh sb="0" eb="2">
      <t>タントウ</t>
    </rPh>
    <rPh sb="2" eb="4">
      <t>ヨテイ</t>
    </rPh>
    <rPh sb="4" eb="6">
      <t>カモク</t>
    </rPh>
    <phoneticPr fontId="6"/>
  </si>
  <si>
    <t>科目名（１科目ずつ）</t>
    <rPh sb="0" eb="3">
      <t>カモクメイ</t>
    </rPh>
    <phoneticPr fontId="6"/>
  </si>
  <si>
    <t>メールアドレス</t>
    <phoneticPr fontId="6"/>
  </si>
  <si>
    <t>勤務形態</t>
    <rPh sb="0" eb="2">
      <t>キンム</t>
    </rPh>
    <rPh sb="2" eb="4">
      <t>ケイタイ</t>
    </rPh>
    <phoneticPr fontId="6"/>
  </si>
  <si>
    <t>注</t>
    <rPh sb="0" eb="1">
      <t>チュウ</t>
    </rPh>
    <phoneticPr fontId="6"/>
  </si>
  <si>
    <t>様式７</t>
    <rPh sb="0" eb="2">
      <t>ヨウシキ</t>
    </rPh>
    <phoneticPr fontId="6"/>
  </si>
  <si>
    <t>訓練実施運営体制表</t>
    <rPh sb="0" eb="2">
      <t>クンレン</t>
    </rPh>
    <rPh sb="2" eb="4">
      <t>ジッシ</t>
    </rPh>
    <rPh sb="4" eb="6">
      <t>ウンエイ</t>
    </rPh>
    <rPh sb="6" eb="9">
      <t>タイセイヒョウ</t>
    </rPh>
    <phoneticPr fontId="6"/>
  </si>
  <si>
    <t>様式８</t>
    <rPh sb="0" eb="2">
      <t>ヨウシキ</t>
    </rPh>
    <phoneticPr fontId="6"/>
  </si>
  <si>
    <t>公共職業訓練等の実績（過去３年間）</t>
    <rPh sb="0" eb="2">
      <t>コウキョウ</t>
    </rPh>
    <rPh sb="2" eb="4">
      <t>ショクギョウ</t>
    </rPh>
    <rPh sb="4" eb="6">
      <t>クンレン</t>
    </rPh>
    <rPh sb="6" eb="7">
      <t>トウ</t>
    </rPh>
    <rPh sb="8" eb="10">
      <t>ジッセキ</t>
    </rPh>
    <rPh sb="11" eb="13">
      <t>カコ</t>
    </rPh>
    <rPh sb="14" eb="16">
      <t>ネンカン</t>
    </rPh>
    <phoneticPr fontId="6"/>
  </si>
  <si>
    <t>様式８－１</t>
    <rPh sb="0" eb="2">
      <t>ヨウシキ</t>
    </rPh>
    <phoneticPr fontId="6"/>
  </si>
  <si>
    <t>実施機関入校就職状況（２年間コース用）</t>
    <rPh sb="0" eb="2">
      <t>ジッシ</t>
    </rPh>
    <rPh sb="2" eb="4">
      <t>キカン</t>
    </rPh>
    <rPh sb="4" eb="6">
      <t>ニュウコウ</t>
    </rPh>
    <rPh sb="6" eb="8">
      <t>シュウショク</t>
    </rPh>
    <rPh sb="8" eb="10">
      <t>ジョウキョウ</t>
    </rPh>
    <rPh sb="12" eb="14">
      <t>ネンカン</t>
    </rPh>
    <rPh sb="17" eb="18">
      <t>ヨウ</t>
    </rPh>
    <phoneticPr fontId="6"/>
  </si>
  <si>
    <t>様式９</t>
    <rPh sb="0" eb="2">
      <t>ヨウシキ</t>
    </rPh>
    <phoneticPr fontId="6"/>
  </si>
  <si>
    <t>訓練生募集の協力内容</t>
    <rPh sb="0" eb="3">
      <t>クンレンセイ</t>
    </rPh>
    <rPh sb="3" eb="5">
      <t>ボシュウ</t>
    </rPh>
    <rPh sb="6" eb="8">
      <t>キョウリョク</t>
    </rPh>
    <rPh sb="8" eb="10">
      <t>ナイヨウ</t>
    </rPh>
    <phoneticPr fontId="6"/>
  </si>
  <si>
    <t>様式１０</t>
    <rPh sb="0" eb="2">
      <t>ヨウシキ</t>
    </rPh>
    <phoneticPr fontId="6"/>
  </si>
  <si>
    <t>訓練用機材等の概要</t>
    <rPh sb="0" eb="2">
      <t>クンレン</t>
    </rPh>
    <rPh sb="2" eb="3">
      <t>ヨウ</t>
    </rPh>
    <rPh sb="3" eb="5">
      <t>キザイ</t>
    </rPh>
    <rPh sb="5" eb="6">
      <t>トウ</t>
    </rPh>
    <rPh sb="7" eb="9">
      <t>ガイヨウ</t>
    </rPh>
    <phoneticPr fontId="6"/>
  </si>
  <si>
    <t>使用する科目名</t>
    <rPh sb="0" eb="2">
      <t>シヨウ</t>
    </rPh>
    <rPh sb="4" eb="7">
      <t>カモクメイ</t>
    </rPh>
    <phoneticPr fontId="6"/>
  </si>
  <si>
    <t>著者・編者</t>
    <rPh sb="0" eb="2">
      <t>チョシャ</t>
    </rPh>
    <rPh sb="3" eb="5">
      <t>ヘンジャ</t>
    </rPh>
    <phoneticPr fontId="6"/>
  </si>
  <si>
    <t>発行所</t>
    <rPh sb="0" eb="3">
      <t>ハッコウショ</t>
    </rPh>
    <phoneticPr fontId="6"/>
  </si>
  <si>
    <t>No.</t>
    <phoneticPr fontId="6"/>
  </si>
  <si>
    <t>様式１２</t>
    <rPh sb="0" eb="2">
      <t>ヨウシキ</t>
    </rPh>
    <phoneticPr fontId="6"/>
  </si>
  <si>
    <t>使用教材一覧表（訓練生購入分）</t>
    <rPh sb="0" eb="2">
      <t>シヨウ</t>
    </rPh>
    <rPh sb="2" eb="4">
      <t>キョウザイ</t>
    </rPh>
    <rPh sb="4" eb="7">
      <t>イチランヒョウ</t>
    </rPh>
    <rPh sb="8" eb="11">
      <t>クンレンセイ</t>
    </rPh>
    <rPh sb="11" eb="14">
      <t>コウニュウブン</t>
    </rPh>
    <phoneticPr fontId="6"/>
  </si>
  <si>
    <t>３　補講に要する費用</t>
    <rPh sb="2" eb="4">
      <t>ホコウ</t>
    </rPh>
    <rPh sb="5" eb="6">
      <t>ヨウ</t>
    </rPh>
    <rPh sb="8" eb="10">
      <t>ヒヨウ</t>
    </rPh>
    <phoneticPr fontId="6"/>
  </si>
  <si>
    <t>無料</t>
    <rPh sb="0" eb="2">
      <t>ムリョウ</t>
    </rPh>
    <phoneticPr fontId="6"/>
  </si>
  <si>
    <t>様式１３</t>
    <rPh sb="0" eb="2">
      <t>ヨウシキ</t>
    </rPh>
    <phoneticPr fontId="6"/>
  </si>
  <si>
    <t>就職支援計画</t>
    <rPh sb="0" eb="2">
      <t>シュウショク</t>
    </rPh>
    <rPh sb="2" eb="4">
      <t>シエン</t>
    </rPh>
    <rPh sb="4" eb="6">
      <t>ケイカク</t>
    </rPh>
    <phoneticPr fontId="6"/>
  </si>
  <si>
    <t>企画提案概要</t>
    <rPh sb="0" eb="2">
      <t>キカク</t>
    </rPh>
    <rPh sb="2" eb="4">
      <t>テイアン</t>
    </rPh>
    <rPh sb="4" eb="6">
      <t>ガイヨウ</t>
    </rPh>
    <phoneticPr fontId="6"/>
  </si>
  <si>
    <t>事業者の名称</t>
    <rPh sb="0" eb="2">
      <t>ジギョウ</t>
    </rPh>
    <rPh sb="2" eb="3">
      <t>シャ</t>
    </rPh>
    <rPh sb="4" eb="6">
      <t>メイショウ</t>
    </rPh>
    <phoneticPr fontId="6"/>
  </si>
  <si>
    <t>様式番号</t>
    <rPh sb="0" eb="2">
      <t>ヨウシキ</t>
    </rPh>
    <rPh sb="2" eb="4">
      <t>バンゴウ</t>
    </rPh>
    <phoneticPr fontId="6"/>
  </si>
  <si>
    <t>様式名</t>
    <rPh sb="0" eb="2">
      <t>ヨウシキ</t>
    </rPh>
    <rPh sb="2" eb="3">
      <t>メイ</t>
    </rPh>
    <phoneticPr fontId="6"/>
  </si>
  <si>
    <t>様式</t>
    <rPh sb="0" eb="2">
      <t>ヨウシキ</t>
    </rPh>
    <phoneticPr fontId="6"/>
  </si>
  <si>
    <t>確認欄</t>
    <rPh sb="0" eb="2">
      <t>カクニン</t>
    </rPh>
    <rPh sb="2" eb="3">
      <t>ラン</t>
    </rPh>
    <phoneticPr fontId="6"/>
  </si>
  <si>
    <t>備考</t>
    <rPh sb="0" eb="2">
      <t>ビコウ</t>
    </rPh>
    <phoneticPr fontId="6"/>
  </si>
  <si>
    <t>提出区分</t>
    <rPh sb="0" eb="2">
      <t>テイシュツ</t>
    </rPh>
    <rPh sb="2" eb="4">
      <t>クブン</t>
    </rPh>
    <phoneticPr fontId="6"/>
  </si>
  <si>
    <t>群馬県委託訓練受託申請書</t>
    <rPh sb="0" eb="3">
      <t>グンマケン</t>
    </rPh>
    <rPh sb="3" eb="5">
      <t>イタク</t>
    </rPh>
    <rPh sb="5" eb="7">
      <t>クンレン</t>
    </rPh>
    <rPh sb="7" eb="9">
      <t>ジュタク</t>
    </rPh>
    <rPh sb="9" eb="12">
      <t>シンセイショ</t>
    </rPh>
    <phoneticPr fontId="6"/>
  </si>
  <si>
    <t>必須</t>
    <rPh sb="0" eb="2">
      <t>ヒッス</t>
    </rPh>
    <phoneticPr fontId="6"/>
  </si>
  <si>
    <t>指定</t>
    <rPh sb="0" eb="2">
      <t>シテイ</t>
    </rPh>
    <phoneticPr fontId="6"/>
  </si>
  <si>
    <t>（申請者）</t>
    <rPh sb="1" eb="4">
      <t>シンセイシャ</t>
    </rPh>
    <phoneticPr fontId="6"/>
  </si>
  <si>
    <t>群馬県の「物件等購入契約資格者名簿」における業者番号</t>
    <rPh sb="0" eb="3">
      <t>グンマケン</t>
    </rPh>
    <rPh sb="5" eb="7">
      <t>ブッケン</t>
    </rPh>
    <rPh sb="7" eb="8">
      <t>トウ</t>
    </rPh>
    <rPh sb="8" eb="10">
      <t>コウニュウ</t>
    </rPh>
    <rPh sb="10" eb="12">
      <t>ケイヤク</t>
    </rPh>
    <rPh sb="12" eb="15">
      <t>シカクシャ</t>
    </rPh>
    <rPh sb="15" eb="17">
      <t>メイボ</t>
    </rPh>
    <rPh sb="22" eb="24">
      <t>ギョウシャ</t>
    </rPh>
    <rPh sb="24" eb="26">
      <t>バンゴウ</t>
    </rPh>
    <phoneticPr fontId="6"/>
  </si>
  <si>
    <t>必要に応じ</t>
    <rPh sb="0" eb="2">
      <t>ヒツヨウ</t>
    </rPh>
    <rPh sb="3" eb="4">
      <t>オウ</t>
    </rPh>
    <phoneticPr fontId="6"/>
  </si>
  <si>
    <t>職業紹介許可・届出を証明する書類（写）</t>
    <rPh sb="0" eb="2">
      <t>ショクギョウ</t>
    </rPh>
    <rPh sb="2" eb="4">
      <t>ショウカイ</t>
    </rPh>
    <rPh sb="4" eb="6">
      <t>キョカ</t>
    </rPh>
    <rPh sb="7" eb="9">
      <t>トドケデ</t>
    </rPh>
    <rPh sb="10" eb="12">
      <t>ショウメイ</t>
    </rPh>
    <rPh sb="14" eb="16">
      <t>ショルイ</t>
    </rPh>
    <rPh sb="17" eb="18">
      <t>シャ</t>
    </rPh>
    <phoneticPr fontId="6"/>
  </si>
  <si>
    <t>商業・法人登記の登記事項証明書</t>
    <rPh sb="0" eb="2">
      <t>ショウギョウ</t>
    </rPh>
    <rPh sb="3" eb="5">
      <t>ホウジン</t>
    </rPh>
    <rPh sb="5" eb="7">
      <t>トウキ</t>
    </rPh>
    <rPh sb="8" eb="10">
      <t>トウキ</t>
    </rPh>
    <rPh sb="10" eb="12">
      <t>ジコウ</t>
    </rPh>
    <rPh sb="12" eb="15">
      <t>ショウメイショ</t>
    </rPh>
    <phoneticPr fontId="6"/>
  </si>
  <si>
    <t>その他（提案しようとする訓練を説明するもの）</t>
    <rPh sb="2" eb="3">
      <t>タ</t>
    </rPh>
    <rPh sb="4" eb="6">
      <t>テイアン</t>
    </rPh>
    <rPh sb="12" eb="14">
      <t>クンレン</t>
    </rPh>
    <rPh sb="15" eb="17">
      <t>セツメイ</t>
    </rPh>
    <phoneticPr fontId="6"/>
  </si>
  <si>
    <t>該当者のみ</t>
    <rPh sb="0" eb="3">
      <t>ガイトウシャ</t>
    </rPh>
    <phoneticPr fontId="6"/>
  </si>
  <si>
    <t>講師等経費</t>
    <rPh sb="0" eb="2">
      <t>コウシ</t>
    </rPh>
    <rPh sb="2" eb="3">
      <t>トウ</t>
    </rPh>
    <rPh sb="3" eb="5">
      <t>ケイヒ</t>
    </rPh>
    <phoneticPr fontId="6"/>
  </si>
  <si>
    <t>【補足２】　この様式の記載内容は、訓練生募集の資料として利用します。</t>
    <rPh sb="1" eb="3">
      <t>ホソク</t>
    </rPh>
    <rPh sb="8" eb="10">
      <t>ヨウシキ</t>
    </rPh>
    <rPh sb="11" eb="13">
      <t>キサイ</t>
    </rPh>
    <rPh sb="13" eb="15">
      <t>ナイヨウ</t>
    </rPh>
    <rPh sb="17" eb="19">
      <t>クンレン</t>
    </rPh>
    <rPh sb="19" eb="20">
      <t>ショウ</t>
    </rPh>
    <rPh sb="20" eb="22">
      <t>ボシュウ</t>
    </rPh>
    <rPh sb="23" eb="25">
      <t>シリョウ</t>
    </rPh>
    <rPh sb="28" eb="30">
      <t>リヨウ</t>
    </rPh>
    <phoneticPr fontId="6"/>
  </si>
  <si>
    <t>※この他に、任意の様式により、積算内訳詳細のわかる資料を添付してください。</t>
    <rPh sb="3" eb="4">
      <t>ホカ</t>
    </rPh>
    <rPh sb="6" eb="8">
      <t>ニンイ</t>
    </rPh>
    <rPh sb="9" eb="11">
      <t>ヨウシキ</t>
    </rPh>
    <rPh sb="15" eb="17">
      <t>セキサン</t>
    </rPh>
    <rPh sb="17" eb="19">
      <t>ウチワケ</t>
    </rPh>
    <rPh sb="19" eb="21">
      <t>ショウサイ</t>
    </rPh>
    <rPh sb="25" eb="27">
      <t>シリョウ</t>
    </rPh>
    <rPh sb="28" eb="30">
      <t>テンプ</t>
    </rPh>
    <phoneticPr fontId="6"/>
  </si>
  <si>
    <t>※</t>
    <phoneticPr fontId="6"/>
  </si>
  <si>
    <t>群馬県委託訓練の受託開始年度</t>
    <rPh sb="0" eb="3">
      <t>グンマケン</t>
    </rPh>
    <rPh sb="3" eb="5">
      <t>イタク</t>
    </rPh>
    <rPh sb="5" eb="7">
      <t>クンレン</t>
    </rPh>
    <rPh sb="8" eb="10">
      <t>ジュタク</t>
    </rPh>
    <rPh sb="10" eb="12">
      <t>カイシ</t>
    </rPh>
    <rPh sb="12" eb="14">
      <t>ネンド</t>
    </rPh>
    <phoneticPr fontId="6"/>
  </si>
  <si>
    <t>１　受託希望受講者数</t>
    <rPh sb="2" eb="4">
      <t>ジュタク</t>
    </rPh>
    <rPh sb="4" eb="6">
      <t>キボウ</t>
    </rPh>
    <rPh sb="6" eb="9">
      <t>ジュコウシャ</t>
    </rPh>
    <rPh sb="9" eb="10">
      <t>スウ</t>
    </rPh>
    <phoneticPr fontId="6"/>
  </si>
  <si>
    <t>次の募集活動について、実施の予定を記入してください。</t>
    <rPh sb="0" eb="1">
      <t>ツギ</t>
    </rPh>
    <rPh sb="2" eb="4">
      <t>ボシュウ</t>
    </rPh>
    <rPh sb="4" eb="6">
      <t>カツドウ</t>
    </rPh>
    <rPh sb="11" eb="13">
      <t>ジッシ</t>
    </rPh>
    <rPh sb="14" eb="16">
      <t>ヨテイ</t>
    </rPh>
    <rPh sb="17" eb="19">
      <t>キニュウ</t>
    </rPh>
    <phoneticPr fontId="6"/>
  </si>
  <si>
    <t>訓練生募集にあたっての取組予定</t>
    <rPh sb="0" eb="3">
      <t>クンレンセイ</t>
    </rPh>
    <rPh sb="3" eb="5">
      <t>ボシュウ</t>
    </rPh>
    <rPh sb="11" eb="13">
      <t>トリクミ</t>
    </rPh>
    <rPh sb="13" eb="15">
      <t>ヨテイ</t>
    </rPh>
    <phoneticPr fontId="6"/>
  </si>
  <si>
    <t>訓練実施運営体制等</t>
    <rPh sb="0" eb="2">
      <t>クンレン</t>
    </rPh>
    <rPh sb="2" eb="4">
      <t>ジッシ</t>
    </rPh>
    <rPh sb="4" eb="6">
      <t>ウンエイ</t>
    </rPh>
    <rPh sb="6" eb="8">
      <t>タイセイ</t>
    </rPh>
    <rPh sb="8" eb="9">
      <t>ナド</t>
    </rPh>
    <phoneticPr fontId="6"/>
  </si>
  <si>
    <t>修了で得られる資格
（訓練を修了することで、修了生に付与される資格）</t>
    <rPh sb="0" eb="2">
      <t>シュウリョウ</t>
    </rPh>
    <rPh sb="3" eb="4">
      <t>エ</t>
    </rPh>
    <rPh sb="7" eb="9">
      <t>シカク</t>
    </rPh>
    <phoneticPr fontId="6"/>
  </si>
  <si>
    <t>受講で目指せる資格
（訓練を受講することで、合格レベルに達する資格）</t>
    <rPh sb="0" eb="2">
      <t>ジュコウ</t>
    </rPh>
    <rPh sb="3" eb="5">
      <t>メザ</t>
    </rPh>
    <rPh sb="7" eb="9">
      <t>シカク</t>
    </rPh>
    <phoneticPr fontId="6"/>
  </si>
  <si>
    <t>（目標資格、カリキュラム、指導方法、教材等）</t>
    <rPh sb="1" eb="3">
      <t>モクヒョウ</t>
    </rPh>
    <rPh sb="3" eb="5">
      <t>シカク</t>
    </rPh>
    <rPh sb="13" eb="15">
      <t>シドウ</t>
    </rPh>
    <rPh sb="15" eb="17">
      <t>ホウホウ</t>
    </rPh>
    <rPh sb="18" eb="20">
      <t>キョウザイ</t>
    </rPh>
    <rPh sb="20" eb="21">
      <t>トウ</t>
    </rPh>
    <phoneticPr fontId="6"/>
  </si>
  <si>
    <t>施設配置図（図面）</t>
    <rPh sb="0" eb="2">
      <t>シセツ</t>
    </rPh>
    <rPh sb="2" eb="5">
      <t>ハイチズ</t>
    </rPh>
    <rPh sb="6" eb="8">
      <t>ズメン</t>
    </rPh>
    <phoneticPr fontId="6"/>
  </si>
  <si>
    <t>使用する科目名等</t>
    <rPh sb="0" eb="2">
      <t>シヨウ</t>
    </rPh>
    <rPh sb="4" eb="7">
      <t>カモクメイ</t>
    </rPh>
    <rPh sb="7" eb="8">
      <t>トウ</t>
    </rPh>
    <phoneticPr fontId="6"/>
  </si>
  <si>
    <t>〔総括表〕</t>
    <rPh sb="1" eb="3">
      <t>ソウカツ</t>
    </rPh>
    <rPh sb="3" eb="4">
      <t>ヒョウ</t>
    </rPh>
    <phoneticPr fontId="6"/>
  </si>
  <si>
    <t>〔詳細内訳〕</t>
    <rPh sb="1" eb="3">
      <t>ショウサイ</t>
    </rPh>
    <rPh sb="3" eb="5">
      <t>ウチワケ</t>
    </rPh>
    <phoneticPr fontId="6"/>
  </si>
  <si>
    <t>１</t>
    <phoneticPr fontId="6"/>
  </si>
  <si>
    <t>講師名簿</t>
    <phoneticPr fontId="6"/>
  </si>
  <si>
    <t>職業紹介の許可等を受けている場合のみ</t>
    <rPh sb="0" eb="2">
      <t>ショクギョウ</t>
    </rPh>
    <rPh sb="2" eb="4">
      <t>ショウカイ</t>
    </rPh>
    <rPh sb="5" eb="7">
      <t>キョカ</t>
    </rPh>
    <rPh sb="7" eb="8">
      <t>トウ</t>
    </rPh>
    <rPh sb="9" eb="10">
      <t>ウ</t>
    </rPh>
    <rPh sb="14" eb="16">
      <t>バアイ</t>
    </rPh>
    <phoneticPr fontId="6"/>
  </si>
  <si>
    <t>○</t>
    <phoneticPr fontId="6"/>
  </si>
  <si>
    <t>１人あたり面積</t>
    <rPh sb="1" eb="2">
      <t>ニン</t>
    </rPh>
    <rPh sb="5" eb="7">
      <t>メンセキ</t>
    </rPh>
    <phoneticPr fontId="6"/>
  </si>
  <si>
    <t>事業者・訓練場所のパンフレット等</t>
    <rPh sb="0" eb="3">
      <t>ジギョウシャ</t>
    </rPh>
    <rPh sb="4" eb="6">
      <t>クンレン</t>
    </rPh>
    <rPh sb="6" eb="8">
      <t>バショ</t>
    </rPh>
    <rPh sb="15" eb="16">
      <t>トウ</t>
    </rPh>
    <phoneticPr fontId="6"/>
  </si>
  <si>
    <t>養成施設事業者指定</t>
    <rPh sb="0" eb="2">
      <t>ヨウセイ</t>
    </rPh>
    <rPh sb="2" eb="4">
      <t>シセツ</t>
    </rPh>
    <rPh sb="4" eb="7">
      <t>ジギョウシャ</t>
    </rPh>
    <rPh sb="7" eb="9">
      <t>シテイ</t>
    </rPh>
    <phoneticPr fontId="6"/>
  </si>
  <si>
    <t>登録教習機関指定</t>
    <rPh sb="0" eb="2">
      <t>トウロク</t>
    </rPh>
    <rPh sb="2" eb="4">
      <t>キョウシュウ</t>
    </rPh>
    <rPh sb="4" eb="6">
      <t>キカン</t>
    </rPh>
    <rPh sb="6" eb="8">
      <t>シテイ</t>
    </rPh>
    <phoneticPr fontId="6"/>
  </si>
  <si>
    <t>記入例</t>
    <rPh sb="0" eb="2">
      <t>キニュウ</t>
    </rPh>
    <rPh sb="2" eb="3">
      <t>レイ</t>
    </rPh>
    <phoneticPr fontId="6"/>
  </si>
  <si>
    <t>訓練実施場所の案内図・略図</t>
    <rPh sb="0" eb="2">
      <t>クンレン</t>
    </rPh>
    <rPh sb="2" eb="4">
      <t>ジッシ</t>
    </rPh>
    <rPh sb="4" eb="6">
      <t>バショ</t>
    </rPh>
    <rPh sb="7" eb="10">
      <t>アンナイズ</t>
    </rPh>
    <rPh sb="11" eb="13">
      <t>リャクズ</t>
    </rPh>
    <phoneticPr fontId="6"/>
  </si>
  <si>
    <t>年度</t>
    <rPh sb="0" eb="2">
      <t>ネンド</t>
    </rPh>
    <phoneticPr fontId="6"/>
  </si>
  <si>
    <t>訓練内容</t>
    <rPh sb="0" eb="2">
      <t>クンレン</t>
    </rPh>
    <rPh sb="2" eb="4">
      <t>ナイヨウ</t>
    </rPh>
    <phoneticPr fontId="6"/>
  </si>
  <si>
    <t>訓練期間</t>
    <rPh sb="0" eb="2">
      <t>クンレン</t>
    </rPh>
    <rPh sb="2" eb="4">
      <t>キカン</t>
    </rPh>
    <phoneticPr fontId="6"/>
  </si>
  <si>
    <t>定員</t>
    <rPh sb="0" eb="2">
      <t>テイイン</t>
    </rPh>
    <phoneticPr fontId="6"/>
  </si>
  <si>
    <t>受講
人数</t>
    <rPh sb="0" eb="2">
      <t>ジュコウ</t>
    </rPh>
    <rPh sb="3" eb="5">
      <t>ニンズウ</t>
    </rPh>
    <phoneticPr fontId="6"/>
  </si>
  <si>
    <t>ビジネス基礎科</t>
    <rPh sb="4" eb="7">
      <t>キソカ</t>
    </rPh>
    <phoneticPr fontId="6"/>
  </si>
  <si>
    <t>発注者区分
（適宜略称とする）</t>
    <rPh sb="0" eb="3">
      <t>ハッチュウシャ</t>
    </rPh>
    <rPh sb="3" eb="5">
      <t>クブン</t>
    </rPh>
    <rPh sb="7" eb="9">
      <t>テキギ</t>
    </rPh>
    <rPh sb="9" eb="11">
      <t>リャクショウ</t>
    </rPh>
    <phoneticPr fontId="6"/>
  </si>
  <si>
    <t>平成２８年度</t>
    <rPh sb="0" eb="2">
      <t>ヘイセイ</t>
    </rPh>
    <rPh sb="4" eb="6">
      <t>ネンド</t>
    </rPh>
    <phoneticPr fontId="6"/>
  </si>
  <si>
    <t>ポリテク群馬</t>
    <rPh sb="4" eb="6">
      <t>グンマ</t>
    </rPh>
    <phoneticPr fontId="6"/>
  </si>
  <si>
    <t>ビジネスの～～の訓練</t>
    <rPh sb="8" eb="10">
      <t>クンレン</t>
    </rPh>
    <phoneticPr fontId="6"/>
  </si>
  <si>
    <t>就職率
※</t>
    <rPh sb="0" eb="3">
      <t>シュウショクリツ</t>
    </rPh>
    <phoneticPr fontId="6"/>
  </si>
  <si>
    <t>様式９続</t>
    <rPh sb="0" eb="2">
      <t>ヨウシキ</t>
    </rPh>
    <rPh sb="3" eb="4">
      <t>ゾク</t>
    </rPh>
    <phoneticPr fontId="6"/>
  </si>
  <si>
    <t>項目名</t>
    <rPh sb="0" eb="3">
      <t>コウモクメイ</t>
    </rPh>
    <phoneticPr fontId="6"/>
  </si>
  <si>
    <t>特徴的なところを具体的かつ詳細に記入してください。</t>
    <phoneticPr fontId="6"/>
  </si>
  <si>
    <t>予定定員数</t>
    <rPh sb="0" eb="2">
      <t>ヨテイ</t>
    </rPh>
    <rPh sb="2" eb="4">
      <t>テイイン</t>
    </rPh>
    <rPh sb="4" eb="5">
      <t>スウ</t>
    </rPh>
    <phoneticPr fontId="6"/>
  </si>
  <si>
    <t>２　参考見積積算（希望する定員で積算してください。）</t>
    <rPh sb="2" eb="4">
      <t>サンコウ</t>
    </rPh>
    <rPh sb="4" eb="6">
      <t>ミツ</t>
    </rPh>
    <rPh sb="6" eb="8">
      <t>セキサン</t>
    </rPh>
    <rPh sb="9" eb="11">
      <t>キボウ</t>
    </rPh>
    <rPh sb="13" eb="15">
      <t>テイイン</t>
    </rPh>
    <rPh sb="16" eb="18">
      <t>セキサン</t>
    </rPh>
    <phoneticPr fontId="6"/>
  </si>
  <si>
    <t>※訓練生本人に負担させる教科書代等は含めないでください。</t>
    <rPh sb="1" eb="4">
      <t>クンレンセイ</t>
    </rPh>
    <rPh sb="4" eb="6">
      <t>ホンニン</t>
    </rPh>
    <rPh sb="7" eb="9">
      <t>フタン</t>
    </rPh>
    <rPh sb="12" eb="15">
      <t>キョウカショ</t>
    </rPh>
    <rPh sb="15" eb="16">
      <t>ダイ</t>
    </rPh>
    <rPh sb="16" eb="17">
      <t>トウ</t>
    </rPh>
    <rPh sb="18" eb="19">
      <t>フク</t>
    </rPh>
    <phoneticPr fontId="6"/>
  </si>
  <si>
    <t>１　教科書</t>
    <rPh sb="2" eb="5">
      <t>キョウカショ</t>
    </rPh>
    <phoneticPr fontId="6"/>
  </si>
  <si>
    <t>教科書名称</t>
    <rPh sb="0" eb="3">
      <t>キョウカショ</t>
    </rPh>
    <rPh sb="3" eb="5">
      <t>メイショウ</t>
    </rPh>
    <phoneticPr fontId="6"/>
  </si>
  <si>
    <t>１　訓練体制（様式３～５）</t>
    <rPh sb="2" eb="4">
      <t>クンレン</t>
    </rPh>
    <rPh sb="4" eb="6">
      <t>タイセイ</t>
    </rPh>
    <rPh sb="7" eb="9">
      <t>ヨウシキ</t>
    </rPh>
    <phoneticPr fontId="6"/>
  </si>
  <si>
    <t>２　訓練内容（様式６～８）</t>
    <rPh sb="2" eb="4">
      <t>クンレン</t>
    </rPh>
    <rPh sb="4" eb="6">
      <t>ナイヨウ</t>
    </rPh>
    <rPh sb="7" eb="9">
      <t>ヨウシキ</t>
    </rPh>
    <phoneticPr fontId="6"/>
  </si>
  <si>
    <t>４　その他</t>
    <rPh sb="4" eb="5">
      <t>タ</t>
    </rPh>
    <phoneticPr fontId="6"/>
  </si>
  <si>
    <t>＊提案内容の創意工夫点・従前からの改善点等を記載してください。複数枚にわたっても構いません。</t>
    <rPh sb="1" eb="3">
      <t>テイアン</t>
    </rPh>
    <rPh sb="3" eb="5">
      <t>ナイヨウ</t>
    </rPh>
    <rPh sb="6" eb="10">
      <t>ソウイクフウ</t>
    </rPh>
    <rPh sb="10" eb="11">
      <t>テン</t>
    </rPh>
    <rPh sb="12" eb="14">
      <t>ジュウゼン</t>
    </rPh>
    <rPh sb="17" eb="20">
      <t>カイゼンテン</t>
    </rPh>
    <rPh sb="20" eb="21">
      <t>トウ</t>
    </rPh>
    <rPh sb="22" eb="24">
      <t>キサイ</t>
    </rPh>
    <rPh sb="31" eb="34">
      <t>フクスウマイ</t>
    </rPh>
    <rPh sb="40" eb="41">
      <t>カマ</t>
    </rPh>
    <phoneticPr fontId="6"/>
  </si>
  <si>
    <t>講師資格を証明するもの（写）</t>
    <rPh sb="0" eb="2">
      <t>コウシ</t>
    </rPh>
    <rPh sb="2" eb="4">
      <t>シカク</t>
    </rPh>
    <rPh sb="5" eb="7">
      <t>ショウメイ</t>
    </rPh>
    <rPh sb="12" eb="13">
      <t>ウツ</t>
    </rPh>
    <phoneticPr fontId="6"/>
  </si>
  <si>
    <t>任意様式</t>
    <phoneticPr fontId="6"/>
  </si>
  <si>
    <t>消費税及び地方消費税（１０％）</t>
    <rPh sb="0" eb="3">
      <t>ショウヒゼイ</t>
    </rPh>
    <rPh sb="3" eb="4">
      <t>オヨ</t>
    </rPh>
    <rPh sb="5" eb="7">
      <t>チホウ</t>
    </rPh>
    <rPh sb="7" eb="10">
      <t>ショウヒゼイ</t>
    </rPh>
    <phoneticPr fontId="6"/>
  </si>
  <si>
    <t>訓練用機材等の概要（建設機械、介護用具、パソコンのＯＳ等訓練で使用する機材の品名や個数等の概要）</t>
    <rPh sb="0" eb="2">
      <t>クンレン</t>
    </rPh>
    <rPh sb="2" eb="3">
      <t>ヨウ</t>
    </rPh>
    <rPh sb="3" eb="5">
      <t>キザイ</t>
    </rPh>
    <rPh sb="5" eb="6">
      <t>トウ</t>
    </rPh>
    <rPh sb="7" eb="9">
      <t>ガイヨウ</t>
    </rPh>
    <rPh sb="10" eb="12">
      <t>ケンセツ</t>
    </rPh>
    <rPh sb="12" eb="14">
      <t>キカイ</t>
    </rPh>
    <rPh sb="15" eb="17">
      <t>カイゴ</t>
    </rPh>
    <rPh sb="17" eb="19">
      <t>ヨウグ</t>
    </rPh>
    <rPh sb="27" eb="28">
      <t>トウ</t>
    </rPh>
    <rPh sb="28" eb="30">
      <t>クンレン</t>
    </rPh>
    <rPh sb="31" eb="33">
      <t>シヨウ</t>
    </rPh>
    <rPh sb="35" eb="37">
      <t>キザイ</t>
    </rPh>
    <rPh sb="38" eb="39">
      <t>シナ</t>
    </rPh>
    <rPh sb="39" eb="40">
      <t>メイ</t>
    </rPh>
    <rPh sb="41" eb="43">
      <t>コスウ</t>
    </rPh>
    <rPh sb="43" eb="44">
      <t>トウ</t>
    </rPh>
    <rPh sb="45" eb="47">
      <t>ガイヨウ</t>
    </rPh>
    <phoneticPr fontId="6"/>
  </si>
  <si>
    <t>　有（無料）</t>
    <rPh sb="1" eb="2">
      <t>ア</t>
    </rPh>
    <rPh sb="3" eb="5">
      <t>ムリョウ</t>
    </rPh>
    <phoneticPr fontId="6"/>
  </si>
  <si>
    <t>時間外における講師の支援体制</t>
    <rPh sb="0" eb="3">
      <t>ジカンガイ</t>
    </rPh>
    <rPh sb="7" eb="9">
      <t>コウシ</t>
    </rPh>
    <rPh sb="10" eb="12">
      <t>シエン</t>
    </rPh>
    <rPh sb="12" eb="14">
      <t>タイセイ</t>
    </rPh>
    <phoneticPr fontId="6"/>
  </si>
  <si>
    <t>　対応可</t>
    <rPh sb="1" eb="4">
      <t>タイオウカ</t>
    </rPh>
    <phoneticPr fontId="6"/>
  </si>
  <si>
    <t>　対応不可</t>
    <rPh sb="1" eb="3">
      <t>タイオウ</t>
    </rPh>
    <rPh sb="3" eb="5">
      <t>フカ</t>
    </rPh>
    <phoneticPr fontId="6"/>
  </si>
  <si>
    <t>別添提出書類のとおり</t>
    <phoneticPr fontId="6"/>
  </si>
  <si>
    <t>「事業者の所在地」</t>
    <rPh sb="1" eb="4">
      <t>ジギョウシャ</t>
    </rPh>
    <rPh sb="5" eb="8">
      <t>ショザイチ</t>
    </rPh>
    <phoneticPr fontId="6"/>
  </si>
  <si>
    <t>シート１「申請者の所在地」を参照しています。申請者が代理人である場合は、本社（本部）の所在地、代表者の名前を記入してください。</t>
    <rPh sb="22" eb="25">
      <t>シンセイシャ</t>
    </rPh>
    <rPh sb="26" eb="29">
      <t>ダイリニン</t>
    </rPh>
    <rPh sb="32" eb="34">
      <t>バアイ</t>
    </rPh>
    <rPh sb="36" eb="38">
      <t>ホンシャ</t>
    </rPh>
    <rPh sb="39" eb="41">
      <t>ホンブ</t>
    </rPh>
    <rPh sb="43" eb="46">
      <t>ショザイチ</t>
    </rPh>
    <rPh sb="47" eb="50">
      <t>ダイヒョウシャ</t>
    </rPh>
    <rPh sb="51" eb="53">
      <t>ナマエ</t>
    </rPh>
    <rPh sb="54" eb="56">
      <t>キニュウ</t>
    </rPh>
    <phoneticPr fontId="6"/>
  </si>
  <si>
    <t>「代表者職・氏名」</t>
    <rPh sb="1" eb="4">
      <t>ダイヒョウシャ</t>
    </rPh>
    <rPh sb="4" eb="5">
      <t>ショク</t>
    </rPh>
    <rPh sb="6" eb="8">
      <t>シメイ</t>
    </rPh>
    <phoneticPr fontId="6"/>
  </si>
  <si>
    <t>「設立年月日」</t>
    <rPh sb="1" eb="3">
      <t>セツリツ</t>
    </rPh>
    <rPh sb="3" eb="6">
      <t>ネンガッピ</t>
    </rPh>
    <phoneticPr fontId="6"/>
  </si>
  <si>
    <t>「受託開始年度」</t>
    <rPh sb="1" eb="3">
      <t>ジュタク</t>
    </rPh>
    <rPh sb="3" eb="5">
      <t>カイシ</t>
    </rPh>
    <rPh sb="5" eb="7">
      <t>ネンド</t>
    </rPh>
    <phoneticPr fontId="6"/>
  </si>
  <si>
    <t>申請者の法人概要</t>
    <rPh sb="0" eb="3">
      <t>シンセイシャ</t>
    </rPh>
    <rPh sb="4" eb="6">
      <t>ホウジン</t>
    </rPh>
    <rPh sb="6" eb="8">
      <t>ガイヨウ</t>
    </rPh>
    <phoneticPr fontId="6"/>
  </si>
  <si>
    <t>プルダウンリスト</t>
    <phoneticPr fontId="6"/>
  </si>
  <si>
    <t>「雇用保険の適用」</t>
    <rPh sb="1" eb="3">
      <t>コヨウ</t>
    </rPh>
    <rPh sb="3" eb="5">
      <t>ホケン</t>
    </rPh>
    <rPh sb="6" eb="8">
      <t>テキヨウ</t>
    </rPh>
    <phoneticPr fontId="6"/>
  </si>
  <si>
    <t>研修受講時期</t>
    <rPh sb="0" eb="2">
      <t>ケンシュウ</t>
    </rPh>
    <rPh sb="2" eb="4">
      <t>ジュコウ</t>
    </rPh>
    <rPh sb="4" eb="6">
      <t>ジキ</t>
    </rPh>
    <phoneticPr fontId="6"/>
  </si>
  <si>
    <t>「物件購入等資格者名簿」</t>
    <rPh sb="1" eb="3">
      <t>ブッケン</t>
    </rPh>
    <rPh sb="3" eb="5">
      <t>コウニュウ</t>
    </rPh>
    <rPh sb="5" eb="6">
      <t>トウ</t>
    </rPh>
    <rPh sb="6" eb="8">
      <t>シカク</t>
    </rPh>
    <rPh sb="8" eb="9">
      <t>シャ</t>
    </rPh>
    <rPh sb="9" eb="11">
      <t>メイボ</t>
    </rPh>
    <phoneticPr fontId="6"/>
  </si>
  <si>
    <t>登録ありの場合「業者番号」、登録なしの場合「なし」と記入してください。</t>
    <rPh sb="0" eb="2">
      <t>トウロク</t>
    </rPh>
    <rPh sb="5" eb="7">
      <t>バアイ</t>
    </rPh>
    <rPh sb="8" eb="10">
      <t>ギョウシャ</t>
    </rPh>
    <rPh sb="10" eb="12">
      <t>バンゴウ</t>
    </rPh>
    <rPh sb="14" eb="16">
      <t>トウロク</t>
    </rPh>
    <rPh sb="19" eb="21">
      <t>バアイ</t>
    </rPh>
    <rPh sb="26" eb="28">
      <t>キニュウ</t>
    </rPh>
    <phoneticPr fontId="6"/>
  </si>
  <si>
    <t>適用事業所である</t>
    <rPh sb="0" eb="2">
      <t>テキヨウ</t>
    </rPh>
    <rPh sb="2" eb="5">
      <t>ジギョウショ</t>
    </rPh>
    <phoneticPr fontId="6"/>
  </si>
  <si>
    <t>適用事業所ではない</t>
    <phoneticPr fontId="6"/>
  </si>
  <si>
    <t>プルダウンにより「適用事業所である」又は「適用事業所ではない」を選択してください。</t>
    <rPh sb="9" eb="11">
      <t>テキヨウ</t>
    </rPh>
    <rPh sb="11" eb="14">
      <t>ジギョウショ</t>
    </rPh>
    <rPh sb="18" eb="19">
      <t>マタ</t>
    </rPh>
    <rPh sb="21" eb="23">
      <t>テキヨウ</t>
    </rPh>
    <rPh sb="23" eb="26">
      <t>ジギョウショ</t>
    </rPh>
    <rPh sb="32" eb="34">
      <t>センタク</t>
    </rPh>
    <phoneticPr fontId="6"/>
  </si>
  <si>
    <t>認定あり（認定書の写しを添付）</t>
    <rPh sb="0" eb="2">
      <t>ニンテイ</t>
    </rPh>
    <rPh sb="5" eb="8">
      <t>ニンテイショ</t>
    </rPh>
    <rPh sb="9" eb="10">
      <t>ウツ</t>
    </rPh>
    <rPh sb="12" eb="14">
      <t>テンプ</t>
    </rPh>
    <phoneticPr fontId="6"/>
  </si>
  <si>
    <t>申請中</t>
    <rPh sb="0" eb="3">
      <t>シンセイチュウ</t>
    </rPh>
    <phoneticPr fontId="6"/>
  </si>
  <si>
    <t>申請予定</t>
    <rPh sb="0" eb="2">
      <t>シンセイ</t>
    </rPh>
    <rPh sb="2" eb="4">
      <t>ヨテイ</t>
    </rPh>
    <phoneticPr fontId="6"/>
  </si>
  <si>
    <t>「養成施設事業者指定」</t>
    <rPh sb="1" eb="3">
      <t>ヨウセイ</t>
    </rPh>
    <rPh sb="3" eb="5">
      <t>シセツ</t>
    </rPh>
    <rPh sb="5" eb="8">
      <t>ジギョウシャ</t>
    </rPh>
    <rPh sb="8" eb="10">
      <t>シテイ</t>
    </rPh>
    <phoneticPr fontId="6"/>
  </si>
  <si>
    <t>指定有</t>
    <rPh sb="0" eb="3">
      <t>シテイア</t>
    </rPh>
    <phoneticPr fontId="6"/>
  </si>
  <si>
    <t>再委託予定</t>
    <rPh sb="0" eb="3">
      <t>サイイタク</t>
    </rPh>
    <rPh sb="3" eb="5">
      <t>ヨテイ</t>
    </rPh>
    <phoneticPr fontId="6"/>
  </si>
  <si>
    <t>２か月</t>
    <rPh sb="2" eb="3">
      <t>ゲツ</t>
    </rPh>
    <phoneticPr fontId="6"/>
  </si>
  <si>
    <t>１０人</t>
    <rPh sb="2" eb="3">
      <t>ニン</t>
    </rPh>
    <phoneticPr fontId="6"/>
  </si>
  <si>
    <t>５人</t>
    <rPh sb="1" eb="2">
      <t>ニン</t>
    </rPh>
    <phoneticPr fontId="6"/>
  </si>
  <si>
    <t>和暦変換の書式（全角）を設定しています。</t>
    <rPh sb="0" eb="2">
      <t>ワレキ</t>
    </rPh>
    <rPh sb="2" eb="4">
      <t>ヘンカン</t>
    </rPh>
    <rPh sb="5" eb="7">
      <t>ショシキ</t>
    </rPh>
    <rPh sb="8" eb="10">
      <t>ゼンカク</t>
    </rPh>
    <rPh sb="12" eb="14">
      <t>セッテイ</t>
    </rPh>
    <phoneticPr fontId="6"/>
  </si>
  <si>
    <t>認定なし</t>
    <rPh sb="0" eb="2">
      <t>ニンテイ</t>
    </rPh>
    <phoneticPr fontId="6"/>
  </si>
  <si>
    <t>「サービスガイドライン適合事業所認定」</t>
    <rPh sb="11" eb="18">
      <t>テキゴウジギョウショニンテイ</t>
    </rPh>
    <phoneticPr fontId="6"/>
  </si>
  <si>
    <t>職・氏名</t>
    <rPh sb="0" eb="1">
      <t>ショク</t>
    </rPh>
    <rPh sb="2" eb="4">
      <t>シメイ</t>
    </rPh>
    <phoneticPr fontId="6"/>
  </si>
  <si>
    <t>種別</t>
    <rPh sb="0" eb="2">
      <t>シュベツ</t>
    </rPh>
    <phoneticPr fontId="6"/>
  </si>
  <si>
    <t>職業訓練サービスガイドライン適合事業所認定</t>
    <rPh sb="0" eb="4">
      <t>ショクギョウクンレン</t>
    </rPh>
    <rPh sb="14" eb="21">
      <t>テキゴウジギョウショニンテイ</t>
    </rPh>
    <phoneticPr fontId="6"/>
  </si>
  <si>
    <t>ガイドライン研修受講者（修了証書の写しを添付）</t>
    <rPh sb="6" eb="8">
      <t>ケンシュウ</t>
    </rPh>
    <rPh sb="8" eb="11">
      <t>ジュコウシャ</t>
    </rPh>
    <rPh sb="12" eb="14">
      <t>シュウリョウ</t>
    </rPh>
    <rPh sb="14" eb="16">
      <t>ショウショ</t>
    </rPh>
    <rPh sb="17" eb="18">
      <t>ウツ</t>
    </rPh>
    <rPh sb="20" eb="22">
      <t>テンプ</t>
    </rPh>
    <phoneticPr fontId="6"/>
  </si>
  <si>
    <t>　　―</t>
    <phoneticPr fontId="6"/>
  </si>
  <si>
    <t>プロポーザル申請事務担当者</t>
    <rPh sb="6" eb="8">
      <t>シンセイ</t>
    </rPh>
    <rPh sb="8" eb="10">
      <t>ジム</t>
    </rPh>
    <rPh sb="10" eb="13">
      <t>タントウシャ</t>
    </rPh>
    <phoneticPr fontId="6"/>
  </si>
  <si>
    <t>実施予定</t>
    <rPh sb="0" eb="2">
      <t>ジッシ</t>
    </rPh>
    <rPh sb="2" eb="4">
      <t>ヨテイ</t>
    </rPh>
    <phoneticPr fontId="6"/>
  </si>
  <si>
    <t>予定なし</t>
    <rPh sb="0" eb="2">
      <t>ヨテイ</t>
    </rPh>
    <phoneticPr fontId="6"/>
  </si>
  <si>
    <t>ハローワークへの訪問募集活動</t>
    <rPh sb="8" eb="10">
      <t>ホウモン</t>
    </rPh>
    <rPh sb="10" eb="12">
      <t>ボシュウ</t>
    </rPh>
    <rPh sb="12" eb="14">
      <t>カツドウ</t>
    </rPh>
    <phoneticPr fontId="6"/>
  </si>
  <si>
    <t>２　公共職業訓練受託実績（群馬県委託訓練の受託実績がない場合、他機関発注の受託実績を３件程度記載してください。）</t>
    <rPh sb="2" eb="4">
      <t>コウキョウ</t>
    </rPh>
    <rPh sb="4" eb="6">
      <t>ショクギョウ</t>
    </rPh>
    <rPh sb="6" eb="8">
      <t>クンレン</t>
    </rPh>
    <rPh sb="8" eb="10">
      <t>ジュタク</t>
    </rPh>
    <rPh sb="10" eb="12">
      <t>ジッセキ</t>
    </rPh>
    <rPh sb="13" eb="16">
      <t>グンマケン</t>
    </rPh>
    <rPh sb="16" eb="18">
      <t>イタク</t>
    </rPh>
    <rPh sb="18" eb="20">
      <t>クンレン</t>
    </rPh>
    <rPh sb="21" eb="23">
      <t>ジュタク</t>
    </rPh>
    <rPh sb="23" eb="25">
      <t>ジッセキ</t>
    </rPh>
    <rPh sb="28" eb="30">
      <t>バアイ</t>
    </rPh>
    <rPh sb="31" eb="32">
      <t>タ</t>
    </rPh>
    <rPh sb="32" eb="34">
      <t>キカン</t>
    </rPh>
    <rPh sb="34" eb="36">
      <t>ハッチュウ</t>
    </rPh>
    <rPh sb="37" eb="39">
      <t>ジュタク</t>
    </rPh>
    <phoneticPr fontId="6"/>
  </si>
  <si>
    <t>ジョブ・カード作成支援者</t>
    <rPh sb="7" eb="9">
      <t>サクセイ</t>
    </rPh>
    <rPh sb="9" eb="12">
      <t>シエンシャ</t>
    </rPh>
    <phoneticPr fontId="6"/>
  </si>
  <si>
    <t>資格</t>
    <rPh sb="0" eb="2">
      <t>シカク</t>
    </rPh>
    <phoneticPr fontId="6"/>
  </si>
  <si>
    <t>プルダウンリスト</t>
    <phoneticPr fontId="6"/>
  </si>
  <si>
    <t>　自己所有</t>
    <rPh sb="1" eb="3">
      <t>ジコ</t>
    </rPh>
    <rPh sb="3" eb="5">
      <t>ショユウ</t>
    </rPh>
    <phoneticPr fontId="6"/>
  </si>
  <si>
    <t>　貸し会場</t>
    <rPh sb="1" eb="2">
      <t>カ</t>
    </rPh>
    <rPh sb="3" eb="5">
      <t>カイジョウ</t>
    </rPh>
    <phoneticPr fontId="6"/>
  </si>
  <si>
    <t>　賃　貸</t>
    <rPh sb="1" eb="2">
      <t>チン</t>
    </rPh>
    <rPh sb="3" eb="4">
      <t>カシ</t>
    </rPh>
    <phoneticPr fontId="6"/>
  </si>
  <si>
    <t>常勤</t>
    <rPh sb="0" eb="2">
      <t>ジョウキン</t>
    </rPh>
    <phoneticPr fontId="6"/>
  </si>
  <si>
    <t>非常勤</t>
    <rPh sb="0" eb="1">
      <t>ヒ</t>
    </rPh>
    <rPh sb="1" eb="3">
      <t>ジョウキン</t>
    </rPh>
    <phoneticPr fontId="6"/>
  </si>
  <si>
    <t>計</t>
    <rPh sb="0" eb="1">
      <t>ケイ</t>
    </rPh>
    <phoneticPr fontId="6"/>
  </si>
  <si>
    <t>・雇用保険加入の有無により常勤、非常勤を区別してください。
・ゼロの場合は０を入力してください。
・教育部門の人数は様式７「講師名簿」に記載の人数と一致させてください。</t>
    <rPh sb="1" eb="5">
      <t>コヨウホケン</t>
    </rPh>
    <rPh sb="5" eb="7">
      <t>カニュウ</t>
    </rPh>
    <rPh sb="8" eb="10">
      <t>ウム</t>
    </rPh>
    <rPh sb="13" eb="15">
      <t>ジョウキン</t>
    </rPh>
    <rPh sb="16" eb="19">
      <t>ヒジョウキン</t>
    </rPh>
    <rPh sb="20" eb="22">
      <t>クベツ</t>
    </rPh>
    <rPh sb="50" eb="52">
      <t>キョウイク</t>
    </rPh>
    <rPh sb="52" eb="54">
      <t>ブモン</t>
    </rPh>
    <rPh sb="55" eb="57">
      <t>ニンズウ</t>
    </rPh>
    <rPh sb="58" eb="60">
      <t>ヨウシキ</t>
    </rPh>
    <rPh sb="62" eb="64">
      <t>コウシ</t>
    </rPh>
    <rPh sb="64" eb="66">
      <t>メイボ</t>
    </rPh>
    <rPh sb="68" eb="70">
      <t>キサイ</t>
    </rPh>
    <rPh sb="71" eb="73">
      <t>ニンズウ</t>
    </rPh>
    <rPh sb="74" eb="76">
      <t>イッチ</t>
    </rPh>
    <phoneticPr fontId="6"/>
  </si>
  <si>
    <t>　男女別</t>
    <rPh sb="1" eb="4">
      <t>ダンジョベツ</t>
    </rPh>
    <phoneticPr fontId="6"/>
  </si>
  <si>
    <t>　男女兼用</t>
    <rPh sb="1" eb="3">
      <t>ダンジョ</t>
    </rPh>
    <rPh sb="3" eb="5">
      <t>ケンヨウ</t>
    </rPh>
    <phoneticPr fontId="6"/>
  </si>
  <si>
    <t>　有</t>
    <rPh sb="1" eb="2">
      <t>ア</t>
    </rPh>
    <phoneticPr fontId="6"/>
  </si>
  <si>
    <t>　無</t>
    <rPh sb="1" eb="2">
      <t>ナ</t>
    </rPh>
    <phoneticPr fontId="6"/>
  </si>
  <si>
    <t>　共用で有</t>
    <rPh sb="1" eb="3">
      <t>キョウヨウ</t>
    </rPh>
    <rPh sb="4" eb="5">
      <t>ア</t>
    </rPh>
    <phoneticPr fontId="6"/>
  </si>
  <si>
    <t>　個人ごとに有</t>
    <rPh sb="1" eb="3">
      <t>コジン</t>
    </rPh>
    <rPh sb="6" eb="7">
      <t>ア</t>
    </rPh>
    <phoneticPr fontId="6"/>
  </si>
  <si>
    <t>　有（有料）</t>
    <rPh sb="1" eb="2">
      <t>ア</t>
    </rPh>
    <rPh sb="3" eb="5">
      <t>ユウリョウ</t>
    </rPh>
    <phoneticPr fontId="6"/>
  </si>
  <si>
    <t>訓練を実施する施設において常時訓練生への対応ができる職員</t>
    <phoneticPr fontId="6"/>
  </si>
  <si>
    <t>訓練を実施する施設において常時訓練生への対応が可能な職員の人数</t>
    <rPh sb="13" eb="15">
      <t>ジョウジ</t>
    </rPh>
    <rPh sb="15" eb="18">
      <t>クンレンセイ</t>
    </rPh>
    <rPh sb="20" eb="22">
      <t>タイオウ</t>
    </rPh>
    <rPh sb="23" eb="25">
      <t>カノウ</t>
    </rPh>
    <rPh sb="26" eb="28">
      <t>ショクイン</t>
    </rPh>
    <rPh sb="29" eb="31">
      <t>ニンズウ</t>
    </rPh>
    <phoneticPr fontId="6"/>
  </si>
  <si>
    <t>上記のうち事務・教育部門の兼任者</t>
    <phoneticPr fontId="6"/>
  </si>
  <si>
    <t>プルダウンにより「対応可」又は「対応不可」を選択してください。特記事項がある場合は、右側の余白に記入してください。</t>
    <rPh sb="9" eb="12">
      <t>タイオウカ</t>
    </rPh>
    <rPh sb="13" eb="14">
      <t>マタ</t>
    </rPh>
    <rPh sb="16" eb="18">
      <t>タイオウ</t>
    </rPh>
    <rPh sb="18" eb="20">
      <t>フカ</t>
    </rPh>
    <rPh sb="22" eb="24">
      <t>センタク</t>
    </rPh>
    <rPh sb="31" eb="33">
      <t>トッキ</t>
    </rPh>
    <rPh sb="33" eb="35">
      <t>ジコウ</t>
    </rPh>
    <rPh sb="38" eb="40">
      <t>バアイ</t>
    </rPh>
    <rPh sb="42" eb="44">
      <t>ミギガワ</t>
    </rPh>
    <rPh sb="45" eb="47">
      <t>ヨハク</t>
    </rPh>
    <rPh sb="48" eb="50">
      <t>キニュウ</t>
    </rPh>
    <phoneticPr fontId="6"/>
  </si>
  <si>
    <t>プルダウンにより「自己所有」、「賃貸」又は「貸し会場」を選択してください。賃貸＝訓練期間以外も恒常的に施設を借りている場合、貸し会場＝専ら訓練の間だけ施設を借りる場合　です。特記事項がある場合は、右側の余白に記入してください。</t>
    <rPh sb="9" eb="11">
      <t>ジコ</t>
    </rPh>
    <rPh sb="11" eb="13">
      <t>ショユウ</t>
    </rPh>
    <rPh sb="16" eb="18">
      <t>チンタイ</t>
    </rPh>
    <rPh sb="19" eb="20">
      <t>マタ</t>
    </rPh>
    <rPh sb="22" eb="23">
      <t>カ</t>
    </rPh>
    <rPh sb="24" eb="26">
      <t>カイジョウ</t>
    </rPh>
    <rPh sb="28" eb="30">
      <t>センタク</t>
    </rPh>
    <rPh sb="37" eb="39">
      <t>チンタイ</t>
    </rPh>
    <rPh sb="62" eb="63">
      <t>カ</t>
    </rPh>
    <rPh sb="64" eb="66">
      <t>カイジョウ</t>
    </rPh>
    <rPh sb="67" eb="68">
      <t>モッパ</t>
    </rPh>
    <rPh sb="81" eb="83">
      <t>バアイ</t>
    </rPh>
    <rPh sb="87" eb="89">
      <t>トッキ</t>
    </rPh>
    <rPh sb="89" eb="91">
      <t>ジコウ</t>
    </rPh>
    <rPh sb="94" eb="96">
      <t>バアイ</t>
    </rPh>
    <rPh sb="98" eb="100">
      <t>ミギガワ</t>
    </rPh>
    <rPh sb="101" eb="103">
      <t>ヨハク</t>
    </rPh>
    <rPh sb="104" eb="106">
      <t>キニュウ</t>
    </rPh>
    <phoneticPr fontId="6"/>
  </si>
  <si>
    <t>時間外における施設利用の可否</t>
    <rPh sb="0" eb="3">
      <t>ジカンガイ</t>
    </rPh>
    <rPh sb="7" eb="9">
      <t>シセツ</t>
    </rPh>
    <rPh sb="9" eb="11">
      <t>リヨウ</t>
    </rPh>
    <rPh sb="12" eb="14">
      <t>カヒ</t>
    </rPh>
    <phoneticPr fontId="6"/>
  </si>
  <si>
    <t>時間外における施設利用の可否</t>
    <rPh sb="0" eb="3">
      <t>ジカンガイ</t>
    </rPh>
    <rPh sb="9" eb="11">
      <t>リヨウ</t>
    </rPh>
    <rPh sb="12" eb="14">
      <t>カヒ</t>
    </rPh>
    <phoneticPr fontId="6"/>
  </si>
  <si>
    <t>　利用可能</t>
    <rPh sb="1" eb="3">
      <t>リヨウ</t>
    </rPh>
    <rPh sb="3" eb="5">
      <t>カノウ</t>
    </rPh>
    <phoneticPr fontId="6"/>
  </si>
  <si>
    <t>　利用不可</t>
    <rPh sb="1" eb="3">
      <t>リヨウ</t>
    </rPh>
    <rPh sb="3" eb="5">
      <t>フカ</t>
    </rPh>
    <phoneticPr fontId="6"/>
  </si>
  <si>
    <t>予定定員数</t>
    <rPh sb="0" eb="2">
      <t>ヨテイ</t>
    </rPh>
    <rPh sb="2" eb="5">
      <t>テイインスウ</t>
    </rPh>
    <phoneticPr fontId="6"/>
  </si>
  <si>
    <t>１人当たり面積</t>
    <rPh sb="1" eb="2">
      <t>リ</t>
    </rPh>
    <rPh sb="2" eb="3">
      <t>ア</t>
    </rPh>
    <rPh sb="5" eb="7">
      <t>メンセキ</t>
    </rPh>
    <phoneticPr fontId="6"/>
  </si>
  <si>
    <t>一人当たり面積は、１．６５㎡以上必要です。</t>
    <rPh sb="0" eb="2">
      <t>ヒトリ</t>
    </rPh>
    <rPh sb="2" eb="3">
      <t>ア</t>
    </rPh>
    <rPh sb="5" eb="7">
      <t>メンセキ</t>
    </rPh>
    <rPh sb="14" eb="16">
      <t>イジョウ</t>
    </rPh>
    <rPh sb="16" eb="18">
      <t>ヒツヨウ</t>
    </rPh>
    <phoneticPr fontId="6"/>
  </si>
  <si>
    <t>トイレ</t>
    <phoneticPr fontId="6"/>
  </si>
  <si>
    <t>プルダウンにより「男女別」「男女兼用」又は「無」を選択してください。特記事項がある場合は、右側の余白に記入してください。</t>
    <rPh sb="9" eb="12">
      <t>ダンジョベツ</t>
    </rPh>
    <rPh sb="14" eb="16">
      <t>ダンジョ</t>
    </rPh>
    <rPh sb="16" eb="18">
      <t>ケンヨウ</t>
    </rPh>
    <rPh sb="22" eb="23">
      <t>ナ</t>
    </rPh>
    <rPh sb="25" eb="27">
      <t>センタク</t>
    </rPh>
    <rPh sb="34" eb="36">
      <t>トッキ</t>
    </rPh>
    <rPh sb="36" eb="38">
      <t>ジコウ</t>
    </rPh>
    <rPh sb="41" eb="43">
      <t>バアイ</t>
    </rPh>
    <rPh sb="45" eb="47">
      <t>ミギガワ</t>
    </rPh>
    <rPh sb="48" eb="50">
      <t>ヨハク</t>
    </rPh>
    <rPh sb="51" eb="53">
      <t>キニュウ</t>
    </rPh>
    <phoneticPr fontId="6"/>
  </si>
  <si>
    <t>ロッカー</t>
    <phoneticPr fontId="6"/>
  </si>
  <si>
    <t>プルダウンにより「個人ごとに有」「共用で有」又は「無」を選択してください。特記事項がある場合は、右側の余白に記入してください。</t>
    <rPh sb="9" eb="11">
      <t>コジン</t>
    </rPh>
    <rPh sb="14" eb="15">
      <t>ア</t>
    </rPh>
    <rPh sb="17" eb="19">
      <t>キョウヨウ</t>
    </rPh>
    <rPh sb="20" eb="21">
      <t>ア</t>
    </rPh>
    <rPh sb="25" eb="26">
      <t>ナ</t>
    </rPh>
    <rPh sb="28" eb="30">
      <t>センタク</t>
    </rPh>
    <rPh sb="37" eb="39">
      <t>トッキ</t>
    </rPh>
    <rPh sb="39" eb="41">
      <t>ジコウ</t>
    </rPh>
    <rPh sb="44" eb="46">
      <t>バアイ</t>
    </rPh>
    <rPh sb="48" eb="50">
      <t>ミギガワ</t>
    </rPh>
    <rPh sb="51" eb="53">
      <t>ヨハク</t>
    </rPh>
    <rPh sb="54" eb="56">
      <t>キニュウ</t>
    </rPh>
    <phoneticPr fontId="6"/>
  </si>
  <si>
    <t>冷暖房設備</t>
    <rPh sb="0" eb="3">
      <t>レイダンボウ</t>
    </rPh>
    <rPh sb="3" eb="5">
      <t>セツビ</t>
    </rPh>
    <phoneticPr fontId="6"/>
  </si>
  <si>
    <t>冷房暖房装置</t>
    <rPh sb="0" eb="2">
      <t>レイボウ</t>
    </rPh>
    <rPh sb="2" eb="4">
      <t>ダンボウ</t>
    </rPh>
    <rPh sb="4" eb="6">
      <t>ソウチ</t>
    </rPh>
    <phoneticPr fontId="6"/>
  </si>
  <si>
    <t>プルダウンにより「有」「無」を選択してください。特記事項がある場合は、右側の余白に記入してください。</t>
    <rPh sb="9" eb="10">
      <t>ア</t>
    </rPh>
    <rPh sb="12" eb="13">
      <t>ナ</t>
    </rPh>
    <rPh sb="15" eb="17">
      <t>センタク</t>
    </rPh>
    <rPh sb="24" eb="26">
      <t>トッキ</t>
    </rPh>
    <rPh sb="26" eb="28">
      <t>ジコウ</t>
    </rPh>
    <rPh sb="31" eb="33">
      <t>バアイ</t>
    </rPh>
    <rPh sb="35" eb="37">
      <t>ミギガワ</t>
    </rPh>
    <rPh sb="38" eb="40">
      <t>ヨハク</t>
    </rPh>
    <rPh sb="41" eb="43">
      <t>キニュウ</t>
    </rPh>
    <phoneticPr fontId="6"/>
  </si>
  <si>
    <t>無料の場合</t>
    <rPh sb="0" eb="2">
      <t>ムリョウ</t>
    </rPh>
    <rPh sb="3" eb="5">
      <t>バアイ</t>
    </rPh>
    <phoneticPr fontId="6"/>
  </si>
  <si>
    <t>有料の場合</t>
    <rPh sb="0" eb="2">
      <t>ユウリョウ</t>
    </rPh>
    <rPh sb="3" eb="5">
      <t>バアイ</t>
    </rPh>
    <phoneticPr fontId="6"/>
  </si>
  <si>
    <t>無の場合</t>
    <rPh sb="0" eb="1">
      <t>ム</t>
    </rPh>
    <rPh sb="2" eb="4">
      <t>バアイ</t>
    </rPh>
    <phoneticPr fontId="6"/>
  </si>
  <si>
    <t>プルダウンにより「有（無料）」「有（有料）」又は「無」を選択してください。「有」の場合、
Ｑ２９セルに台数を、Ｕ２９セルに月額（訓練生負担額）を記入を記入してください。（例：３０台、２０００円／月）また、特記事項がある場合は併せて記入してください。</t>
    <rPh sb="9" eb="10">
      <t>ア</t>
    </rPh>
    <rPh sb="11" eb="13">
      <t>ムリョウ</t>
    </rPh>
    <rPh sb="16" eb="17">
      <t>ア</t>
    </rPh>
    <rPh sb="18" eb="20">
      <t>ユウリョウ</t>
    </rPh>
    <rPh sb="22" eb="23">
      <t>マタ</t>
    </rPh>
    <rPh sb="25" eb="26">
      <t>ナ</t>
    </rPh>
    <rPh sb="28" eb="30">
      <t>センタク</t>
    </rPh>
    <rPh sb="38" eb="39">
      <t>ア</t>
    </rPh>
    <rPh sb="41" eb="43">
      <t>バアイ</t>
    </rPh>
    <rPh sb="51" eb="53">
      <t>ダイスウ</t>
    </rPh>
    <rPh sb="64" eb="67">
      <t>クンレンセイ</t>
    </rPh>
    <rPh sb="67" eb="70">
      <t>フタンガク</t>
    </rPh>
    <rPh sb="72" eb="74">
      <t>キニュウ</t>
    </rPh>
    <rPh sb="75" eb="77">
      <t>キニュウ</t>
    </rPh>
    <rPh sb="97" eb="98">
      <t>ツキ</t>
    </rPh>
    <rPh sb="102" eb="104">
      <t>トッキ</t>
    </rPh>
    <rPh sb="104" eb="106">
      <t>ジコウ</t>
    </rPh>
    <rPh sb="109" eb="111">
      <t>バアイ</t>
    </rPh>
    <rPh sb="112" eb="113">
      <t>アワ</t>
    </rPh>
    <rPh sb="115" eb="117">
      <t>キニュウ</t>
    </rPh>
    <phoneticPr fontId="6"/>
  </si>
  <si>
    <t>プルダウンにより「利用可能」又は「利用不可」を選択してください。「利用可能」な場合、Ｓ１８セルに時間（記入例：「午後７時まで」、「２０時まで」等）を記入してください。</t>
    <rPh sb="9" eb="11">
      <t>リヨウ</t>
    </rPh>
    <rPh sb="11" eb="13">
      <t>カノウ</t>
    </rPh>
    <rPh sb="14" eb="15">
      <t>マタ</t>
    </rPh>
    <rPh sb="17" eb="19">
      <t>リヨウ</t>
    </rPh>
    <rPh sb="19" eb="21">
      <t>フカ</t>
    </rPh>
    <rPh sb="23" eb="25">
      <t>センタク</t>
    </rPh>
    <rPh sb="33" eb="35">
      <t>リヨウ</t>
    </rPh>
    <rPh sb="35" eb="37">
      <t>カノウ</t>
    </rPh>
    <rPh sb="39" eb="41">
      <t>バアイ</t>
    </rPh>
    <rPh sb="48" eb="50">
      <t>ジカン</t>
    </rPh>
    <rPh sb="51" eb="53">
      <t>キニュウ</t>
    </rPh>
    <rPh sb="53" eb="54">
      <t>レイ</t>
    </rPh>
    <rPh sb="56" eb="58">
      <t>ゴゴ</t>
    </rPh>
    <rPh sb="59" eb="60">
      <t>ジ</t>
    </rPh>
    <rPh sb="67" eb="68">
      <t>ジ</t>
    </rPh>
    <rPh sb="71" eb="72">
      <t>トウ</t>
    </rPh>
    <rPh sb="74" eb="76">
      <t>キニュウ</t>
    </rPh>
    <phoneticPr fontId="6"/>
  </si>
  <si>
    <t>補助関数</t>
    <rPh sb="0" eb="2">
      <t>ホジョ</t>
    </rPh>
    <rPh sb="2" eb="4">
      <t>カンスウ</t>
    </rPh>
    <phoneticPr fontId="6"/>
  </si>
  <si>
    <t>公共交通機関でのアクセス</t>
    <rPh sb="0" eb="2">
      <t>コウキョウ</t>
    </rPh>
    <rPh sb="2" eb="4">
      <t>コウツウ</t>
    </rPh>
    <rPh sb="4" eb="6">
      <t>キカン</t>
    </rPh>
    <phoneticPr fontId="6"/>
  </si>
  <si>
    <t>訓練を実施する施設から最寄りの鉄道駅、バス停留所等のアクセスについて記入してください。</t>
    <rPh sb="0" eb="2">
      <t>クンレン</t>
    </rPh>
    <rPh sb="3" eb="5">
      <t>ジッシ</t>
    </rPh>
    <rPh sb="7" eb="9">
      <t>シセツ</t>
    </rPh>
    <rPh sb="11" eb="13">
      <t>モヨ</t>
    </rPh>
    <rPh sb="15" eb="18">
      <t>テツドウエキ</t>
    </rPh>
    <rPh sb="21" eb="24">
      <t>テイリュウジョ</t>
    </rPh>
    <rPh sb="24" eb="25">
      <t>トウ</t>
    </rPh>
    <rPh sb="34" eb="36">
      <t>キニュウ</t>
    </rPh>
    <phoneticPr fontId="6"/>
  </si>
  <si>
    <t>＜　　　＞駅から約＜　　　＞ｋｍ、徒歩約＜　　＞分</t>
    <rPh sb="5" eb="6">
      <t>エキ</t>
    </rPh>
    <rPh sb="8" eb="9">
      <t>ヤク</t>
    </rPh>
    <rPh sb="17" eb="19">
      <t>トホ</t>
    </rPh>
    <rPh sb="19" eb="20">
      <t>ヤク</t>
    </rPh>
    <rPh sb="24" eb="25">
      <t>フン</t>
    </rPh>
    <phoneticPr fontId="6"/>
  </si>
  <si>
    <t>＜　　　＞停留所から約＜　　　＞ｋｍ、徒歩約＜　　＞分</t>
    <rPh sb="5" eb="8">
      <t>テイリュウジョ</t>
    </rPh>
    <rPh sb="10" eb="11">
      <t>ヤク</t>
    </rPh>
    <phoneticPr fontId="6"/>
  </si>
  <si>
    <t>訓練を実施する施設の名称</t>
    <rPh sb="10" eb="12">
      <t>メイショウ</t>
    </rPh>
    <phoneticPr fontId="6"/>
  </si>
  <si>
    <t>訓練を実施する施設の所在地</t>
    <rPh sb="10" eb="13">
      <t>ショザイチ</t>
    </rPh>
    <phoneticPr fontId="6"/>
  </si>
  <si>
    <t>訓練を実施する施設の所在地を記入してください。</t>
    <rPh sb="0" eb="2">
      <t>クンレン</t>
    </rPh>
    <rPh sb="3" eb="5">
      <t>ジッシ</t>
    </rPh>
    <rPh sb="7" eb="9">
      <t>シセツ</t>
    </rPh>
    <rPh sb="10" eb="13">
      <t>ショザイチ</t>
    </rPh>
    <rPh sb="14" eb="16">
      <t>キニュウ</t>
    </rPh>
    <phoneticPr fontId="6"/>
  </si>
  <si>
    <t>訓練を実施する施設の名称（例：○○学園　○○校）を記入してください。</t>
    <rPh sb="0" eb="2">
      <t>クンレン</t>
    </rPh>
    <rPh sb="3" eb="5">
      <t>ジッシ</t>
    </rPh>
    <rPh sb="7" eb="9">
      <t>シセツ</t>
    </rPh>
    <rPh sb="10" eb="12">
      <t>メイショウ</t>
    </rPh>
    <rPh sb="13" eb="14">
      <t>レイ</t>
    </rPh>
    <rPh sb="17" eb="19">
      <t>ガクエン</t>
    </rPh>
    <rPh sb="22" eb="23">
      <t>コウ</t>
    </rPh>
    <rPh sb="25" eb="27">
      <t>キニュウ</t>
    </rPh>
    <phoneticPr fontId="6"/>
  </si>
  <si>
    <t>エラーチェック</t>
    <phoneticPr fontId="6"/>
  </si>
  <si>
    <t>兼任数</t>
    <rPh sb="0" eb="2">
      <t>ケンニン</t>
    </rPh>
    <rPh sb="2" eb="3">
      <t>スウ</t>
    </rPh>
    <phoneticPr fontId="6"/>
  </si>
  <si>
    <t>事務部門と教育部門の兼任者数を記入してください。ゼロの場合は０を入力してください。</t>
    <rPh sb="0" eb="2">
      <t>ジム</t>
    </rPh>
    <rPh sb="2" eb="4">
      <t>ブモン</t>
    </rPh>
    <rPh sb="5" eb="9">
      <t>キョウクブモン</t>
    </rPh>
    <rPh sb="10" eb="13">
      <t>ケンニンシャ</t>
    </rPh>
    <rPh sb="13" eb="14">
      <t>スウ</t>
    </rPh>
    <rPh sb="15" eb="17">
      <t>キニュウ</t>
    </rPh>
    <rPh sb="27" eb="29">
      <t>バアイ</t>
    </rPh>
    <rPh sb="32" eb="34">
      <t>ニュウリョク</t>
    </rPh>
    <phoneticPr fontId="6"/>
  </si>
  <si>
    <r>
      <t xml:space="preserve">教室面積
</t>
    </r>
    <r>
      <rPr>
        <sz val="10"/>
        <rFont val="ＭＳ ゴシック"/>
        <family val="3"/>
        <charset val="128"/>
      </rPr>
      <t>（注意：記載
誤りが多い
箇所です）</t>
    </r>
    <rPh sb="0" eb="2">
      <t>キョウシツ</t>
    </rPh>
    <rPh sb="2" eb="4">
      <t>メンセキ</t>
    </rPh>
    <rPh sb="7" eb="9">
      <t>チュウイ</t>
    </rPh>
    <rPh sb="10" eb="12">
      <t>キサイ</t>
    </rPh>
    <rPh sb="13" eb="14">
      <t>アヤマ</t>
    </rPh>
    <rPh sb="16" eb="17">
      <t>オオ</t>
    </rPh>
    <rPh sb="19" eb="21">
      <t>カショ</t>
    </rPh>
    <phoneticPr fontId="6"/>
  </si>
  <si>
    <t>修了で得られる資格</t>
    <rPh sb="0" eb="2">
      <t>シュウリョウ</t>
    </rPh>
    <rPh sb="3" eb="4">
      <t>エ</t>
    </rPh>
    <rPh sb="7" eb="9">
      <t>シカク</t>
    </rPh>
    <phoneticPr fontId="6"/>
  </si>
  <si>
    <t>訓練を修了することで得られる資格を記入してください。特にない場合は「特になし」と記入してください。</t>
    <rPh sb="0" eb="2">
      <t>クンレン</t>
    </rPh>
    <rPh sb="3" eb="5">
      <t>シュウリョウ</t>
    </rPh>
    <rPh sb="10" eb="11">
      <t>エ</t>
    </rPh>
    <rPh sb="14" eb="16">
      <t>シカク</t>
    </rPh>
    <rPh sb="17" eb="19">
      <t>キニュウ</t>
    </rPh>
    <rPh sb="26" eb="27">
      <t>トク</t>
    </rPh>
    <rPh sb="30" eb="32">
      <t>バアイ</t>
    </rPh>
    <rPh sb="34" eb="35">
      <t>トク</t>
    </rPh>
    <rPh sb="40" eb="42">
      <t>キニュウ</t>
    </rPh>
    <phoneticPr fontId="6"/>
  </si>
  <si>
    <t>受講で目指せる資格</t>
    <rPh sb="0" eb="2">
      <t>ジュコウ</t>
    </rPh>
    <rPh sb="3" eb="5">
      <t>メザ</t>
    </rPh>
    <rPh sb="7" eb="9">
      <t>シカク</t>
    </rPh>
    <phoneticPr fontId="6"/>
  </si>
  <si>
    <t>訓練を受けることで、試験での合格レベルに達すると見込まれる資格を記入してください。特にない場合は「特になし」と記入してください。</t>
    <rPh sb="0" eb="2">
      <t>クンレン</t>
    </rPh>
    <rPh sb="3" eb="4">
      <t>ウ</t>
    </rPh>
    <rPh sb="10" eb="12">
      <t>シケン</t>
    </rPh>
    <rPh sb="14" eb="16">
      <t>ゴウカク</t>
    </rPh>
    <rPh sb="20" eb="21">
      <t>タッ</t>
    </rPh>
    <rPh sb="24" eb="26">
      <t>ミコ</t>
    </rPh>
    <rPh sb="29" eb="31">
      <t>シカク</t>
    </rPh>
    <rPh sb="32" eb="34">
      <t>キニュウ</t>
    </rPh>
    <rPh sb="41" eb="42">
      <t>トク</t>
    </rPh>
    <rPh sb="45" eb="47">
      <t>バアイ</t>
    </rPh>
    <rPh sb="49" eb="50">
      <t>トク</t>
    </rPh>
    <rPh sb="55" eb="57">
      <t>キニュウ</t>
    </rPh>
    <phoneticPr fontId="6"/>
  </si>
  <si>
    <t>訓練修了者に想定される就職先や職務内容を記入してください。</t>
    <rPh sb="0" eb="2">
      <t>クンレン</t>
    </rPh>
    <rPh sb="2" eb="5">
      <t>シュウリョウシャ</t>
    </rPh>
    <rPh sb="6" eb="8">
      <t>ソウテイ</t>
    </rPh>
    <rPh sb="11" eb="14">
      <t>シュウショクサキ</t>
    </rPh>
    <rPh sb="15" eb="17">
      <t>ショクム</t>
    </rPh>
    <rPh sb="17" eb="19">
      <t>ナイヨウ</t>
    </rPh>
    <rPh sb="20" eb="22">
      <t>キニュウ</t>
    </rPh>
    <phoneticPr fontId="6"/>
  </si>
  <si>
    <t>カリキュラムの特長</t>
    <rPh sb="7" eb="9">
      <t>トクチョウ</t>
    </rPh>
    <phoneticPr fontId="6"/>
  </si>
  <si>
    <t>カリキュラムの設定意図や重点を置いた内容、特徴的な科目等について、目指す仕上がり像を踏まえながら記入してください。</t>
    <rPh sb="7" eb="9">
      <t>セッテイ</t>
    </rPh>
    <rPh sb="9" eb="11">
      <t>イト</t>
    </rPh>
    <rPh sb="12" eb="14">
      <t>ジュウテン</t>
    </rPh>
    <rPh sb="15" eb="16">
      <t>オ</t>
    </rPh>
    <rPh sb="18" eb="20">
      <t>ナイヨウ</t>
    </rPh>
    <rPh sb="21" eb="24">
      <t>トクチョウテキ</t>
    </rPh>
    <rPh sb="25" eb="27">
      <t>カモク</t>
    </rPh>
    <rPh sb="27" eb="28">
      <t>トウ</t>
    </rPh>
    <rPh sb="33" eb="35">
      <t>メザ</t>
    </rPh>
    <rPh sb="36" eb="38">
      <t>シア</t>
    </rPh>
    <rPh sb="40" eb="41">
      <t>ゾウ</t>
    </rPh>
    <rPh sb="42" eb="43">
      <t>フ</t>
    </rPh>
    <rPh sb="48" eb="50">
      <t>キニュウ</t>
    </rPh>
    <phoneticPr fontId="6"/>
  </si>
  <si>
    <t>学科、実技</t>
    <rPh sb="0" eb="2">
      <t>ガッカ</t>
    </rPh>
    <rPh sb="3" eb="5">
      <t>ジツギ</t>
    </rPh>
    <phoneticPr fontId="6"/>
  </si>
  <si>
    <t>その他</t>
    <rPh sb="2" eb="3">
      <t>タ</t>
    </rPh>
    <phoneticPr fontId="6"/>
  </si>
  <si>
    <t>「常勤・非常勤の別」
プルダウンリスト</t>
    <rPh sb="1" eb="3">
      <t>ジョウキン</t>
    </rPh>
    <rPh sb="4" eb="7">
      <t>ヒジョウキン</t>
    </rPh>
    <rPh sb="8" eb="9">
      <t>ベツ</t>
    </rPh>
    <phoneticPr fontId="6"/>
  </si>
  <si>
    <t>保有資格・免許等</t>
    <rPh sb="0" eb="2">
      <t>ホユウ</t>
    </rPh>
    <rPh sb="2" eb="4">
      <t>シカク</t>
    </rPh>
    <rPh sb="5" eb="7">
      <t>メンキョ</t>
    </rPh>
    <rPh sb="7" eb="8">
      <t>トウ</t>
    </rPh>
    <phoneticPr fontId="6"/>
  </si>
  <si>
    <t>　
備考</t>
    <rPh sb="3" eb="5">
      <t>ビコウ</t>
    </rPh>
    <phoneticPr fontId="6"/>
  </si>
  <si>
    <t>申請者</t>
    <rPh sb="0" eb="3">
      <t>シンセイシャ</t>
    </rPh>
    <phoneticPr fontId="6"/>
  </si>
  <si>
    <t>訓練体制・内容</t>
    <rPh sb="0" eb="2">
      <t>クンレン</t>
    </rPh>
    <rPh sb="2" eb="4">
      <t>タイセイ</t>
    </rPh>
    <rPh sb="5" eb="7">
      <t>ナイヨウ</t>
    </rPh>
    <phoneticPr fontId="6"/>
  </si>
  <si>
    <t>就職支援</t>
    <rPh sb="0" eb="2">
      <t>シュウショク</t>
    </rPh>
    <rPh sb="2" eb="4">
      <t>シエン</t>
    </rPh>
    <phoneticPr fontId="6"/>
  </si>
  <si>
    <t>ここには概要を記載し、詳細は様式９に記載してください。</t>
    <phoneticPr fontId="6"/>
  </si>
  <si>
    <t>記入上の注意</t>
    <rPh sb="0" eb="2">
      <t>キニュウ</t>
    </rPh>
    <rPh sb="2" eb="3">
      <t>ジョウ</t>
    </rPh>
    <rPh sb="4" eb="6">
      <t>チュウイ</t>
    </rPh>
    <phoneticPr fontId="6"/>
  </si>
  <si>
    <t>「登録教習期間指定」</t>
    <rPh sb="1" eb="3">
      <t>トウロク</t>
    </rPh>
    <rPh sb="3" eb="5">
      <t>キョウシュウ</t>
    </rPh>
    <rPh sb="5" eb="7">
      <t>キカン</t>
    </rPh>
    <rPh sb="7" eb="9">
      <t>シテイ</t>
    </rPh>
    <phoneticPr fontId="6"/>
  </si>
  <si>
    <t>公共職業訓練受託実績</t>
    <rPh sb="0" eb="2">
      <t>コウキョウ</t>
    </rPh>
    <rPh sb="2" eb="4">
      <t>ショクギョウ</t>
    </rPh>
    <rPh sb="4" eb="6">
      <t>クンレン</t>
    </rPh>
    <rPh sb="6" eb="8">
      <t>ジュタク</t>
    </rPh>
    <rPh sb="8" eb="10">
      <t>ジッセキ</t>
    </rPh>
    <phoneticPr fontId="6"/>
  </si>
  <si>
    <t>「所属名」</t>
    <rPh sb="1" eb="3">
      <t>ショゾク</t>
    </rPh>
    <rPh sb="3" eb="4">
      <t>メイ</t>
    </rPh>
    <phoneticPr fontId="6"/>
  </si>
  <si>
    <t>「職・氏名」</t>
    <rPh sb="1" eb="2">
      <t>ショク</t>
    </rPh>
    <rPh sb="3" eb="5">
      <t>シメイ</t>
    </rPh>
    <rPh sb="5" eb="6">
      <t>ゾクメイ</t>
    </rPh>
    <phoneticPr fontId="6"/>
  </si>
  <si>
    <t>「勤務形態」</t>
    <rPh sb="1" eb="3">
      <t>キンム</t>
    </rPh>
    <rPh sb="3" eb="5">
      <t>ケイタイ</t>
    </rPh>
    <rPh sb="5" eb="6">
      <t>ゾクメイ</t>
    </rPh>
    <phoneticPr fontId="6"/>
  </si>
  <si>
    <t>常勤＝雇用保険適用者、非常勤＝雇用保険非適用者　として区別してください。</t>
    <rPh sb="0" eb="2">
      <t>ジョウキン</t>
    </rPh>
    <rPh sb="3" eb="7">
      <t>コヨウホケン</t>
    </rPh>
    <rPh sb="7" eb="9">
      <t>テキヨウ</t>
    </rPh>
    <rPh sb="9" eb="10">
      <t>シャ</t>
    </rPh>
    <rPh sb="11" eb="14">
      <t>ヒジョウキン</t>
    </rPh>
    <rPh sb="15" eb="17">
      <t>コヨウ</t>
    </rPh>
    <rPh sb="17" eb="19">
      <t>ホケン</t>
    </rPh>
    <rPh sb="19" eb="20">
      <t>ヒ</t>
    </rPh>
    <rPh sb="20" eb="23">
      <t>テキヨウシャ</t>
    </rPh>
    <rPh sb="27" eb="29">
      <t>クベツ</t>
    </rPh>
    <phoneticPr fontId="6"/>
  </si>
  <si>
    <t>電話・FAX</t>
    <rPh sb="0" eb="2">
      <t>デンワ</t>
    </rPh>
    <phoneticPr fontId="6"/>
  </si>
  <si>
    <t>電話</t>
    <rPh sb="0" eb="2">
      <t>デンワ</t>
    </rPh>
    <phoneticPr fontId="6"/>
  </si>
  <si>
    <t>FAX</t>
    <phoneticPr fontId="6"/>
  </si>
  <si>
    <t>「電話・FAX」</t>
    <rPh sb="1" eb="3">
      <t>デンワ</t>
    </rPh>
    <rPh sb="7" eb="8">
      <t>ゾクメイ</t>
    </rPh>
    <phoneticPr fontId="6"/>
  </si>
  <si>
    <t>「メールアドレス」</t>
    <rPh sb="8" eb="9">
      <t>ゾクメイ</t>
    </rPh>
    <phoneticPr fontId="6"/>
  </si>
  <si>
    <t>「資格」</t>
    <rPh sb="1" eb="3">
      <t>シカク</t>
    </rPh>
    <rPh sb="3" eb="4">
      <t>ゾクメイ</t>
    </rPh>
    <phoneticPr fontId="6"/>
  </si>
  <si>
    <t>「ハローワークへの訪問活動」</t>
    <rPh sb="9" eb="11">
      <t>ホウモン</t>
    </rPh>
    <rPh sb="11" eb="13">
      <t>カツドウ</t>
    </rPh>
    <rPh sb="13" eb="14">
      <t>ゾクメイ</t>
    </rPh>
    <phoneticPr fontId="6"/>
  </si>
  <si>
    <t>キャリアコンサルタント</t>
    <phoneticPr fontId="6"/>
  </si>
  <si>
    <t>補講に要する費用</t>
    <rPh sb="0" eb="2">
      <t>ホコウ</t>
    </rPh>
    <rPh sb="3" eb="4">
      <t>ヨウ</t>
    </rPh>
    <rPh sb="6" eb="8">
      <t>ヒヨウ</t>
    </rPh>
    <phoneticPr fontId="6"/>
  </si>
  <si>
    <t>有料</t>
    <rPh sb="0" eb="2">
      <t>ユウリョウ</t>
    </rPh>
    <phoneticPr fontId="6"/>
  </si>
  <si>
    <t>訓練生負担額 a
（税込）</t>
    <rPh sb="0" eb="3">
      <t>クンレンセイ</t>
    </rPh>
    <rPh sb="3" eb="5">
      <t>フタン</t>
    </rPh>
    <rPh sb="5" eb="6">
      <t>ガク</t>
    </rPh>
    <rPh sb="10" eb="12">
      <t>ゼイコ</t>
    </rPh>
    <phoneticPr fontId="6"/>
  </si>
  <si>
    <t>受託事業者負担額 b
（税込）</t>
    <rPh sb="0" eb="2">
      <t>ジュタク</t>
    </rPh>
    <rPh sb="2" eb="5">
      <t>ジギョウシャ</t>
    </rPh>
    <rPh sb="5" eb="8">
      <t>フタンガク</t>
    </rPh>
    <rPh sb="12" eb="14">
      <t>ゼイコ</t>
    </rPh>
    <phoneticPr fontId="6"/>
  </si>
  <si>
    <t>合計 a+b
（税込）</t>
    <rPh sb="0" eb="2">
      <t>ゴウケイ</t>
    </rPh>
    <rPh sb="8" eb="10">
      <t>ゼイコ</t>
    </rPh>
    <phoneticPr fontId="6"/>
  </si>
  <si>
    <t>価格（税込）</t>
    <rPh sb="0" eb="2">
      <t>カカク</t>
    </rPh>
    <rPh sb="3" eb="5">
      <t>ゼイコミ</t>
    </rPh>
    <phoneticPr fontId="6"/>
  </si>
  <si>
    <t>（単位・円）</t>
  </si>
  <si>
    <t>（単位・円）</t>
    <rPh sb="1" eb="3">
      <t>タンイ</t>
    </rPh>
    <rPh sb="4" eb="5">
      <t>エン</t>
    </rPh>
    <phoneticPr fontId="6"/>
  </si>
  <si>
    <t>〔詳細内訳〕教科書</t>
    <rPh sb="1" eb="3">
      <t>ショウサイ</t>
    </rPh>
    <rPh sb="3" eb="5">
      <t>ウチワケ</t>
    </rPh>
    <rPh sb="6" eb="9">
      <t>キョウカショ</t>
    </rPh>
    <phoneticPr fontId="6"/>
  </si>
  <si>
    <t>a2</t>
    <phoneticPr fontId="6"/>
  </si>
  <si>
    <t>〔総括表〕
　訓練生負担額
　受託事業者負担額</t>
    <rPh sb="1" eb="3">
      <t>ソウカツ</t>
    </rPh>
    <rPh sb="3" eb="4">
      <t>ヒョウ</t>
    </rPh>
    <rPh sb="7" eb="10">
      <t>クンレンセイ</t>
    </rPh>
    <rPh sb="10" eb="13">
      <t>フタンガク</t>
    </rPh>
    <phoneticPr fontId="6"/>
  </si>
  <si>
    <t>【注意】　この様式に記載していないものは、訓練生から徴収することはできません。</t>
    <rPh sb="1" eb="3">
      <t>チュウイ</t>
    </rPh>
    <rPh sb="7" eb="9">
      <t>ヨウシキ</t>
    </rPh>
    <phoneticPr fontId="6"/>
  </si>
  <si>
    <t>申請者の概要等（短期用）</t>
    <rPh sb="0" eb="3">
      <t>シンセイシャ</t>
    </rPh>
    <rPh sb="4" eb="6">
      <t>ガイヨウ</t>
    </rPh>
    <rPh sb="6" eb="7">
      <t>トウ</t>
    </rPh>
    <rPh sb="8" eb="10">
      <t>タンキ</t>
    </rPh>
    <rPh sb="10" eb="11">
      <t>ヨウ</t>
    </rPh>
    <phoneticPr fontId="6"/>
  </si>
  <si>
    <t>就職相談室の有無、形態</t>
    <rPh sb="0" eb="2">
      <t>シュウショク</t>
    </rPh>
    <rPh sb="2" eb="5">
      <t>ソウダンシツ</t>
    </rPh>
    <rPh sb="6" eb="8">
      <t>ウム</t>
    </rPh>
    <rPh sb="9" eb="11">
      <t>ケイタイ</t>
    </rPh>
    <phoneticPr fontId="6"/>
  </si>
  <si>
    <t>有料職業紹介事業許可の有無</t>
    <rPh sb="0" eb="2">
      <t>ユウリョウ</t>
    </rPh>
    <rPh sb="2" eb="4">
      <t>ショクギョウ</t>
    </rPh>
    <rPh sb="4" eb="6">
      <t>ショウカイ</t>
    </rPh>
    <rPh sb="6" eb="8">
      <t>ジギョウ</t>
    </rPh>
    <rPh sb="8" eb="10">
      <t>キョカ</t>
    </rPh>
    <rPh sb="11" eb="13">
      <t>ウム</t>
    </rPh>
    <phoneticPr fontId="6"/>
  </si>
  <si>
    <t>有</t>
    <rPh sb="0" eb="1">
      <t>ア</t>
    </rPh>
    <phoneticPr fontId="6"/>
  </si>
  <si>
    <t>無</t>
    <rPh sb="0" eb="1">
      <t>ナ</t>
    </rPh>
    <phoneticPr fontId="6"/>
  </si>
  <si>
    <t>就職相談室、求人端末</t>
    <rPh sb="0" eb="2">
      <t>シュウショク</t>
    </rPh>
    <rPh sb="2" eb="5">
      <t>ソウダンシツ</t>
    </rPh>
    <rPh sb="6" eb="8">
      <t>キュウジン</t>
    </rPh>
    <rPh sb="8" eb="10">
      <t>タンマツ</t>
    </rPh>
    <phoneticPr fontId="6"/>
  </si>
  <si>
    <t>ハローワーク求人情報オンライン提供</t>
    <rPh sb="6" eb="10">
      <t>キュウジンジョウホウ</t>
    </rPh>
    <rPh sb="15" eb="17">
      <t>テイキョウ</t>
    </rPh>
    <phoneticPr fontId="6"/>
  </si>
  <si>
    <t>取得見込</t>
    <rPh sb="0" eb="2">
      <t>シュトク</t>
    </rPh>
    <rPh sb="2" eb="4">
      <t>ミコ</t>
    </rPh>
    <phoneticPr fontId="6"/>
  </si>
  <si>
    <t>申請予定</t>
    <rPh sb="0" eb="2">
      <t>シンセイ</t>
    </rPh>
    <rPh sb="2" eb="4">
      <t>ヨテイ</t>
    </rPh>
    <phoneticPr fontId="6"/>
  </si>
  <si>
    <t>無料職業紹介届出又は許可
有料職業紹介事業許可</t>
    <rPh sb="0" eb="2">
      <t>ムリョウ</t>
    </rPh>
    <rPh sb="2" eb="4">
      <t>ショクギョウ</t>
    </rPh>
    <rPh sb="4" eb="6">
      <t>ショウカイ</t>
    </rPh>
    <rPh sb="6" eb="8">
      <t>トドケデ</t>
    </rPh>
    <rPh sb="8" eb="9">
      <t>マタ</t>
    </rPh>
    <rPh sb="10" eb="12">
      <t>キョカ</t>
    </rPh>
    <rPh sb="13" eb="23">
      <t>ユウリョウショクギョウショウカイジギョウキョカ</t>
    </rPh>
    <phoneticPr fontId="6"/>
  </si>
  <si>
    <t>形態</t>
    <rPh sb="0" eb="2">
      <t>ケイタイ</t>
    </rPh>
    <phoneticPr fontId="6"/>
  </si>
  <si>
    <t>個室</t>
    <rPh sb="0" eb="2">
      <t>コシツ</t>
    </rPh>
    <phoneticPr fontId="6"/>
  </si>
  <si>
    <t>間仕切り</t>
    <rPh sb="0" eb="3">
      <t>マジキ</t>
    </rPh>
    <phoneticPr fontId="6"/>
  </si>
  <si>
    <t>間仕切りなし</t>
    <rPh sb="0" eb="3">
      <t>マジキ</t>
    </rPh>
    <phoneticPr fontId="6"/>
  </si>
  <si>
    <t>訓練期間中に実施予定の就職支援項目（実施しない項目は空欄とする）</t>
    <rPh sb="0" eb="2">
      <t>クンレン</t>
    </rPh>
    <rPh sb="2" eb="5">
      <t>キカンチュウ</t>
    </rPh>
    <rPh sb="6" eb="8">
      <t>ジッシ</t>
    </rPh>
    <rPh sb="8" eb="10">
      <t>ヨテイ</t>
    </rPh>
    <rPh sb="11" eb="13">
      <t>シュウショク</t>
    </rPh>
    <rPh sb="13" eb="15">
      <t>シエン</t>
    </rPh>
    <rPh sb="15" eb="17">
      <t>コウモク</t>
    </rPh>
    <rPh sb="18" eb="20">
      <t>ジッシ</t>
    </rPh>
    <rPh sb="23" eb="25">
      <t>コウモク</t>
    </rPh>
    <rPh sb="26" eb="28">
      <t>クウラン</t>
    </rPh>
    <phoneticPr fontId="6"/>
  </si>
  <si>
    <t>訓練修了後に実施予定の就職支援項目（実施しない項目は空欄とする）</t>
    <rPh sb="0" eb="2">
      <t>クンレン</t>
    </rPh>
    <rPh sb="2" eb="4">
      <t>シュウリョウ</t>
    </rPh>
    <rPh sb="4" eb="5">
      <t>ゴ</t>
    </rPh>
    <rPh sb="6" eb="8">
      <t>ジッシ</t>
    </rPh>
    <rPh sb="8" eb="10">
      <t>ヨテイ</t>
    </rPh>
    <rPh sb="11" eb="13">
      <t>シュウショク</t>
    </rPh>
    <rPh sb="13" eb="15">
      <t>シエン</t>
    </rPh>
    <rPh sb="15" eb="17">
      <t>コウモク</t>
    </rPh>
    <phoneticPr fontId="6"/>
  </si>
  <si>
    <t>内容（なるべく具体的に記入してください）</t>
    <rPh sb="0" eb="2">
      <t>ナイヨウ</t>
    </rPh>
    <rPh sb="7" eb="10">
      <t>グタイテキ</t>
    </rPh>
    <rPh sb="11" eb="13">
      <t>キニュウ</t>
    </rPh>
    <phoneticPr fontId="6"/>
  </si>
  <si>
    <t>内容（担当者や方法などなるべく具体的に記入してください）</t>
    <rPh sb="0" eb="2">
      <t>ナイヨウ</t>
    </rPh>
    <rPh sb="3" eb="6">
      <t>タントウシャ</t>
    </rPh>
    <rPh sb="7" eb="9">
      <t>ホウホウ</t>
    </rPh>
    <rPh sb="15" eb="18">
      <t>グタイテキ</t>
    </rPh>
    <rPh sb="19" eb="21">
      <t>キニュウ</t>
    </rPh>
    <phoneticPr fontId="6"/>
  </si>
  <si>
    <t>求人検索端末の有無</t>
    <rPh sb="0" eb="6">
      <t>キュウジンケンサクタンマツ</t>
    </rPh>
    <rPh sb="7" eb="9">
      <t>ウム</t>
    </rPh>
    <phoneticPr fontId="6"/>
  </si>
  <si>
    <t>無料職業紹介事業届出又は
許可の有無</t>
    <rPh sb="0" eb="8">
      <t>ムリョウショクギョウショウカイジギョウ</t>
    </rPh>
    <rPh sb="8" eb="10">
      <t>トドケデ</t>
    </rPh>
    <rPh sb="10" eb="11">
      <t>マタ</t>
    </rPh>
    <rPh sb="13" eb="15">
      <t>キョカ</t>
    </rPh>
    <rPh sb="16" eb="18">
      <t>ウム</t>
    </rPh>
    <phoneticPr fontId="6"/>
  </si>
  <si>
    <t>ハローワーク求人情報オンライン提供の有無</t>
    <rPh sb="6" eb="10">
      <t>キュウジンジョウホウ</t>
    </rPh>
    <rPh sb="15" eb="17">
      <t>テイキョウ</t>
    </rPh>
    <rPh sb="18" eb="20">
      <t>ウム</t>
    </rPh>
    <phoneticPr fontId="6"/>
  </si>
  <si>
    <t>プルダウンにより「実施予定」「予定なし」から選択してください。</t>
    <rPh sb="9" eb="11">
      <t>ジッシ</t>
    </rPh>
    <rPh sb="11" eb="13">
      <t>ヨテイ</t>
    </rPh>
    <rPh sb="15" eb="17">
      <t>ヨテイ</t>
    </rPh>
    <phoneticPr fontId="6"/>
  </si>
  <si>
    <t>プルダウンにより「有」「無」から選択してください。
「有」の場合、形態をＴ５セルにプルダウンにより入力してください。</t>
    <rPh sb="9" eb="10">
      <t>ア</t>
    </rPh>
    <rPh sb="12" eb="13">
      <t>ナ</t>
    </rPh>
    <rPh sb="27" eb="28">
      <t>ア</t>
    </rPh>
    <rPh sb="30" eb="32">
      <t>バアイ</t>
    </rPh>
    <rPh sb="33" eb="35">
      <t>ケイタイ</t>
    </rPh>
    <rPh sb="49" eb="51">
      <t>ニュウリョク</t>
    </rPh>
    <phoneticPr fontId="6"/>
  </si>
  <si>
    <t>プルダウンにより「有」「無」から選択してください。
「有」の場合、台数をＴ７セルに入力してください。</t>
    <rPh sb="9" eb="10">
      <t>ア</t>
    </rPh>
    <rPh sb="12" eb="13">
      <t>ナ</t>
    </rPh>
    <rPh sb="27" eb="28">
      <t>ア</t>
    </rPh>
    <rPh sb="30" eb="32">
      <t>バアイ</t>
    </rPh>
    <rPh sb="33" eb="35">
      <t>ダイスウ</t>
    </rPh>
    <rPh sb="41" eb="43">
      <t>ニュウリョク</t>
    </rPh>
    <phoneticPr fontId="6"/>
  </si>
  <si>
    <t>プルダウンにより「有」「取得見込」「無」から選択してください。
「有」又は「取得見込」の場合、年月日をＴ９セルに入力してください。</t>
    <rPh sb="9" eb="10">
      <t>ア</t>
    </rPh>
    <rPh sb="12" eb="14">
      <t>シュトク</t>
    </rPh>
    <rPh sb="14" eb="16">
      <t>ミコ</t>
    </rPh>
    <rPh sb="18" eb="19">
      <t>ナ</t>
    </rPh>
    <rPh sb="33" eb="34">
      <t>ア</t>
    </rPh>
    <rPh sb="35" eb="36">
      <t>マタ</t>
    </rPh>
    <rPh sb="38" eb="42">
      <t>シュトクミコ</t>
    </rPh>
    <rPh sb="44" eb="46">
      <t>バアイ</t>
    </rPh>
    <rPh sb="47" eb="50">
      <t>ネンガッピ</t>
    </rPh>
    <rPh sb="56" eb="58">
      <t>ニュウリョク</t>
    </rPh>
    <phoneticPr fontId="6"/>
  </si>
  <si>
    <t>プルダウンにより「有」「取得見込」「無」から選択してください。
「有」又は「取得見込」の場合、年月日をＴ１１セルに入力してください。</t>
    <rPh sb="9" eb="10">
      <t>ア</t>
    </rPh>
    <rPh sb="12" eb="14">
      <t>シュトク</t>
    </rPh>
    <rPh sb="14" eb="16">
      <t>ミコ</t>
    </rPh>
    <rPh sb="18" eb="19">
      <t>ナ</t>
    </rPh>
    <rPh sb="33" eb="34">
      <t>ア</t>
    </rPh>
    <rPh sb="35" eb="36">
      <t>マタ</t>
    </rPh>
    <rPh sb="38" eb="42">
      <t>シュトクミコ</t>
    </rPh>
    <rPh sb="44" eb="46">
      <t>バアイ</t>
    </rPh>
    <rPh sb="47" eb="50">
      <t>ネンガッピ</t>
    </rPh>
    <rPh sb="57" eb="59">
      <t>ニュウリョク</t>
    </rPh>
    <phoneticPr fontId="6"/>
  </si>
  <si>
    <t>プルダウンにより「有」「申請予定」「無」から選択してください。
「有」又は「申請予定」の場合、年月日をＴ１３セルに入力してください。</t>
    <rPh sb="9" eb="10">
      <t>ア</t>
    </rPh>
    <rPh sb="12" eb="14">
      <t>シンセイ</t>
    </rPh>
    <rPh sb="14" eb="16">
      <t>ヨテイ</t>
    </rPh>
    <rPh sb="18" eb="19">
      <t>ナ</t>
    </rPh>
    <rPh sb="33" eb="34">
      <t>ア</t>
    </rPh>
    <rPh sb="35" eb="36">
      <t>マタ</t>
    </rPh>
    <rPh sb="38" eb="40">
      <t>シンセイ</t>
    </rPh>
    <rPh sb="40" eb="42">
      <t>ヨテイ</t>
    </rPh>
    <rPh sb="44" eb="46">
      <t>バアイ</t>
    </rPh>
    <rPh sb="47" eb="50">
      <t>ネンガッピ</t>
    </rPh>
    <rPh sb="57" eb="59">
      <t>ニュウリョク</t>
    </rPh>
    <phoneticPr fontId="6"/>
  </si>
  <si>
    <t>（注）免税事業者にあっては、消費税及び地方消費税欄は空欄としてください。</t>
    <rPh sb="1" eb="2">
      <t>チュウ</t>
    </rPh>
    <rPh sb="3" eb="5">
      <t>メンゼイ</t>
    </rPh>
    <rPh sb="5" eb="8">
      <t>ジギョウシャ</t>
    </rPh>
    <rPh sb="14" eb="17">
      <t>ショウヒゼイ</t>
    </rPh>
    <rPh sb="17" eb="18">
      <t>オヨ</t>
    </rPh>
    <rPh sb="19" eb="21">
      <t>チホウ</t>
    </rPh>
    <rPh sb="21" eb="24">
      <t>ショウヒゼイ</t>
    </rPh>
    <rPh sb="24" eb="25">
      <t>ラン</t>
    </rPh>
    <rPh sb="26" eb="28">
      <t>クウラン</t>
    </rPh>
    <phoneticPr fontId="6"/>
  </si>
  <si>
    <t>就職相談室の有無、形態</t>
    <phoneticPr fontId="6"/>
  </si>
  <si>
    <t>求人検索端末の設置</t>
    <phoneticPr fontId="6"/>
  </si>
  <si>
    <t>無料職業紹介事業届出
又は許可の有無</t>
    <phoneticPr fontId="6"/>
  </si>
  <si>
    <t>有料職業紹介事業許可の有無</t>
    <phoneticPr fontId="6"/>
  </si>
  <si>
    <t>ハローワーク求人情報
オンライン提供の有無</t>
    <phoneticPr fontId="6"/>
  </si>
  <si>
    <t>面接指導</t>
    <phoneticPr fontId="6"/>
  </si>
  <si>
    <t>就職活動指導</t>
    <phoneticPr fontId="6"/>
  </si>
  <si>
    <t>ハローワーク等の求人情報の提供</t>
    <phoneticPr fontId="6"/>
  </si>
  <si>
    <t>個別キャリアコンサル
ティング</t>
    <phoneticPr fontId="6"/>
  </si>
  <si>
    <t>職務経歴書、履歴書等の
作成指導</t>
    <phoneticPr fontId="6"/>
  </si>
  <si>
    <t>自ら収集した求人情報の
提供</t>
    <phoneticPr fontId="6"/>
  </si>
  <si>
    <t>自己理解、職業意識、
表現スキル、人間関係
スキル等の講座</t>
    <phoneticPr fontId="6"/>
  </si>
  <si>
    <t>ハローワークが行う就職
説明会の周知</t>
    <phoneticPr fontId="6"/>
  </si>
  <si>
    <t>未就職者への就職支援、
相談</t>
    <phoneticPr fontId="6"/>
  </si>
  <si>
    <t>記入上の注意</t>
  </si>
  <si>
    <t>円</t>
    <rPh sb="0" eb="1">
      <t>エン</t>
    </rPh>
    <phoneticPr fontId="31"/>
  </si>
  <si>
    <t>月</t>
    <rPh sb="0" eb="1">
      <t>ツキ</t>
    </rPh>
    <phoneticPr fontId="31"/>
  </si>
  <si>
    <t>人</t>
    <rPh sb="0" eb="1">
      <t>ニン</t>
    </rPh>
    <phoneticPr fontId="31"/>
  </si>
  <si>
    <t>諸経費</t>
    <rPh sb="0" eb="3">
      <t>ショケイヒ</t>
    </rPh>
    <phoneticPr fontId="31"/>
  </si>
  <si>
    <t>通信費</t>
    <rPh sb="0" eb="3">
      <t>ツウシンヒ</t>
    </rPh>
    <phoneticPr fontId="31"/>
  </si>
  <si>
    <t>時間</t>
    <rPh sb="0" eb="2">
      <t>ジカン</t>
    </rPh>
    <phoneticPr fontId="31"/>
  </si>
  <si>
    <t>人件費（事務員）</t>
    <rPh sb="0" eb="3">
      <t>ジンケンヒ</t>
    </rPh>
    <rPh sb="4" eb="7">
      <t>ジムイン</t>
    </rPh>
    <phoneticPr fontId="31"/>
  </si>
  <si>
    <t>間接経費</t>
    <phoneticPr fontId="31"/>
  </si>
  <si>
    <t>光熱水料</t>
    <rPh sb="0" eb="2">
      <t>コウネツ</t>
    </rPh>
    <rPh sb="2" eb="3">
      <t>ミズ</t>
    </rPh>
    <rPh sb="3" eb="4">
      <t>リョウ</t>
    </rPh>
    <phoneticPr fontId="31"/>
  </si>
  <si>
    <t>消耗品</t>
    <rPh sb="0" eb="2">
      <t>ショウモウ</t>
    </rPh>
    <rPh sb="2" eb="3">
      <t>ヒン</t>
    </rPh>
    <phoneticPr fontId="31"/>
  </si>
  <si>
    <t>台</t>
    <rPh sb="0" eb="1">
      <t>ダイ</t>
    </rPh>
    <phoneticPr fontId="31"/>
  </si>
  <si>
    <t>ソフト</t>
    <phoneticPr fontId="31"/>
  </si>
  <si>
    <t>機器使用料</t>
    <phoneticPr fontId="31"/>
  </si>
  <si>
    <t>事務室</t>
    <rPh sb="0" eb="3">
      <t>ジムシツ</t>
    </rPh>
    <phoneticPr fontId="31"/>
  </si>
  <si>
    <t>休憩室・相談室</t>
    <rPh sb="0" eb="3">
      <t>キュウケイシツ</t>
    </rPh>
    <rPh sb="4" eb="7">
      <t>ソウダンシツ</t>
    </rPh>
    <phoneticPr fontId="31"/>
  </si>
  <si>
    <t>教室</t>
    <rPh sb="0" eb="2">
      <t>キョウシツ</t>
    </rPh>
    <phoneticPr fontId="31"/>
  </si>
  <si>
    <t>人件費</t>
    <phoneticPr fontId="31"/>
  </si>
  <si>
    <t>経費項目</t>
    <rPh sb="0" eb="2">
      <t>ケイヒ</t>
    </rPh>
    <rPh sb="2" eb="4">
      <t>コウモク</t>
    </rPh>
    <phoneticPr fontId="31"/>
  </si>
  <si>
    <t>定　　　員：</t>
    <rPh sb="0" eb="1">
      <t>サダム</t>
    </rPh>
    <rPh sb="4" eb="5">
      <t>イン</t>
    </rPh>
    <phoneticPr fontId="31"/>
  </si>
  <si>
    <t>訓練期間：</t>
    <rPh sb="0" eb="2">
      <t>クンレン</t>
    </rPh>
    <rPh sb="2" eb="4">
      <t>キカン</t>
    </rPh>
    <phoneticPr fontId="31"/>
  </si>
  <si>
    <t>訓練科名：</t>
    <phoneticPr fontId="31"/>
  </si>
  <si>
    <t>経　費　内　訳　書</t>
    <rPh sb="0" eb="1">
      <t>キョウ</t>
    </rPh>
    <rPh sb="2" eb="3">
      <t>ヒ</t>
    </rPh>
    <rPh sb="4" eb="5">
      <t>ナイ</t>
    </rPh>
    <rPh sb="6" eb="7">
      <t>ワケ</t>
    </rPh>
    <rPh sb="8" eb="9">
      <t>ショ</t>
    </rPh>
    <phoneticPr fontId="31"/>
  </si>
  <si>
    <t>講師（○○科目）</t>
    <rPh sb="5" eb="7">
      <t>カモク</t>
    </rPh>
    <phoneticPr fontId="6"/>
  </si>
  <si>
    <t>単価 (a)</t>
    <rPh sb="0" eb="2">
      <t>タンカ</t>
    </rPh>
    <phoneticPr fontId="31"/>
  </si>
  <si>
    <t>数量 (b)</t>
    <rPh sb="0" eb="2">
      <t>スウリョウ</t>
    </rPh>
    <phoneticPr fontId="31"/>
  </si>
  <si>
    <t>期間 (c)</t>
    <rPh sb="0" eb="2">
      <t>キカン</t>
    </rPh>
    <phoneticPr fontId="31"/>
  </si>
  <si>
    <t>計 (a*b*c)</t>
    <rPh sb="0" eb="1">
      <t>ケイ</t>
    </rPh>
    <phoneticPr fontId="31"/>
  </si>
  <si>
    <t>パソコン・プリンタ</t>
    <phoneticPr fontId="31"/>
  </si>
  <si>
    <t>部屋</t>
    <rPh sb="0" eb="2">
      <t>ヘヤ</t>
    </rPh>
    <phoneticPr fontId="6"/>
  </si>
  <si>
    <t>１．訓練に要する経費</t>
    <rPh sb="2" eb="4">
      <t>クンレン</t>
    </rPh>
    <rPh sb="5" eb="6">
      <t>ヨウ</t>
    </rPh>
    <rPh sb="8" eb="10">
      <t>ケイヒ</t>
    </rPh>
    <phoneticPr fontId="31"/>
  </si>
  <si>
    <t>「新聞、雑誌掲載等の広告活動」</t>
    <phoneticPr fontId="6"/>
  </si>
  <si>
    <t>新聞、雑誌等メディアでの広告活動</t>
    <rPh sb="0" eb="2">
      <t>シンブン</t>
    </rPh>
    <rPh sb="3" eb="5">
      <t>ザッシ</t>
    </rPh>
    <rPh sb="5" eb="6">
      <t>ナド</t>
    </rPh>
    <rPh sb="12" eb="14">
      <t>コウコク</t>
    </rPh>
    <rPh sb="14" eb="16">
      <t>カツドウ</t>
    </rPh>
    <phoneticPr fontId="6"/>
  </si>
  <si>
    <t>その他募集にあたっての取組で予定しているものがあれば、具体的に記載してください。</t>
    <rPh sb="2" eb="3">
      <t>タ</t>
    </rPh>
    <rPh sb="3" eb="5">
      <t>ボシュウ</t>
    </rPh>
    <rPh sb="11" eb="13">
      <t>トリクミ</t>
    </rPh>
    <rPh sb="14" eb="16">
      <t>ヨテイ</t>
    </rPh>
    <rPh sb="27" eb="29">
      <t>グタイ</t>
    </rPh>
    <rPh sb="29" eb="30">
      <t>テキ</t>
    </rPh>
    <rPh sb="31" eb="33">
      <t>キサイ</t>
    </rPh>
    <phoneticPr fontId="6"/>
  </si>
  <si>
    <t>←　エラー項目があると注意表示が出ます。</t>
    <rPh sb="5" eb="7">
      <t>コウモク</t>
    </rPh>
    <rPh sb="11" eb="13">
      <t>チュウイ</t>
    </rPh>
    <rPh sb="13" eb="15">
      <t>ヒョウジ</t>
    </rPh>
    <rPh sb="16" eb="17">
      <t>デ</t>
    </rPh>
    <phoneticPr fontId="6"/>
  </si>
  <si>
    <t>プルダウンにより「実施予定」「予定なし」から選択してください。「実施予定」の場合、方法をＸ３１セルに記入してください。（記入例：新聞広告掲載、求人雑誌掲載）</t>
    <rPh sb="9" eb="11">
      <t>ジッシ</t>
    </rPh>
    <rPh sb="11" eb="13">
      <t>ヨテイ</t>
    </rPh>
    <rPh sb="15" eb="17">
      <t>ヨテイ</t>
    </rPh>
    <rPh sb="32" eb="34">
      <t>ジッシ</t>
    </rPh>
    <rPh sb="34" eb="36">
      <t>ヨテイ</t>
    </rPh>
    <rPh sb="38" eb="40">
      <t>バアイ</t>
    </rPh>
    <rPh sb="41" eb="43">
      <t>ホウホウ</t>
    </rPh>
    <rPh sb="50" eb="52">
      <t>キニュウ</t>
    </rPh>
    <rPh sb="60" eb="62">
      <t>キニュウ</t>
    </rPh>
    <rPh sb="62" eb="63">
      <t>レイ</t>
    </rPh>
    <rPh sb="64" eb="66">
      <t>シンブン</t>
    </rPh>
    <rPh sb="66" eb="68">
      <t>コウコク</t>
    </rPh>
    <rPh sb="68" eb="70">
      <t>ケイサイ</t>
    </rPh>
    <rPh sb="71" eb="73">
      <t>キュウジン</t>
    </rPh>
    <rPh sb="73" eb="75">
      <t>ザッシ</t>
    </rPh>
    <rPh sb="75" eb="77">
      <t>ケイサイ</t>
    </rPh>
    <phoneticPr fontId="6"/>
  </si>
  <si>
    <t>講　　師　　等　　経　　費　　計</t>
    <rPh sb="0" eb="1">
      <t>コウ</t>
    </rPh>
    <rPh sb="3" eb="4">
      <t>シ</t>
    </rPh>
    <rPh sb="6" eb="7">
      <t>トウ</t>
    </rPh>
    <rPh sb="9" eb="10">
      <t>ヘ</t>
    </rPh>
    <rPh sb="12" eb="13">
      <t>ヒ</t>
    </rPh>
    <rPh sb="15" eb="16">
      <t>ケイ</t>
    </rPh>
    <phoneticPr fontId="6"/>
  </si>
  <si>
    <t>施　　設　　設　　備　　使　　用　　料　　計</t>
    <rPh sb="0" eb="1">
      <t>シ</t>
    </rPh>
    <rPh sb="3" eb="4">
      <t>セツ</t>
    </rPh>
    <rPh sb="6" eb="7">
      <t>セツ</t>
    </rPh>
    <rPh sb="9" eb="10">
      <t>ビ</t>
    </rPh>
    <rPh sb="12" eb="13">
      <t>シ</t>
    </rPh>
    <rPh sb="15" eb="16">
      <t>ヨウ</t>
    </rPh>
    <rPh sb="18" eb="19">
      <t>リョウ</t>
    </rPh>
    <rPh sb="21" eb="22">
      <t>ケイ</t>
    </rPh>
    <phoneticPr fontId="6"/>
  </si>
  <si>
    <t>そ　　の　　他　　計</t>
    <rPh sb="6" eb="7">
      <t>タ</t>
    </rPh>
    <rPh sb="9" eb="10">
      <t>ケイ</t>
    </rPh>
    <phoneticPr fontId="6"/>
  </si>
  <si>
    <t>（消費税別）</t>
    <rPh sb="1" eb="4">
      <t>ショウヒゼイ</t>
    </rPh>
    <rPh sb="4" eb="5">
      <t>ベツ</t>
    </rPh>
    <phoneticPr fontId="6"/>
  </si>
  <si>
    <t>合　計（税抜）</t>
    <rPh sb="0" eb="1">
      <t>ゴウ</t>
    </rPh>
    <rPh sb="2" eb="3">
      <t>ケイ</t>
    </rPh>
    <rPh sb="4" eb="6">
      <t>ゼイヌ</t>
    </rPh>
    <phoneticPr fontId="31"/>
  </si>
  <si>
    <t>２．訓練受講者１人１月当たりの経費（税抜）</t>
    <rPh sb="2" eb="4">
      <t>クンレン</t>
    </rPh>
    <rPh sb="4" eb="7">
      <t>ジュコウシャ</t>
    </rPh>
    <rPh sb="7" eb="9">
      <t>ヒトリ</t>
    </rPh>
    <rPh sb="8" eb="9">
      <t>ニン</t>
    </rPh>
    <rPh sb="10" eb="11">
      <t>ツキ</t>
    </rPh>
    <rPh sb="11" eb="12">
      <t>ア</t>
    </rPh>
    <rPh sb="15" eb="17">
      <t>ケイヒ</t>
    </rPh>
    <rPh sb="18" eb="20">
      <t>ゼイヌ</t>
    </rPh>
    <phoneticPr fontId="31"/>
  </si>
  <si>
    <t>訓練生の一人一月当たり経費</t>
    <rPh sb="0" eb="3">
      <t>クンレンセイ</t>
    </rPh>
    <rPh sb="4" eb="6">
      <t>ヒトリ</t>
    </rPh>
    <rPh sb="6" eb="7">
      <t>ヒト</t>
    </rPh>
    <rPh sb="7" eb="9">
      <t>ツキア</t>
    </rPh>
    <rPh sb="11" eb="13">
      <t>ケイヒ</t>
    </rPh>
    <phoneticPr fontId="6"/>
  </si>
  <si>
    <t>参考見積書等（短期用）</t>
    <rPh sb="0" eb="2">
      <t>サンコウ</t>
    </rPh>
    <rPh sb="2" eb="5">
      <t>ミツモリショ</t>
    </rPh>
    <rPh sb="5" eb="6">
      <t>トウ</t>
    </rPh>
    <rPh sb="7" eb="9">
      <t>タンキ</t>
    </rPh>
    <rPh sb="9" eb="10">
      <t>ヨウ</t>
    </rPh>
    <phoneticPr fontId="6"/>
  </si>
  <si>
    <t>任意</t>
    <rPh sb="0" eb="2">
      <t>ニンイ</t>
    </rPh>
    <phoneticPr fontId="6"/>
  </si>
  <si>
    <t>PDF</t>
    <phoneticPr fontId="6"/>
  </si>
  <si>
    <t>正本＋副本＋電子データを提出</t>
    <rPh sb="0" eb="2">
      <t>セイホン</t>
    </rPh>
    <rPh sb="3" eb="5">
      <t>フクホン</t>
    </rPh>
    <rPh sb="6" eb="8">
      <t>デンシ</t>
    </rPh>
    <rPh sb="12" eb="14">
      <t>テイシュツ</t>
    </rPh>
    <phoneticPr fontId="6"/>
  </si>
  <si>
    <t>積算内訳の詳細を、このシートの書式を参考に添付してください。(項目にはダミーの文言が入っていますので、削除の上使用してください。）
別紙には、「講師等計費」「施設設備使用料」「その他（事務局人件費等）」の項目ごとに、内訳と小計を記入してください。
項目ごとの小計は、様式１０「参考見積積算」の項目欄の数字と一致させてください。</t>
    <rPh sb="0" eb="2">
      <t>セキサン</t>
    </rPh>
    <rPh sb="2" eb="4">
      <t>ウチワケ</t>
    </rPh>
    <rPh sb="5" eb="7">
      <t>ショウサイ</t>
    </rPh>
    <rPh sb="15" eb="17">
      <t>ショシキ</t>
    </rPh>
    <rPh sb="18" eb="20">
      <t>サンコウ</t>
    </rPh>
    <rPh sb="21" eb="23">
      <t>テンプ</t>
    </rPh>
    <rPh sb="31" eb="33">
      <t>コウモク</t>
    </rPh>
    <rPh sb="39" eb="41">
      <t>モンゴン</t>
    </rPh>
    <rPh sb="42" eb="43">
      <t>ハイ</t>
    </rPh>
    <rPh sb="51" eb="53">
      <t>サクジョ</t>
    </rPh>
    <rPh sb="54" eb="55">
      <t>ウエ</t>
    </rPh>
    <rPh sb="55" eb="57">
      <t>シヨウ</t>
    </rPh>
    <rPh sb="67" eb="69">
      <t>ベッシ</t>
    </rPh>
    <rPh sb="73" eb="75">
      <t>コウシ</t>
    </rPh>
    <rPh sb="75" eb="76">
      <t>ナド</t>
    </rPh>
    <rPh sb="76" eb="77">
      <t>ケイ</t>
    </rPh>
    <rPh sb="77" eb="78">
      <t>ヒ</t>
    </rPh>
    <rPh sb="80" eb="82">
      <t>シセツ</t>
    </rPh>
    <rPh sb="82" eb="84">
      <t>セツビ</t>
    </rPh>
    <rPh sb="84" eb="87">
      <t>シヨウリョウ</t>
    </rPh>
    <rPh sb="91" eb="92">
      <t>タ</t>
    </rPh>
    <rPh sb="93" eb="96">
      <t>ジムキョク</t>
    </rPh>
    <rPh sb="96" eb="99">
      <t>ジンケンヒ</t>
    </rPh>
    <rPh sb="99" eb="100">
      <t>トウ</t>
    </rPh>
    <rPh sb="103" eb="105">
      <t>コウモク</t>
    </rPh>
    <rPh sb="109" eb="111">
      <t>ウチワケ</t>
    </rPh>
    <rPh sb="112" eb="114">
      <t>ショウケイ</t>
    </rPh>
    <rPh sb="115" eb="117">
      <t>キニュウ</t>
    </rPh>
    <rPh sb="126" eb="128">
      <t>コウモク</t>
    </rPh>
    <rPh sb="131" eb="133">
      <t>ショウケイ</t>
    </rPh>
    <rPh sb="135" eb="137">
      <t>ヨウシキ</t>
    </rPh>
    <rPh sb="140" eb="144">
      <t>サンコウミツ</t>
    </rPh>
    <rPh sb="144" eb="146">
      <t>セキサン</t>
    </rPh>
    <rPh sb="148" eb="150">
      <t>コウモク</t>
    </rPh>
    <rPh sb="150" eb="151">
      <t>ラン</t>
    </rPh>
    <rPh sb="152" eb="154">
      <t>スウジ</t>
    </rPh>
    <rPh sb="155" eb="157">
      <t>イッチ</t>
    </rPh>
    <phoneticPr fontId="6"/>
  </si>
  <si>
    <t>使用教材等一覧</t>
    <rPh sb="4" eb="5">
      <t>トウ</t>
    </rPh>
    <phoneticPr fontId="6"/>
  </si>
  <si>
    <t>使用教材等一覧</t>
    <rPh sb="0" eb="2">
      <t>シヨウ</t>
    </rPh>
    <rPh sb="2" eb="4">
      <t>キョウザイ</t>
    </rPh>
    <rPh sb="4" eb="5">
      <t>トウ</t>
    </rPh>
    <rPh sb="5" eb="7">
      <t>イチラン</t>
    </rPh>
    <phoneticPr fontId="6"/>
  </si>
  <si>
    <t>a1</t>
    <phoneticPr fontId="6"/>
  </si>
  <si>
    <t>c1</t>
    <phoneticPr fontId="6"/>
  </si>
  <si>
    <t>c2</t>
    <phoneticPr fontId="6"/>
  </si>
  <si>
    <t>a3</t>
    <phoneticPr fontId="6"/>
  </si>
  <si>
    <t>b3</t>
    <phoneticPr fontId="6"/>
  </si>
  <si>
    <t>２　その他費用</t>
    <rPh sb="4" eb="5">
      <t>タ</t>
    </rPh>
    <rPh sb="5" eb="7">
      <t>ヒヨウ</t>
    </rPh>
    <phoneticPr fontId="6"/>
  </si>
  <si>
    <t>b1</t>
    <phoneticPr fontId="6"/>
  </si>
  <si>
    <t>b2</t>
    <phoneticPr fontId="6"/>
  </si>
  <si>
    <t>２　その他費用（教科書以外で訓練生が負担する必要のある費用）</t>
    <rPh sb="4" eb="5">
      <t>タ</t>
    </rPh>
    <rPh sb="5" eb="7">
      <t>ヒヨウ</t>
    </rPh>
    <rPh sb="8" eb="11">
      <t>キョウカショ</t>
    </rPh>
    <rPh sb="11" eb="13">
      <t>イガイ</t>
    </rPh>
    <rPh sb="14" eb="16">
      <t>クンレン</t>
    </rPh>
    <rPh sb="16" eb="17">
      <t>ショウ</t>
    </rPh>
    <rPh sb="18" eb="20">
      <t>フタン</t>
    </rPh>
    <rPh sb="22" eb="24">
      <t>ヒツヨウ</t>
    </rPh>
    <rPh sb="27" eb="29">
      <t>ヒヨウ</t>
    </rPh>
    <phoneticPr fontId="6"/>
  </si>
  <si>
    <t>〔詳細内訳〕その他費用</t>
    <rPh sb="1" eb="3">
      <t>ショウサイ</t>
    </rPh>
    <rPh sb="3" eb="5">
      <t>ウチワケ</t>
    </rPh>
    <rPh sb="8" eb="9">
      <t>タ</t>
    </rPh>
    <rPh sb="9" eb="11">
      <t>ヒヨウ</t>
    </rPh>
    <phoneticPr fontId="6"/>
  </si>
  <si>
    <t>群馬県の委託訓練を初めて受託した年度を記入してください。過去に実績がない場合は「－」を入力してください。</t>
    <rPh sb="0" eb="3">
      <t>グンマケン</t>
    </rPh>
    <rPh sb="4" eb="6">
      <t>イタク</t>
    </rPh>
    <rPh sb="6" eb="8">
      <t>クンレン</t>
    </rPh>
    <rPh sb="9" eb="10">
      <t>ハジ</t>
    </rPh>
    <rPh sb="12" eb="14">
      <t>ジュタク</t>
    </rPh>
    <rPh sb="16" eb="18">
      <t>ネンド</t>
    </rPh>
    <rPh sb="19" eb="21">
      <t>キニュウ</t>
    </rPh>
    <rPh sb="28" eb="30">
      <t>カコ</t>
    </rPh>
    <rPh sb="31" eb="33">
      <t>ジッセキ</t>
    </rPh>
    <rPh sb="36" eb="38">
      <t>バアイ</t>
    </rPh>
    <rPh sb="43" eb="45">
      <t>ニュウリョク</t>
    </rPh>
    <phoneticPr fontId="6"/>
  </si>
  <si>
    <t>教室面積
／教室名</t>
    <rPh sb="0" eb="2">
      <t>キョウシツ</t>
    </rPh>
    <rPh sb="2" eb="4">
      <t>メンセキ</t>
    </rPh>
    <rPh sb="6" eb="8">
      <t>キョウシツ</t>
    </rPh>
    <rPh sb="8" eb="9">
      <t>メイ</t>
    </rPh>
    <phoneticPr fontId="6"/>
  </si>
  <si>
    <t>教室名</t>
    <rPh sb="0" eb="2">
      <t>キョウシツ</t>
    </rPh>
    <rPh sb="2" eb="3">
      <t>メイ</t>
    </rPh>
    <phoneticPr fontId="6"/>
  </si>
  <si>
    <t>文字の大きさは、現状１２ポイントに設定されています。
就職支援は提案者の特色が反映される重要なポイントですので、訓練中や訓練後の就職支援の方法や内容が書面からイメージできるよう、なるべく具体的に記入してください。</t>
    <rPh sb="76" eb="78">
      <t>ショメン</t>
    </rPh>
    <phoneticPr fontId="6"/>
  </si>
  <si>
    <t>事務担当者が申請事務担当者と同じである場合でも、再度記入してください。</t>
    <rPh sb="24" eb="26">
      <t>サイド</t>
    </rPh>
    <phoneticPr fontId="6"/>
  </si>
  <si>
    <t>　　－</t>
    <phoneticPr fontId="6"/>
  </si>
  <si>
    <t>土地建物
使用料</t>
    <rPh sb="5" eb="7">
      <t>シヨウ</t>
    </rPh>
    <phoneticPr fontId="31"/>
  </si>
  <si>
    <t>様式１０「参考見積書」に添付する経費内訳書の書式例です。</t>
    <rPh sb="0" eb="2">
      <t>ヨウシキ</t>
    </rPh>
    <rPh sb="5" eb="7">
      <t>サンコウ</t>
    </rPh>
    <rPh sb="7" eb="10">
      <t>ミツモリショ</t>
    </rPh>
    <rPh sb="12" eb="14">
      <t>テンプ</t>
    </rPh>
    <rPh sb="16" eb="18">
      <t>ケイヒ</t>
    </rPh>
    <rPh sb="18" eb="21">
      <t>ウチワケショ</t>
    </rPh>
    <rPh sb="22" eb="24">
      <t>ショシキ</t>
    </rPh>
    <rPh sb="24" eb="25">
      <t>レイ</t>
    </rPh>
    <phoneticPr fontId="6"/>
  </si>
  <si>
    <t>県税納税証明書（完納証明書）</t>
    <rPh sb="0" eb="2">
      <t>ケンゼイ</t>
    </rPh>
    <rPh sb="2" eb="4">
      <t>ノウゼイ</t>
    </rPh>
    <rPh sb="4" eb="7">
      <t>ショウメイショ</t>
    </rPh>
    <rPh sb="8" eb="10">
      <t>カンノウ</t>
    </rPh>
    <rPh sb="10" eb="13">
      <t>ショウメイショ</t>
    </rPh>
    <phoneticPr fontId="6"/>
  </si>
  <si>
    <t>必須（障害者委託訓練は任意）</t>
    <rPh sb="0" eb="2">
      <t>ヒッス</t>
    </rPh>
    <phoneticPr fontId="6"/>
  </si>
  <si>
    <t>委任を行う場合提出</t>
    <rPh sb="0" eb="2">
      <t>イニン</t>
    </rPh>
    <rPh sb="3" eb="4">
      <t>オコナ</t>
    </rPh>
    <rPh sb="5" eb="7">
      <t>バアイ</t>
    </rPh>
    <rPh sb="7" eb="9">
      <t>テイシュツ</t>
    </rPh>
    <phoneticPr fontId="6"/>
  </si>
  <si>
    <t>-</t>
    <phoneticPr fontId="6"/>
  </si>
  <si>
    <t>＜申請書類作成時＞</t>
    <phoneticPr fontId="6"/>
  </si>
  <si>
    <t>＜印刷時＞</t>
    <phoneticPr fontId="6"/>
  </si>
  <si>
    <t>＜書類提出時＞</t>
    <rPh sb="1" eb="3">
      <t>ショルイ</t>
    </rPh>
    <phoneticPr fontId="6"/>
  </si>
  <si>
    <t>・入力しやすいよう、セルにあらかじめ書式を設定、数式を入力している箇所があります。</t>
    <phoneticPr fontId="6"/>
  </si>
  <si>
    <t>・ワークシートの色の付いた箇所に必要事項を入力してください。</t>
    <rPh sb="8" eb="9">
      <t>イロ</t>
    </rPh>
    <rPh sb="10" eb="11">
      <t>ツ</t>
    </rPh>
    <rPh sb="13" eb="15">
      <t>カショ</t>
    </rPh>
    <rPh sb="16" eb="18">
      <t>ヒツヨウ</t>
    </rPh>
    <rPh sb="18" eb="20">
      <t>ジコウ</t>
    </rPh>
    <rPh sb="21" eb="23">
      <t>ニュウリョク</t>
    </rPh>
    <phoneticPr fontId="6"/>
  </si>
  <si>
    <t>・それぞれの様式の右側欄外には、「記入上の注意」を掲出しているので、参照してください。</t>
    <rPh sb="11" eb="13">
      <t>ランガイ</t>
    </rPh>
    <rPh sb="25" eb="27">
      <t>ケイシュツ</t>
    </rPh>
    <rPh sb="34" eb="36">
      <t>サンショウ</t>
    </rPh>
    <phoneticPr fontId="6"/>
  </si>
  <si>
    <t>・また、入力チェックの数式を設定しています。入力してもエラー表示が消えないときは、ご相談ください。</t>
    <rPh sb="4" eb="6">
      <t>ニュウリョク</t>
    </rPh>
    <rPh sb="11" eb="13">
      <t>スウシキ</t>
    </rPh>
    <rPh sb="14" eb="16">
      <t>セッテイ</t>
    </rPh>
    <rPh sb="22" eb="24">
      <t>ニュウリョク</t>
    </rPh>
    <rPh sb="30" eb="32">
      <t>ヒョウジ</t>
    </rPh>
    <rPh sb="33" eb="34">
      <t>キ</t>
    </rPh>
    <rPh sb="42" eb="44">
      <t>ソウダン</t>
    </rPh>
    <phoneticPr fontId="6"/>
  </si>
  <si>
    <t>・本ファイルは、「ページ設定」にて白黒印刷を設定しています。提出書類は白黒、片面印刷としてください。</t>
    <rPh sb="12" eb="14">
      <t>セッテイ</t>
    </rPh>
    <phoneticPr fontId="6"/>
  </si>
  <si>
    <t>ファイル作成上の注意</t>
    <rPh sb="4" eb="6">
      <t>サクセイ</t>
    </rPh>
    <rPh sb="6" eb="7">
      <t>ジョウ</t>
    </rPh>
    <rPh sb="8" eb="10">
      <t>チュウイ</t>
    </rPh>
    <phoneticPr fontId="6"/>
  </si>
  <si>
    <t>←　未入力項目があると注意表示が出ます。該当がない項目にも「－」や「なし」を記入してください。</t>
    <rPh sb="2" eb="5">
      <t>ミニュウリョク</t>
    </rPh>
    <rPh sb="5" eb="7">
      <t>コウモク</t>
    </rPh>
    <rPh sb="11" eb="13">
      <t>チュウイ</t>
    </rPh>
    <rPh sb="13" eb="15">
      <t>ヒョウジ</t>
    </rPh>
    <rPh sb="16" eb="17">
      <t>デ</t>
    </rPh>
    <rPh sb="20" eb="22">
      <t>ガイトウ</t>
    </rPh>
    <rPh sb="25" eb="27">
      <t>コウモク</t>
    </rPh>
    <rPh sb="38" eb="40">
      <t>キニュウ</t>
    </rPh>
    <phoneticPr fontId="6"/>
  </si>
  <si>
    <t>ジョブ・カード作成支援担当者の所属を記入してください。障害者委託訓練で、ジョブ・カード作成支援を予定していない場合は「－」を入力してください（この欄の他の項目についても同じ）。</t>
    <rPh sb="7" eb="9">
      <t>サクセイ</t>
    </rPh>
    <rPh sb="9" eb="11">
      <t>シエン</t>
    </rPh>
    <rPh sb="11" eb="14">
      <t>タントウシャ</t>
    </rPh>
    <rPh sb="15" eb="17">
      <t>ショゾク</t>
    </rPh>
    <rPh sb="18" eb="20">
      <t>キニュウ</t>
    </rPh>
    <rPh sb="27" eb="30">
      <t>ショウガイシャ</t>
    </rPh>
    <rPh sb="30" eb="32">
      <t>イタク</t>
    </rPh>
    <rPh sb="32" eb="34">
      <t>クンレン</t>
    </rPh>
    <rPh sb="43" eb="45">
      <t>サクセイ</t>
    </rPh>
    <rPh sb="45" eb="47">
      <t>シエン</t>
    </rPh>
    <rPh sb="48" eb="50">
      <t>ヨテイ</t>
    </rPh>
    <rPh sb="55" eb="57">
      <t>バアイ</t>
    </rPh>
    <rPh sb="62" eb="64">
      <t>ニュウリョク</t>
    </rPh>
    <rPh sb="73" eb="74">
      <t>ラン</t>
    </rPh>
    <rPh sb="75" eb="76">
      <t>タ</t>
    </rPh>
    <rPh sb="77" eb="79">
      <t>コウモク</t>
    </rPh>
    <rPh sb="84" eb="85">
      <t>オナ</t>
    </rPh>
    <phoneticPr fontId="6"/>
  </si>
  <si>
    <t>固定電話（0##)####-####の書式を設定しています。携帯電話の場合はハイフン0#0-####-####で入力してください。</t>
    <rPh sb="0" eb="2">
      <t>コテイ</t>
    </rPh>
    <rPh sb="2" eb="4">
      <t>デンワ</t>
    </rPh>
    <rPh sb="19" eb="21">
      <t>ショシキ</t>
    </rPh>
    <rPh sb="22" eb="24">
      <t>セッテイ</t>
    </rPh>
    <rPh sb="30" eb="32">
      <t>ケイタイ</t>
    </rPh>
    <rPh sb="32" eb="34">
      <t>デンワ</t>
    </rPh>
    <rPh sb="35" eb="37">
      <t>バアイ</t>
    </rPh>
    <rPh sb="56" eb="58">
      <t>ニュウリョク</t>
    </rPh>
    <phoneticPr fontId="6"/>
  </si>
  <si>
    <t>教育部門計</t>
    <rPh sb="0" eb="2">
      <t>キョウイク</t>
    </rPh>
    <rPh sb="2" eb="4">
      <t>ブモン</t>
    </rPh>
    <rPh sb="4" eb="5">
      <t>ケイ</t>
    </rPh>
    <phoneticPr fontId="6"/>
  </si>
  <si>
    <t>←　未入力項目があると注意表示が出ます。該当がない項目にもゼロを記入してください。</t>
    <rPh sb="2" eb="5">
      <t>ミニュウリョク</t>
    </rPh>
    <rPh sb="5" eb="7">
      <t>コウモク</t>
    </rPh>
    <rPh sb="11" eb="13">
      <t>チュウイ</t>
    </rPh>
    <rPh sb="13" eb="15">
      <t>ヒョウジ</t>
    </rPh>
    <rPh sb="16" eb="17">
      <t>デ</t>
    </rPh>
    <rPh sb="20" eb="22">
      <t>ガイトウ</t>
    </rPh>
    <rPh sb="25" eb="27">
      <t>コウモク</t>
    </rPh>
    <rPh sb="32" eb="34">
      <t>キニュウ</t>
    </rPh>
    <phoneticPr fontId="6"/>
  </si>
  <si>
    <t>←　未入力項目があると注意表示が出ます。該当がない項目にも「なし」を記入してください。</t>
    <rPh sb="2" eb="5">
      <t>ミニュウリョク</t>
    </rPh>
    <rPh sb="5" eb="7">
      <t>コウモク</t>
    </rPh>
    <rPh sb="11" eb="13">
      <t>チュウイ</t>
    </rPh>
    <rPh sb="13" eb="15">
      <t>ヒョウジ</t>
    </rPh>
    <rPh sb="16" eb="17">
      <t>デ</t>
    </rPh>
    <rPh sb="20" eb="22">
      <t>ガイトウ</t>
    </rPh>
    <rPh sb="25" eb="27">
      <t>コウモク</t>
    </rPh>
    <rPh sb="34" eb="36">
      <t>キニュウ</t>
    </rPh>
    <phoneticPr fontId="6"/>
  </si>
  <si>
    <t>科目区分のプルダウンリスト</t>
    <rPh sb="0" eb="2">
      <t>カモク</t>
    </rPh>
    <rPh sb="2" eb="4">
      <t>クブン</t>
    </rPh>
    <phoneticPr fontId="6"/>
  </si>
  <si>
    <t>学</t>
    <rPh sb="0" eb="1">
      <t>ガク</t>
    </rPh>
    <phoneticPr fontId="6"/>
  </si>
  <si>
    <t>実</t>
    <rPh sb="0" eb="1">
      <t>ジツ</t>
    </rPh>
    <phoneticPr fontId="6"/>
  </si>
  <si>
    <t>他</t>
    <rPh sb="0" eb="1">
      <t>タ</t>
    </rPh>
    <phoneticPr fontId="6"/>
  </si>
  <si>
    <t>学科</t>
    <rPh sb="0" eb="2">
      <t>ガッカ</t>
    </rPh>
    <phoneticPr fontId="6"/>
  </si>
  <si>
    <t>実技</t>
    <rPh sb="0" eb="2">
      <t>ジツギ</t>
    </rPh>
    <phoneticPr fontId="6"/>
  </si>
  <si>
    <t>その他</t>
    <rPh sb="2" eb="3">
      <t>タ</t>
    </rPh>
    <phoneticPr fontId="6"/>
  </si>
  <si>
    <t>人数</t>
    <rPh sb="0" eb="2">
      <t>ニンズウ</t>
    </rPh>
    <phoneticPr fontId="6"/>
  </si>
  <si>
    <t>区分※</t>
    <rPh sb="0" eb="2">
      <t>クブン</t>
    </rPh>
    <phoneticPr fontId="6"/>
  </si>
  <si>
    <t>※「区分」欄　「学」→学科、「実」→実技、「他」→その他</t>
    <rPh sb="2" eb="4">
      <t>クブン</t>
    </rPh>
    <rPh sb="5" eb="6">
      <t>ラン</t>
    </rPh>
    <rPh sb="15" eb="16">
      <t>ジツ</t>
    </rPh>
    <rPh sb="22" eb="23">
      <t>ホカ</t>
    </rPh>
    <phoneticPr fontId="6"/>
  </si>
  <si>
    <t>様式５との一致</t>
    <rPh sb="0" eb="2">
      <t>ヨウシキ</t>
    </rPh>
    <rPh sb="5" eb="7">
      <t>イッチ</t>
    </rPh>
    <phoneticPr fontId="6"/>
  </si>
  <si>
    <t>受託希望訓練生数</t>
    <rPh sb="0" eb="2">
      <t>ジュタク</t>
    </rPh>
    <rPh sb="2" eb="4">
      <t>キボウ</t>
    </rPh>
    <rPh sb="4" eb="7">
      <t>クンレンセイ</t>
    </rPh>
    <rPh sb="7" eb="8">
      <t>スウ</t>
    </rPh>
    <phoneticPr fontId="6"/>
  </si>
  <si>
    <t>訓練の実施が可能な最少の訓練生数</t>
    <rPh sb="0" eb="2">
      <t>クンレン</t>
    </rPh>
    <rPh sb="3" eb="5">
      <t>ジッシ</t>
    </rPh>
    <rPh sb="6" eb="8">
      <t>カノウ</t>
    </rPh>
    <rPh sb="9" eb="11">
      <t>サイショウ</t>
    </rPh>
    <rPh sb="12" eb="15">
      <t>クンレンセイ</t>
    </rPh>
    <rPh sb="15" eb="16">
      <t>スウ</t>
    </rPh>
    <phoneticPr fontId="6"/>
  </si>
  <si>
    <t>訓練実施可能な最少訓練生数</t>
    <rPh sb="0" eb="2">
      <t>クンレン</t>
    </rPh>
    <rPh sb="2" eb="4">
      <t>ジッシ</t>
    </rPh>
    <rPh sb="4" eb="6">
      <t>カノウ</t>
    </rPh>
    <rPh sb="7" eb="9">
      <t>サイショウ</t>
    </rPh>
    <rPh sb="9" eb="12">
      <t>クンレンセイ</t>
    </rPh>
    <rPh sb="12" eb="13">
      <t>スウ</t>
    </rPh>
    <phoneticPr fontId="6"/>
  </si>
  <si>
    <t>受入希望訓練生数</t>
    <rPh sb="0" eb="2">
      <t>ウケイレ</t>
    </rPh>
    <rPh sb="2" eb="4">
      <t>キボウ</t>
    </rPh>
    <rPh sb="4" eb="7">
      <t>クンレンセイ</t>
    </rPh>
    <rPh sb="7" eb="8">
      <t>スウ</t>
    </rPh>
    <phoneticPr fontId="6"/>
  </si>
  <si>
    <t>講師配置について、学科は訓練生３０人に１人以上、実技は１５人に１人以上としてください（障害者委託訓練を除く）。</t>
    <rPh sb="0" eb="2">
      <t>コウシ</t>
    </rPh>
    <rPh sb="2" eb="4">
      <t>ハイチ</t>
    </rPh>
    <rPh sb="9" eb="11">
      <t>ガッカ</t>
    </rPh>
    <rPh sb="12" eb="15">
      <t>クンレンセイ</t>
    </rPh>
    <rPh sb="17" eb="18">
      <t>ニン</t>
    </rPh>
    <rPh sb="19" eb="21">
      <t>ヒトリ</t>
    </rPh>
    <rPh sb="21" eb="23">
      <t>イジョウ</t>
    </rPh>
    <rPh sb="24" eb="26">
      <t>ジツギ</t>
    </rPh>
    <rPh sb="29" eb="30">
      <t>ニン</t>
    </rPh>
    <rPh sb="31" eb="35">
      <t>ヒトリイジョウ</t>
    </rPh>
    <rPh sb="43" eb="50">
      <t>ショウガイシャイタククンレン</t>
    </rPh>
    <rPh sb="51" eb="52">
      <t>ノゾ</t>
    </rPh>
    <phoneticPr fontId="6"/>
  </si>
  <si>
    <t>←　未入力項目があると注意表示が出ます。</t>
    <rPh sb="2" eb="5">
      <t>ミニュウリョク</t>
    </rPh>
    <rPh sb="5" eb="7">
      <t>コウモク</t>
    </rPh>
    <rPh sb="11" eb="13">
      <t>チュウイ</t>
    </rPh>
    <rPh sb="13" eb="15">
      <t>ヒョウジ</t>
    </rPh>
    <rPh sb="16" eb="17">
      <t>デ</t>
    </rPh>
    <phoneticPr fontId="6"/>
  </si>
  <si>
    <t>経費内訳書の様式は任意ですが、様式１０の項目「講師等経費」「施設設備使用料」「その他（事務局人件費等）」の項目毎に集計し、それぞれの金額が分かるように記載してください。</t>
    <rPh sb="0" eb="2">
      <t>ケイヒ</t>
    </rPh>
    <rPh sb="2" eb="5">
      <t>ウチワケショ</t>
    </rPh>
    <rPh sb="6" eb="8">
      <t>ヨウシキ</t>
    </rPh>
    <rPh sb="9" eb="11">
      <t>ニンイ</t>
    </rPh>
    <rPh sb="15" eb="17">
      <t>ヨウシキ</t>
    </rPh>
    <rPh sb="20" eb="22">
      <t>コウモク</t>
    </rPh>
    <rPh sb="23" eb="25">
      <t>コウシ</t>
    </rPh>
    <rPh sb="25" eb="26">
      <t>トウ</t>
    </rPh>
    <rPh sb="26" eb="28">
      <t>ケイヒ</t>
    </rPh>
    <rPh sb="30" eb="32">
      <t>シセツ</t>
    </rPh>
    <rPh sb="32" eb="34">
      <t>セツビ</t>
    </rPh>
    <rPh sb="34" eb="37">
      <t>シヨウリョウ</t>
    </rPh>
    <rPh sb="41" eb="42">
      <t>タ</t>
    </rPh>
    <rPh sb="43" eb="46">
      <t>ジムキョク</t>
    </rPh>
    <rPh sb="46" eb="49">
      <t>ジンケンヒ</t>
    </rPh>
    <rPh sb="49" eb="50">
      <t>トウ</t>
    </rPh>
    <rPh sb="53" eb="56">
      <t>コウモクゴト</t>
    </rPh>
    <rPh sb="57" eb="59">
      <t>シュウケイ</t>
    </rPh>
    <rPh sb="66" eb="68">
      <t>キンガク</t>
    </rPh>
    <rPh sb="69" eb="70">
      <t>ワ</t>
    </rPh>
    <rPh sb="75" eb="77">
      <t>キサイ</t>
    </rPh>
    <phoneticPr fontId="6"/>
  </si>
  <si>
    <t>－</t>
    <phoneticPr fontId="6"/>
  </si>
  <si>
    <t>・様式番号の順にファイルし、チェック表と併せてご提出ください。</t>
    <phoneticPr fontId="6"/>
  </si>
  <si>
    <t>電子データ＋印刷したものを提出</t>
    <rPh sb="0" eb="2">
      <t>デンシ</t>
    </rPh>
    <rPh sb="6" eb="8">
      <t>インサツ</t>
    </rPh>
    <rPh sb="13" eb="15">
      <t>テイシュツ</t>
    </rPh>
    <phoneticPr fontId="6"/>
  </si>
  <si>
    <t>No</t>
    <phoneticPr fontId="6"/>
  </si>
  <si>
    <t>（注）その他資料は電子データ（PDFファイル）提出後、本書（財務諸表はファイルを印刷したもの）を正本に</t>
    <rPh sb="1" eb="2">
      <t>チュウ</t>
    </rPh>
    <rPh sb="5" eb="6">
      <t>タ</t>
    </rPh>
    <rPh sb="6" eb="8">
      <t>シリョウ</t>
    </rPh>
    <rPh sb="9" eb="11">
      <t>デンシ</t>
    </rPh>
    <rPh sb="23" eb="25">
      <t>テイシュツ</t>
    </rPh>
    <rPh sb="25" eb="26">
      <t>ゴ</t>
    </rPh>
    <rPh sb="27" eb="29">
      <t>ホンショ</t>
    </rPh>
    <rPh sb="30" eb="32">
      <t>ザイム</t>
    </rPh>
    <rPh sb="32" eb="34">
      <t>ショヒョウ</t>
    </rPh>
    <rPh sb="40" eb="42">
      <t>インサツ</t>
    </rPh>
    <phoneticPr fontId="6"/>
  </si>
  <si>
    <t>　　―</t>
  </si>
  <si>
    <r>
      <t>３　就職支援（様式９）　　</t>
    </r>
    <r>
      <rPr>
        <sz val="11"/>
        <color theme="1"/>
        <rFont val="ＭＳ ゴシック"/>
        <family val="3"/>
        <charset val="128"/>
      </rPr>
      <t>※詳細については様式９に記載し、ここには概要を記載してください。</t>
    </r>
    <rPh sb="2" eb="4">
      <t>シュウショク</t>
    </rPh>
    <rPh sb="4" eb="6">
      <t>シエン</t>
    </rPh>
    <rPh sb="7" eb="9">
      <t>ヨウシキ</t>
    </rPh>
    <rPh sb="14" eb="16">
      <t>ショウサイ</t>
    </rPh>
    <rPh sb="21" eb="23">
      <t>ヨウシキ</t>
    </rPh>
    <rPh sb="25" eb="27">
      <t>キサイ</t>
    </rPh>
    <rPh sb="33" eb="35">
      <t>ガイヨウ</t>
    </rPh>
    <rPh sb="36" eb="38">
      <t>キサイ</t>
    </rPh>
    <phoneticPr fontId="6"/>
  </si>
  <si>
    <t>介護員養成事業者指定書（写）
登録教習機関指定書（写）</t>
    <rPh sb="0" eb="3">
      <t>カイゴイン</t>
    </rPh>
    <rPh sb="3" eb="5">
      <t>ヨウセイ</t>
    </rPh>
    <rPh sb="5" eb="8">
      <t>ジギョウシャ</t>
    </rPh>
    <rPh sb="8" eb="10">
      <t>シテイ</t>
    </rPh>
    <rPh sb="10" eb="11">
      <t>ショ</t>
    </rPh>
    <rPh sb="12" eb="13">
      <t>ウツ</t>
    </rPh>
    <rPh sb="15" eb="17">
      <t>トウロク</t>
    </rPh>
    <rPh sb="17" eb="19">
      <t>キョウシュウ</t>
    </rPh>
    <rPh sb="19" eb="21">
      <t>キカン</t>
    </rPh>
    <rPh sb="21" eb="23">
      <t>シテイ</t>
    </rPh>
    <rPh sb="23" eb="24">
      <t>ショ</t>
    </rPh>
    <rPh sb="25" eb="26">
      <t>ウツ</t>
    </rPh>
    <phoneticPr fontId="6"/>
  </si>
  <si>
    <t>【補足】　認可外保育施設の場合は、提出いただいた託児添付Ｄにより、施設の適当性の評価をいたします。</t>
    <rPh sb="1" eb="3">
      <t>ホソク</t>
    </rPh>
    <phoneticPr fontId="6"/>
  </si>
  <si>
    <t>預かり可能年齢</t>
    <rPh sb="0" eb="1">
      <t>アズ</t>
    </rPh>
    <rPh sb="3" eb="5">
      <t>カノウ</t>
    </rPh>
    <rPh sb="5" eb="7">
      <t>ネンレイ</t>
    </rPh>
    <phoneticPr fontId="6"/>
  </si>
  <si>
    <t>預かり可能年齢
（入校の時点で）</t>
    <rPh sb="0" eb="1">
      <t>アズ</t>
    </rPh>
    <rPh sb="3" eb="5">
      <t>カノウ</t>
    </rPh>
    <rPh sb="5" eb="7">
      <t>ネンレイ</t>
    </rPh>
    <rPh sb="9" eb="11">
      <t>ニュウコウ</t>
    </rPh>
    <rPh sb="12" eb="14">
      <t>ジテン</t>
    </rPh>
    <phoneticPr fontId="6"/>
  </si>
  <si>
    <t>障害児等の受入可否</t>
    <rPh sb="0" eb="3">
      <t>ショウガイジ</t>
    </rPh>
    <rPh sb="3" eb="4">
      <t>トウ</t>
    </rPh>
    <rPh sb="5" eb="7">
      <t>ウケイレ</t>
    </rPh>
    <rPh sb="7" eb="9">
      <t>カヒ</t>
    </rPh>
    <phoneticPr fontId="6"/>
  </si>
  <si>
    <t>※障害児等の受入は必須条件ではありません。</t>
    <rPh sb="1" eb="4">
      <t>ショウガイジ</t>
    </rPh>
    <rPh sb="4" eb="5">
      <t>トウ</t>
    </rPh>
    <rPh sb="6" eb="8">
      <t>ウケイレ</t>
    </rPh>
    <rPh sb="9" eb="11">
      <t>ヒッス</t>
    </rPh>
    <rPh sb="11" eb="13">
      <t>ジョウケン</t>
    </rPh>
    <phoneticPr fontId="6"/>
  </si>
  <si>
    <t>※食事・軽食（ミルク・おやつを含む）代、おむつ代等、実費分については利用者負担とするため、託児サービス費用には含めないでください。</t>
    <rPh sb="1" eb="3">
      <t>ショクジ</t>
    </rPh>
    <rPh sb="4" eb="6">
      <t>ケイショク</t>
    </rPh>
    <rPh sb="15" eb="16">
      <t>フク</t>
    </rPh>
    <rPh sb="18" eb="19">
      <t>ダイ</t>
    </rPh>
    <rPh sb="23" eb="24">
      <t>ダイ</t>
    </rPh>
    <rPh sb="24" eb="25">
      <t>トウ</t>
    </rPh>
    <rPh sb="26" eb="28">
      <t>ジッピ</t>
    </rPh>
    <rPh sb="28" eb="29">
      <t>ブン</t>
    </rPh>
    <rPh sb="34" eb="37">
      <t>リヨウシャ</t>
    </rPh>
    <rPh sb="37" eb="39">
      <t>フタン</t>
    </rPh>
    <rPh sb="45" eb="47">
      <t>タクジ</t>
    </rPh>
    <rPh sb="51" eb="53">
      <t>ヒヨウ</t>
    </rPh>
    <rPh sb="55" eb="56">
      <t>フク</t>
    </rPh>
    <phoneticPr fontId="6"/>
  </si>
  <si>
    <t>※経費の内訳を任意の様式で添付してください（託児添付Ａ）。</t>
    <rPh sb="1" eb="3">
      <t>ケイヒ</t>
    </rPh>
    <rPh sb="4" eb="6">
      <t>ウチワケ</t>
    </rPh>
    <rPh sb="7" eb="9">
      <t>ニンイ</t>
    </rPh>
    <rPh sb="10" eb="12">
      <t>ヨウシキ</t>
    </rPh>
    <rPh sb="13" eb="15">
      <t>テンプ</t>
    </rPh>
    <rPh sb="22" eb="24">
      <t>タクジ</t>
    </rPh>
    <rPh sb="24" eb="26">
      <t>テンプ</t>
    </rPh>
    <phoneticPr fontId="6"/>
  </si>
  <si>
    <t>円（税抜き）１人１月あたり</t>
    <rPh sb="0" eb="1">
      <t>エン</t>
    </rPh>
    <rPh sb="2" eb="4">
      <t>ゼイヌ</t>
    </rPh>
    <rPh sb="7" eb="8">
      <t>ニン</t>
    </rPh>
    <rPh sb="9" eb="10">
      <t>ツキ</t>
    </rPh>
    <phoneticPr fontId="6"/>
  </si>
  <si>
    <t>託児サービス費用</t>
    <rPh sb="0" eb="2">
      <t>タクジ</t>
    </rPh>
    <rPh sb="6" eb="8">
      <t>ヒヨウ</t>
    </rPh>
    <phoneticPr fontId="6"/>
  </si>
  <si>
    <t>一時預かり事業を行う施設</t>
    <rPh sb="0" eb="2">
      <t>イチジ</t>
    </rPh>
    <rPh sb="2" eb="3">
      <t>アズ</t>
    </rPh>
    <rPh sb="5" eb="7">
      <t>ジギョウ</t>
    </rPh>
    <rPh sb="8" eb="9">
      <t>オコナ</t>
    </rPh>
    <rPh sb="10" eb="12">
      <t>シセツ</t>
    </rPh>
    <phoneticPr fontId="6"/>
  </si>
  <si>
    <t>認可外保育施設（託児添付Ｄをつけてください）</t>
    <rPh sb="0" eb="3">
      <t>ニンカガイ</t>
    </rPh>
    <rPh sb="3" eb="5">
      <t>ホイク</t>
    </rPh>
    <rPh sb="5" eb="7">
      <t>シセツ</t>
    </rPh>
    <phoneticPr fontId="6"/>
  </si>
  <si>
    <t>施設の種類</t>
    <rPh sb="3" eb="5">
      <t>シュルイ</t>
    </rPh>
    <phoneticPr fontId="6"/>
  </si>
  <si>
    <t>保育所</t>
    <rPh sb="0" eb="3">
      <t>ホイクショ</t>
    </rPh>
    <phoneticPr fontId="6"/>
  </si>
  <si>
    <t>小数点第二位以下四捨五入してください。</t>
    <rPh sb="0" eb="3">
      <t>ショウスウテン</t>
    </rPh>
    <rPh sb="3" eb="4">
      <t>ダイ</t>
    </rPh>
    <rPh sb="4" eb="5">
      <t>ニ</t>
    </rPh>
    <rPh sb="5" eb="6">
      <t>イ</t>
    </rPh>
    <rPh sb="6" eb="8">
      <t>イカ</t>
    </rPh>
    <rPh sb="8" eb="12">
      <t>シシャゴニュウ</t>
    </rPh>
    <phoneticPr fontId="6"/>
  </si>
  <si>
    <t>施設までの距離</t>
    <rPh sb="0" eb="2">
      <t>シセツ</t>
    </rPh>
    <rPh sb="5" eb="7">
      <t>キョリ</t>
    </rPh>
    <phoneticPr fontId="6"/>
  </si>
  <si>
    <t>km</t>
    <phoneticPr fontId="6"/>
  </si>
  <si>
    <t>約</t>
    <rPh sb="0" eb="1">
      <t>ヤク</t>
    </rPh>
    <phoneticPr fontId="6"/>
  </si>
  <si>
    <t>訓練実施場所までの距離</t>
    <rPh sb="0" eb="2">
      <t>クンレン</t>
    </rPh>
    <rPh sb="2" eb="4">
      <t>ジッシ</t>
    </rPh>
    <rPh sb="4" eb="6">
      <t>バショ</t>
    </rPh>
    <rPh sb="9" eb="11">
      <t>キョリ</t>
    </rPh>
    <phoneticPr fontId="6"/>
  </si>
  <si>
    <t>電話番号</t>
    <rPh sb="0" eb="2">
      <t>デンワ</t>
    </rPh>
    <rPh sb="2" eb="4">
      <t>バンゴウ</t>
    </rPh>
    <phoneticPr fontId="6"/>
  </si>
  <si>
    <t>職名</t>
    <rPh sb="0" eb="2">
      <t>ショクメイ</t>
    </rPh>
    <phoneticPr fontId="6"/>
  </si>
  <si>
    <t>託児サービス提供施設の担当者</t>
    <rPh sb="0" eb="2">
      <t>タクジ</t>
    </rPh>
    <rPh sb="6" eb="8">
      <t>テイキョウ</t>
    </rPh>
    <rPh sb="8" eb="10">
      <t>シセツ</t>
    </rPh>
    <rPh sb="11" eb="14">
      <t>タントウシャ</t>
    </rPh>
    <phoneticPr fontId="6"/>
  </si>
  <si>
    <t>住所</t>
    <rPh sb="0" eb="2">
      <t>ジュウショ</t>
    </rPh>
    <phoneticPr fontId="6"/>
  </si>
  <si>
    <t>施設名</t>
    <rPh sb="0" eb="3">
      <t>シセツメイ</t>
    </rPh>
    <phoneticPr fontId="6"/>
  </si>
  <si>
    <t>託児サービス提供施設</t>
    <rPh sb="0" eb="2">
      <t>タクジ</t>
    </rPh>
    <rPh sb="6" eb="8">
      <t>テイキョウ</t>
    </rPh>
    <rPh sb="8" eb="10">
      <t>シセツ</t>
    </rPh>
    <phoneticPr fontId="6"/>
  </si>
  <si>
    <t>託児サービス提供施設名</t>
    <rPh sb="0" eb="2">
      <t>タクジ</t>
    </rPh>
    <rPh sb="6" eb="8">
      <t>テイキョウ</t>
    </rPh>
    <rPh sb="8" eb="10">
      <t>シセツ</t>
    </rPh>
    <rPh sb="10" eb="11">
      <t>メイ</t>
    </rPh>
    <phoneticPr fontId="6"/>
  </si>
  <si>
    <t>以下は、託児サービスを提供する場合のみ記入してください。</t>
    <rPh sb="0" eb="2">
      <t>イカ</t>
    </rPh>
    <rPh sb="4" eb="6">
      <t>タクジ</t>
    </rPh>
    <rPh sb="11" eb="13">
      <t>テイキョウ</t>
    </rPh>
    <rPh sb="15" eb="17">
      <t>バアイ</t>
    </rPh>
    <rPh sb="19" eb="21">
      <t>キニュウ</t>
    </rPh>
    <phoneticPr fontId="6"/>
  </si>
  <si>
    <t>託児提案児童数</t>
    <rPh sb="0" eb="2">
      <t>タクジ</t>
    </rPh>
    <rPh sb="2" eb="4">
      <t>テイアン</t>
    </rPh>
    <rPh sb="4" eb="7">
      <t>ジドウスウ</t>
    </rPh>
    <phoneticPr fontId="6"/>
  </si>
  <si>
    <t>託児サービス提供内容</t>
    <rPh sb="0" eb="2">
      <t>タクジ</t>
    </rPh>
    <rPh sb="6" eb="8">
      <t>テイキョウ</t>
    </rPh>
    <rPh sb="8" eb="10">
      <t>ナイヨウ</t>
    </rPh>
    <phoneticPr fontId="6"/>
  </si>
  <si>
    <t>施設の種類</t>
    <rPh sb="0" eb="2">
      <t>シセツ</t>
    </rPh>
    <rPh sb="3" eb="5">
      <t>シュルイ</t>
    </rPh>
    <phoneticPr fontId="6"/>
  </si>
  <si>
    <t>障害児受入可否</t>
    <rPh sb="0" eb="3">
      <t>ショウガイジ</t>
    </rPh>
    <rPh sb="3" eb="5">
      <t>ウケイレ</t>
    </rPh>
    <rPh sb="5" eb="7">
      <t>カヒ</t>
    </rPh>
    <phoneticPr fontId="6"/>
  </si>
  <si>
    <t>から可能</t>
    <rPh sb="2" eb="4">
      <t>カノウ</t>
    </rPh>
    <phoneticPr fontId="6"/>
  </si>
  <si>
    <t>ゼロ歳児から可能な場合「○か月」、１歳児以降で可能な場合「○歳」と記入してください。</t>
    <rPh sb="2" eb="4">
      <t>サイジ</t>
    </rPh>
    <rPh sb="6" eb="8">
      <t>カノウ</t>
    </rPh>
    <rPh sb="9" eb="11">
      <t>バアイ</t>
    </rPh>
    <rPh sb="14" eb="15">
      <t>ゲツ</t>
    </rPh>
    <rPh sb="18" eb="20">
      <t>サイジ</t>
    </rPh>
    <rPh sb="20" eb="22">
      <t>イコウ</t>
    </rPh>
    <rPh sb="23" eb="25">
      <t>カノウ</t>
    </rPh>
    <rPh sb="26" eb="28">
      <t>バアイ</t>
    </rPh>
    <rPh sb="30" eb="31">
      <t>サイ</t>
    </rPh>
    <rPh sb="33" eb="35">
      <t>キニュウ</t>
    </rPh>
    <phoneticPr fontId="6"/>
  </si>
  <si>
    <t>可</t>
    <rPh sb="0" eb="1">
      <t>カ</t>
    </rPh>
    <phoneticPr fontId="6"/>
  </si>
  <si>
    <t>不可</t>
    <rPh sb="0" eb="2">
      <t>フカ</t>
    </rPh>
    <phoneticPr fontId="6"/>
  </si>
  <si>
    <t>プルダウンにより「可」「不可」から選択してください。</t>
    <rPh sb="9" eb="10">
      <t>カ</t>
    </rPh>
    <rPh sb="12" eb="14">
      <t>フカ</t>
    </rPh>
    <phoneticPr fontId="6"/>
  </si>
  <si>
    <t>施設の種類
（児童福祉法に定める種類のうち該当するものを選択）</t>
    <rPh sb="0" eb="2">
      <t>シセツ</t>
    </rPh>
    <rPh sb="3" eb="5">
      <t>シュルイ</t>
    </rPh>
    <rPh sb="7" eb="9">
      <t>ジドウ</t>
    </rPh>
    <rPh sb="9" eb="12">
      <t>フクシホウ</t>
    </rPh>
    <rPh sb="13" eb="14">
      <t>サダ</t>
    </rPh>
    <rPh sb="16" eb="18">
      <t>シュルイ</t>
    </rPh>
    <rPh sb="21" eb="23">
      <t>ガイトウ</t>
    </rPh>
    <rPh sb="28" eb="30">
      <t>センタク</t>
    </rPh>
    <phoneticPr fontId="6"/>
  </si>
  <si>
    <t>提案する託児児童数を記入してください。</t>
    <rPh sb="0" eb="2">
      <t>テイアン</t>
    </rPh>
    <rPh sb="4" eb="6">
      <t>タクジ</t>
    </rPh>
    <rPh sb="6" eb="9">
      <t>ジドウスウ</t>
    </rPh>
    <rPh sb="10" eb="12">
      <t>キニュウ</t>
    </rPh>
    <phoneticPr fontId="6"/>
  </si>
  <si>
    <t>託児サービス費用は実費（施設が定める一般利用者の単価と同額）としてください。このため、託児添付Ａ(任意様式）では、施設のパンフレット等で単価や１か月の利用料が分かるものとしてください。また、所得水準によって利用料が変動する場合などはそれが分かる資料（HPのコピーなど）を添付してください。</t>
    <rPh sb="0" eb="2">
      <t>タクジ</t>
    </rPh>
    <rPh sb="6" eb="8">
      <t>ヒヨウ</t>
    </rPh>
    <rPh sb="9" eb="11">
      <t>ジッピ</t>
    </rPh>
    <rPh sb="12" eb="14">
      <t>シセツ</t>
    </rPh>
    <rPh sb="15" eb="16">
      <t>サダ</t>
    </rPh>
    <rPh sb="18" eb="20">
      <t>イッパン</t>
    </rPh>
    <rPh sb="20" eb="23">
      <t>リヨウシャ</t>
    </rPh>
    <rPh sb="24" eb="26">
      <t>タンカ</t>
    </rPh>
    <rPh sb="27" eb="29">
      <t>ドウガク</t>
    </rPh>
    <rPh sb="43" eb="45">
      <t>タクジ</t>
    </rPh>
    <rPh sb="45" eb="47">
      <t>テンプ</t>
    </rPh>
    <rPh sb="49" eb="51">
      <t>ニンイ</t>
    </rPh>
    <rPh sb="51" eb="53">
      <t>ヨウシキ</t>
    </rPh>
    <rPh sb="57" eb="59">
      <t>シセツ</t>
    </rPh>
    <rPh sb="66" eb="67">
      <t>トウ</t>
    </rPh>
    <rPh sb="68" eb="70">
      <t>タンカ</t>
    </rPh>
    <rPh sb="73" eb="74">
      <t>ゲツ</t>
    </rPh>
    <rPh sb="75" eb="78">
      <t>リヨウリョウ</t>
    </rPh>
    <rPh sb="79" eb="80">
      <t>ワ</t>
    </rPh>
    <rPh sb="95" eb="97">
      <t>ショトク</t>
    </rPh>
    <rPh sb="97" eb="99">
      <t>スイジュン</t>
    </rPh>
    <rPh sb="103" eb="106">
      <t>リヨウリョウ</t>
    </rPh>
    <rPh sb="107" eb="109">
      <t>ヘンドウ</t>
    </rPh>
    <rPh sb="111" eb="113">
      <t>バアイ</t>
    </rPh>
    <rPh sb="119" eb="120">
      <t>ワ</t>
    </rPh>
    <rPh sb="122" eb="124">
      <t>シリョウ</t>
    </rPh>
    <rPh sb="135" eb="137">
      <t>テンプ</t>
    </rPh>
    <phoneticPr fontId="6"/>
  </si>
  <si>
    <t>各様式エラーチェック</t>
    <rPh sb="0" eb="1">
      <t>カク</t>
    </rPh>
    <rPh sb="1" eb="3">
      <t>ヨウシキ</t>
    </rPh>
    <phoneticPr fontId="6"/>
  </si>
  <si>
    <t>＜ファイル提出(アップロード）時＞</t>
    <rPh sb="5" eb="7">
      <t>テイシュツ</t>
    </rPh>
    <phoneticPr fontId="6"/>
  </si>
  <si>
    <t>託児</t>
    <rPh sb="0" eb="2">
      <t>タクジ</t>
    </rPh>
    <phoneticPr fontId="6"/>
  </si>
  <si>
    <t>経費の内訳</t>
    <rPh sb="0" eb="2">
      <t>ケイヒ</t>
    </rPh>
    <rPh sb="3" eb="5">
      <t>ウチワケ</t>
    </rPh>
    <phoneticPr fontId="6"/>
  </si>
  <si>
    <t>傷害保険・賠償責任保険の証書（写）</t>
    <rPh sb="0" eb="2">
      <t>ショウガイ</t>
    </rPh>
    <rPh sb="2" eb="4">
      <t>ホケン</t>
    </rPh>
    <rPh sb="5" eb="7">
      <t>バイショウ</t>
    </rPh>
    <rPh sb="7" eb="9">
      <t>セキニン</t>
    </rPh>
    <rPh sb="9" eb="11">
      <t>ホケン</t>
    </rPh>
    <rPh sb="12" eb="14">
      <t>ショウショ</t>
    </rPh>
    <rPh sb="15" eb="16">
      <t>ウツ</t>
    </rPh>
    <phoneticPr fontId="6"/>
  </si>
  <si>
    <t>施設の概要を示すパンフレット</t>
    <rPh sb="0" eb="2">
      <t>シセツ</t>
    </rPh>
    <rPh sb="3" eb="5">
      <t>ガイヨウ</t>
    </rPh>
    <rPh sb="6" eb="7">
      <t>シメ</t>
    </rPh>
    <phoneticPr fontId="6"/>
  </si>
  <si>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6"/>
  </si>
  <si>
    <t>認可外保育の場合のみ</t>
    <rPh sb="0" eb="3">
      <t>ニンカガイ</t>
    </rPh>
    <rPh sb="3" eb="5">
      <t>ホイク</t>
    </rPh>
    <rPh sb="6" eb="8">
      <t>バアイ</t>
    </rPh>
    <phoneticPr fontId="6"/>
  </si>
  <si>
    <t>提出する書類・データは確認欄に「○」を、提出しない又は非該当は「－」を記入してください。↓</t>
    <rPh sb="20" eb="22">
      <t>テイシュツ</t>
    </rPh>
    <rPh sb="25" eb="26">
      <t>マタ</t>
    </rPh>
    <rPh sb="27" eb="28">
      <t>ヒ</t>
    </rPh>
    <rPh sb="28" eb="30">
      <t>ガイトウ</t>
    </rPh>
    <phoneticPr fontId="6"/>
  </si>
  <si>
    <t>ジョブ・カード作成支援者が就職支援責任者と同じである場合でも、再度記入してください。</t>
    <rPh sb="7" eb="9">
      <t>サクセイ</t>
    </rPh>
    <rPh sb="9" eb="12">
      <t>シエンシャ</t>
    </rPh>
    <rPh sb="13" eb="15">
      <t>シュウショク</t>
    </rPh>
    <rPh sb="15" eb="17">
      <t>シエン</t>
    </rPh>
    <rPh sb="17" eb="20">
      <t>セキニンシャ</t>
    </rPh>
    <rPh sb="31" eb="35">
      <t>サイドキニュウ</t>
    </rPh>
    <phoneticPr fontId="6"/>
  </si>
  <si>
    <t>固定電話（0##)####-####の書式を設定しています。携帯電話の場合は0#0-####-####（ハイフン）で入力してください。</t>
    <rPh sb="0" eb="2">
      <t>コテイ</t>
    </rPh>
    <rPh sb="2" eb="4">
      <t>デンワ</t>
    </rPh>
    <rPh sb="19" eb="21">
      <t>ショシキ</t>
    </rPh>
    <rPh sb="22" eb="24">
      <t>セッテイ</t>
    </rPh>
    <rPh sb="30" eb="32">
      <t>ケイタイ</t>
    </rPh>
    <rPh sb="32" eb="34">
      <t>デンワ</t>
    </rPh>
    <rPh sb="35" eb="37">
      <t>バアイ</t>
    </rPh>
    <rPh sb="58" eb="60">
      <t>ニュウリョク</t>
    </rPh>
    <phoneticPr fontId="6"/>
  </si>
  <si>
    <t>　　訓練中に実施する就職支援で、どのような支援等を行って訓練生を就職に結びつけようと考えているのか、</t>
    <rPh sb="2" eb="5">
      <t>クンレンチュウ</t>
    </rPh>
    <rPh sb="6" eb="8">
      <t>ジッシ</t>
    </rPh>
    <rPh sb="10" eb="12">
      <t>シュウショク</t>
    </rPh>
    <rPh sb="12" eb="14">
      <t>シエン</t>
    </rPh>
    <rPh sb="21" eb="23">
      <t>シエン</t>
    </rPh>
    <rPh sb="23" eb="24">
      <t>トウ</t>
    </rPh>
    <rPh sb="25" eb="26">
      <t>オコナ</t>
    </rPh>
    <rPh sb="28" eb="30">
      <t>クンレン</t>
    </rPh>
    <rPh sb="30" eb="31">
      <t>ショウ</t>
    </rPh>
    <rPh sb="32" eb="34">
      <t>シュウショク</t>
    </rPh>
    <rPh sb="35" eb="36">
      <t>ムス</t>
    </rPh>
    <rPh sb="42" eb="43">
      <t>カンガ</t>
    </rPh>
    <phoneticPr fontId="6"/>
  </si>
  <si>
    <t>　　訓練修了後に実施する就職支援内容で特徴的なところを具体的かつ詳細に記入してください。</t>
    <rPh sb="2" eb="4">
      <t>クンレン</t>
    </rPh>
    <rPh sb="4" eb="7">
      <t>シュウリョウゴ</t>
    </rPh>
    <rPh sb="8" eb="10">
      <t>ジッシ</t>
    </rPh>
    <rPh sb="12" eb="14">
      <t>シュウショク</t>
    </rPh>
    <rPh sb="14" eb="16">
      <t>シエン</t>
    </rPh>
    <rPh sb="16" eb="18">
      <t>ナイヨウ</t>
    </rPh>
    <rPh sb="19" eb="22">
      <t>トクチョウテキ</t>
    </rPh>
    <rPh sb="27" eb="30">
      <t>グタイテキ</t>
    </rPh>
    <rPh sb="32" eb="34">
      <t>ショウサイ</t>
    </rPh>
    <rPh sb="35" eb="37">
      <t>キニュウ</t>
    </rPh>
    <phoneticPr fontId="6"/>
  </si>
  <si>
    <t>事業所名</t>
    <rPh sb="0" eb="3">
      <t>ジギョウショ</t>
    </rPh>
    <rPh sb="3" eb="4">
      <t>メイ</t>
    </rPh>
    <phoneticPr fontId="6"/>
  </si>
  <si>
    <t>従業員数</t>
    <rPh sb="0" eb="3">
      <t>ジュウギョウイン</t>
    </rPh>
    <rPh sb="3" eb="4">
      <t>スウ</t>
    </rPh>
    <phoneticPr fontId="6"/>
  </si>
  <si>
    <t>受入予
定人数</t>
    <rPh sb="0" eb="2">
      <t>ウケイレ</t>
    </rPh>
    <rPh sb="2" eb="3">
      <t>ヨ</t>
    </rPh>
    <rPh sb="4" eb="5">
      <t>サダム</t>
    </rPh>
    <rPh sb="5" eb="7">
      <t>ニンズウ</t>
    </rPh>
    <phoneticPr fontId="6"/>
  </si>
  <si>
    <t>主な業種</t>
    <rPh sb="0" eb="1">
      <t>オモ</t>
    </rPh>
    <rPh sb="2" eb="4">
      <t>ギョウシュ</t>
    </rPh>
    <phoneticPr fontId="6"/>
  </si>
  <si>
    <t>契約見込み</t>
    <rPh sb="0" eb="2">
      <t>ケイヤク</t>
    </rPh>
    <rPh sb="2" eb="4">
      <t>ミコ</t>
    </rPh>
    <phoneticPr fontId="6"/>
  </si>
  <si>
    <t>打診</t>
    <rPh sb="0" eb="2">
      <t>ダシン</t>
    </rPh>
    <phoneticPr fontId="6"/>
  </si>
  <si>
    <t>「打診」「実績」についてプルダウンにより「有」又は「無」を選択してください。</t>
    <rPh sb="1" eb="3">
      <t>ダシン</t>
    </rPh>
    <rPh sb="5" eb="7">
      <t>ジッセキ</t>
    </rPh>
    <rPh sb="21" eb="22">
      <t>ア</t>
    </rPh>
    <rPh sb="23" eb="24">
      <t>マタ</t>
    </rPh>
    <rPh sb="26" eb="27">
      <t>ナ</t>
    </rPh>
    <rPh sb="29" eb="31">
      <t>センタク</t>
    </rPh>
    <phoneticPr fontId="6"/>
  </si>
  <si>
    <t>実績</t>
    <rPh sb="0" eb="2">
      <t>ジッセキ</t>
    </rPh>
    <phoneticPr fontId="6"/>
  </si>
  <si>
    <t>前橋市富士見町富士見峠１１１１</t>
    <rPh sb="0" eb="3">
      <t>マエバシシ</t>
    </rPh>
    <rPh sb="3" eb="7">
      <t>フジミマチ</t>
    </rPh>
    <rPh sb="7" eb="11">
      <t>フジミトウゲ</t>
    </rPh>
    <phoneticPr fontId="6"/>
  </si>
  <si>
    <t>観光施設運営</t>
    <rPh sb="0" eb="2">
      <t>カンコウ</t>
    </rPh>
    <rPh sb="2" eb="4">
      <t>シセツ</t>
    </rPh>
    <rPh sb="4" eb="6">
      <t>ウンエイ</t>
    </rPh>
    <phoneticPr fontId="6"/>
  </si>
  <si>
    <t>株式会社赤城山</t>
    <rPh sb="0" eb="2">
      <t>カブシキ</t>
    </rPh>
    <rPh sb="2" eb="4">
      <t>カイシャ</t>
    </rPh>
    <rPh sb="4" eb="7">
      <t>アカギヤマ</t>
    </rPh>
    <phoneticPr fontId="6"/>
  </si>
  <si>
    <t>積算内訳を詳細に記入する場合、別紙で内訳を添付し、本シートの積算内訳欄には「別紙内訳のとおり」と記入してください。
別紙には、「講師等経費」「施設設備使用料」「その他（事務局人件費等）」の項目ごとに、内訳と小計を記入してください。（シート（参考）「経費内訳」の書式をご参照ください。）</t>
    <rPh sb="0" eb="2">
      <t>セキサン</t>
    </rPh>
    <rPh sb="2" eb="4">
      <t>ウチワケ</t>
    </rPh>
    <rPh sb="5" eb="7">
      <t>ショウサイ</t>
    </rPh>
    <rPh sb="8" eb="10">
      <t>キニュウ</t>
    </rPh>
    <rPh sb="12" eb="14">
      <t>バアイ</t>
    </rPh>
    <rPh sb="15" eb="17">
      <t>ベッシ</t>
    </rPh>
    <rPh sb="18" eb="20">
      <t>ウチワケ</t>
    </rPh>
    <rPh sb="21" eb="23">
      <t>テンプ</t>
    </rPh>
    <rPh sb="25" eb="26">
      <t>ホン</t>
    </rPh>
    <rPh sb="30" eb="32">
      <t>セキサン</t>
    </rPh>
    <rPh sb="32" eb="34">
      <t>ウチワケ</t>
    </rPh>
    <rPh sb="34" eb="35">
      <t>ラン</t>
    </rPh>
    <rPh sb="38" eb="40">
      <t>ベッシ</t>
    </rPh>
    <rPh sb="40" eb="42">
      <t>ウチワケ</t>
    </rPh>
    <rPh sb="48" eb="50">
      <t>キニュウ</t>
    </rPh>
    <rPh sb="59" eb="61">
      <t>ベッシ</t>
    </rPh>
    <rPh sb="65" eb="67">
      <t>コウシ</t>
    </rPh>
    <rPh sb="67" eb="68">
      <t>ナド</t>
    </rPh>
    <rPh sb="68" eb="70">
      <t>ケイヒ</t>
    </rPh>
    <rPh sb="72" eb="74">
      <t>シセツ</t>
    </rPh>
    <rPh sb="74" eb="76">
      <t>セツビ</t>
    </rPh>
    <rPh sb="76" eb="79">
      <t>シヨウリョウ</t>
    </rPh>
    <rPh sb="83" eb="84">
      <t>タ</t>
    </rPh>
    <rPh sb="85" eb="88">
      <t>ジムキョク</t>
    </rPh>
    <rPh sb="88" eb="91">
      <t>ジンケンヒ</t>
    </rPh>
    <rPh sb="91" eb="92">
      <t>トウ</t>
    </rPh>
    <rPh sb="95" eb="97">
      <t>コウモク</t>
    </rPh>
    <rPh sb="101" eb="103">
      <t>ウチワケ</t>
    </rPh>
    <rPh sb="104" eb="106">
      <t>ショウケイ</t>
    </rPh>
    <rPh sb="107" eb="109">
      <t>キニュウ</t>
    </rPh>
    <rPh sb="121" eb="123">
      <t>サンコウ</t>
    </rPh>
    <rPh sb="125" eb="127">
      <t>ケイヒ</t>
    </rPh>
    <rPh sb="131" eb="133">
      <t>ショシキ</t>
    </rPh>
    <rPh sb="135" eb="137">
      <t>サンショウ</t>
    </rPh>
    <phoneticPr fontId="6"/>
  </si>
  <si>
    <t>計算式：小計÷(定員</t>
    <rPh sb="0" eb="3">
      <t>ケイサンシキ</t>
    </rPh>
    <rPh sb="4" eb="6">
      <t>ショウケイ</t>
    </rPh>
    <rPh sb="8" eb="10">
      <t>テイイン</t>
    </rPh>
    <phoneticPr fontId="6"/>
  </si>
  <si>
    <t>　（合計÷訓練期間÷定員、円未満切捨て）</t>
    <rPh sb="2" eb="4">
      <t>ゴウケイ</t>
    </rPh>
    <rPh sb="5" eb="7">
      <t>クンレン</t>
    </rPh>
    <rPh sb="7" eb="9">
      <t>キカン</t>
    </rPh>
    <rPh sb="10" eb="12">
      <t>テイイン</t>
    </rPh>
    <rPh sb="13" eb="16">
      <t>エンミマン</t>
    </rPh>
    <rPh sb="16" eb="18">
      <t>キリス</t>
    </rPh>
    <phoneticPr fontId="6"/>
  </si>
  <si>
    <t>申請書の作成日は、公募開始から締切までの日のいずれかになります。</t>
    <rPh sb="0" eb="3">
      <t>シンセイショ</t>
    </rPh>
    <rPh sb="4" eb="6">
      <t>サクセイ</t>
    </rPh>
    <rPh sb="6" eb="7">
      <t>ヒ</t>
    </rPh>
    <rPh sb="9" eb="11">
      <t>コウボ</t>
    </rPh>
    <rPh sb="11" eb="13">
      <t>カイシ</t>
    </rPh>
    <rPh sb="15" eb="17">
      <t>シメキリ</t>
    </rPh>
    <rPh sb="20" eb="21">
      <t>ヒ</t>
    </rPh>
    <phoneticPr fontId="6"/>
  </si>
  <si>
    <t>作成日</t>
    <rPh sb="0" eb="2">
      <t>サクセイ</t>
    </rPh>
    <rPh sb="2" eb="3">
      <t>ヒ</t>
    </rPh>
    <phoneticPr fontId="6"/>
  </si>
  <si>
    <t>積算内訳資料</t>
    <rPh sb="0" eb="2">
      <t>セキサン</t>
    </rPh>
    <rPh sb="2" eb="4">
      <t>ウチワケ</t>
    </rPh>
    <rPh sb="4" eb="6">
      <t>シリョウ</t>
    </rPh>
    <phoneticPr fontId="6"/>
  </si>
  <si>
    <t>・「７講師（１）」シートに同じです。講師が９人以上の場合に御記入ください。
・講師が８人以下の場合は空欄で結構です。</t>
    <rPh sb="3" eb="5">
      <t>コウシ</t>
    </rPh>
    <rPh sb="13" eb="14">
      <t>オナ</t>
    </rPh>
    <rPh sb="18" eb="20">
      <t>コウシ</t>
    </rPh>
    <rPh sb="22" eb="25">
      <t>ニンイジョウ</t>
    </rPh>
    <rPh sb="26" eb="28">
      <t>バアイ</t>
    </rPh>
    <rPh sb="29" eb="32">
      <t>ゴキニュウ</t>
    </rPh>
    <rPh sb="40" eb="42">
      <t>コウシ</t>
    </rPh>
    <rPh sb="44" eb="47">
      <t>ニンイカ</t>
    </rPh>
    <rPh sb="48" eb="50">
      <t>バアイ</t>
    </rPh>
    <rPh sb="51" eb="53">
      <t>クウラン</t>
    </rPh>
    <rPh sb="54" eb="56">
      <t>ケッコウ</t>
    </rPh>
    <phoneticPr fontId="6"/>
  </si>
  <si>
    <t>訓練生の一人一月当たり経費
（円未満切り捨て、税抜き）</t>
    <rPh sb="0" eb="3">
      <t>クンレンセイ</t>
    </rPh>
    <rPh sb="4" eb="6">
      <t>ヒトリ</t>
    </rPh>
    <rPh sb="5" eb="6">
      <t>１１</t>
    </rPh>
    <rPh sb="11" eb="13">
      <t>ケイヒ</t>
    </rPh>
    <phoneticPr fontId="6"/>
  </si>
  <si>
    <t>職場実習</t>
  </si>
  <si>
    <t>職場見学</t>
  </si>
  <si>
    <t>職場体験</t>
  </si>
  <si>
    <t>受入予定人数</t>
    <rPh sb="0" eb="2">
      <t>ウケイレ</t>
    </rPh>
    <rPh sb="2" eb="4">
      <t>ヨテイ</t>
    </rPh>
    <rPh sb="4" eb="6">
      <t>ニンズウ</t>
    </rPh>
    <phoneticPr fontId="52"/>
  </si>
  <si>
    <t>実施予定日</t>
    <rPh sb="0" eb="2">
      <t>ジッシ</t>
    </rPh>
    <rPh sb="2" eb="4">
      <t>ヨテイ</t>
    </rPh>
    <rPh sb="4" eb="5">
      <t>ビ</t>
    </rPh>
    <phoneticPr fontId="52"/>
  </si>
  <si>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52"/>
  </si>
  <si>
    <t>サービス種類
（注１）</t>
    <rPh sb="4" eb="6">
      <t>シュルイ</t>
    </rPh>
    <rPh sb="8" eb="9">
      <t>チュウ</t>
    </rPh>
    <phoneticPr fontId="31"/>
  </si>
  <si>
    <t>No</t>
    <phoneticPr fontId="52"/>
  </si>
  <si>
    <t>職場見学等実施計画書</t>
    <rPh sb="0" eb="2">
      <t>ショクバ</t>
    </rPh>
    <rPh sb="2" eb="4">
      <t>ケンガク</t>
    </rPh>
    <rPh sb="4" eb="5">
      <t>トウ</t>
    </rPh>
    <rPh sb="5" eb="7">
      <t>ジッシ</t>
    </rPh>
    <rPh sb="7" eb="10">
      <t>ケイカクショ</t>
    </rPh>
    <phoneticPr fontId="6"/>
  </si>
  <si>
    <t>添付Ａ</t>
    <phoneticPr fontId="6"/>
  </si>
  <si>
    <t>添付Ｂ</t>
    <phoneticPr fontId="6"/>
  </si>
  <si>
    <t>添付Ｃ</t>
    <phoneticPr fontId="6"/>
  </si>
  <si>
    <t>添付Ｄ</t>
    <phoneticPr fontId="6"/>
  </si>
  <si>
    <t>【補足１】　委託先機関選定後、訓練実施日程の調整を行った上で、「日別計画表」を提出していただきます。</t>
    <rPh sb="1" eb="3">
      <t>ホソク</t>
    </rPh>
    <rPh sb="6" eb="9">
      <t>イタクサキ</t>
    </rPh>
    <rPh sb="9" eb="11">
      <t>キカン</t>
    </rPh>
    <rPh sb="11" eb="13">
      <t>センテイ</t>
    </rPh>
    <rPh sb="13" eb="14">
      <t>ゴ</t>
    </rPh>
    <rPh sb="15" eb="17">
      <t>クンレン</t>
    </rPh>
    <rPh sb="17" eb="19">
      <t>ジッシ</t>
    </rPh>
    <rPh sb="19" eb="21">
      <t>ニッテイ</t>
    </rPh>
    <rPh sb="22" eb="24">
      <t>チョウセイ</t>
    </rPh>
    <rPh sb="25" eb="26">
      <t>オコナ</t>
    </rPh>
    <rPh sb="28" eb="29">
      <t>ウエ</t>
    </rPh>
    <rPh sb="32" eb="33">
      <t>ヒ</t>
    </rPh>
    <rPh sb="33" eb="34">
      <t>ベツ</t>
    </rPh>
    <rPh sb="34" eb="36">
      <t>ケイカク</t>
    </rPh>
    <rPh sb="36" eb="37">
      <t>オモテ</t>
    </rPh>
    <rPh sb="39" eb="41">
      <t>テイシュツ</t>
    </rPh>
    <phoneticPr fontId="6"/>
  </si>
  <si>
    <t>講師名簿（２頁目）</t>
    <rPh sb="0" eb="2">
      <t>コウシ</t>
    </rPh>
    <rPh sb="2" eb="4">
      <t>メイボ</t>
    </rPh>
    <rPh sb="6" eb="7">
      <t>ページ</t>
    </rPh>
    <rPh sb="7" eb="8">
      <t>メ</t>
    </rPh>
    <phoneticPr fontId="6"/>
  </si>
  <si>
    <t>（定員未満を受託希望
とする理由）</t>
    <rPh sb="1" eb="3">
      <t>テイイン</t>
    </rPh>
    <rPh sb="3" eb="5">
      <t>ミマン</t>
    </rPh>
    <rPh sb="6" eb="8">
      <t>ジュタク</t>
    </rPh>
    <rPh sb="8" eb="10">
      <t>キボウ</t>
    </rPh>
    <rPh sb="14" eb="16">
      <t>リユウ</t>
    </rPh>
    <phoneticPr fontId="6"/>
  </si>
  <si>
    <t>実施計画より少ない定員を受託希望とする場合は、その理由をⅤ６セルに記入してください。（例：教室定員の制約のため）
訓練実施可能な最少訓練生数は、受託希望訓練生数の２分の１以下となるよう努めてください。</t>
    <rPh sb="0" eb="2">
      <t>ジッシ</t>
    </rPh>
    <rPh sb="2" eb="4">
      <t>ケイカク</t>
    </rPh>
    <rPh sb="6" eb="7">
      <t>スク</t>
    </rPh>
    <rPh sb="9" eb="11">
      <t>テイイン</t>
    </rPh>
    <rPh sb="12" eb="14">
      <t>ジュタク</t>
    </rPh>
    <rPh sb="14" eb="16">
      <t>キボウ</t>
    </rPh>
    <rPh sb="19" eb="21">
      <t>バアイ</t>
    </rPh>
    <rPh sb="25" eb="27">
      <t>リユウ</t>
    </rPh>
    <rPh sb="33" eb="35">
      <t>キニュウ</t>
    </rPh>
    <rPh sb="43" eb="44">
      <t>レイ</t>
    </rPh>
    <rPh sb="45" eb="47">
      <t>キョウシツ</t>
    </rPh>
    <rPh sb="47" eb="49">
      <t>テイイン</t>
    </rPh>
    <rPh sb="50" eb="52">
      <t>セイヤク</t>
    </rPh>
    <rPh sb="57" eb="59">
      <t>クンレン</t>
    </rPh>
    <rPh sb="59" eb="61">
      <t>ジッシ</t>
    </rPh>
    <rPh sb="61" eb="63">
      <t>カノウ</t>
    </rPh>
    <rPh sb="64" eb="66">
      <t>サイショウ</t>
    </rPh>
    <rPh sb="66" eb="69">
      <t>クンレンセイ</t>
    </rPh>
    <rPh sb="69" eb="70">
      <t>スウ</t>
    </rPh>
    <rPh sb="72" eb="74">
      <t>ジュタク</t>
    </rPh>
    <rPh sb="74" eb="76">
      <t>キボウ</t>
    </rPh>
    <rPh sb="76" eb="79">
      <t>クンレンセイ</t>
    </rPh>
    <rPh sb="79" eb="80">
      <t>スウ</t>
    </rPh>
    <rPh sb="82" eb="83">
      <t>ブン</t>
    </rPh>
    <rPh sb="85" eb="87">
      <t>イカ</t>
    </rPh>
    <rPh sb="92" eb="93">
      <t>ツト</t>
    </rPh>
    <phoneticPr fontId="6"/>
  </si>
  <si>
    <t>記入例は、表の下（２４行目以降）に記載しています。</t>
    <rPh sb="0" eb="2">
      <t>キニュウ</t>
    </rPh>
    <rPh sb="2" eb="3">
      <t>レイ</t>
    </rPh>
    <rPh sb="5" eb="6">
      <t>ヒョウ</t>
    </rPh>
    <rPh sb="7" eb="8">
      <t>シタ</t>
    </rPh>
    <rPh sb="11" eb="13">
      <t>ギョウメ</t>
    </rPh>
    <rPh sb="13" eb="15">
      <t>イコウ</t>
    </rPh>
    <rPh sb="17" eb="19">
      <t>キサイ</t>
    </rPh>
    <phoneticPr fontId="6"/>
  </si>
  <si>
    <t>・カリキュラム内で「その他」の科目を記入してください（実習や職場見学は実技に分類します）。
・入校式やオリエンテーション、修了式はカリキュラムに入らないので、記入不要です。</t>
    <rPh sb="27" eb="29">
      <t>ジッシュウ</t>
    </rPh>
    <rPh sb="30" eb="32">
      <t>ショクバ</t>
    </rPh>
    <rPh sb="32" eb="34">
      <t>ケンガク</t>
    </rPh>
    <rPh sb="35" eb="37">
      <t>ジツギ</t>
    </rPh>
    <rPh sb="38" eb="40">
      <t>ブンルイ</t>
    </rPh>
    <phoneticPr fontId="6"/>
  </si>
  <si>
    <t>※最新の群馬県物件等購入契約資格者名簿に登載されていない事業者のみ提出が必要</t>
    <phoneticPr fontId="6"/>
  </si>
  <si>
    <t>対応</t>
    <rPh sb="0" eb="2">
      <t>タイオウ</t>
    </rPh>
    <phoneticPr fontId="6"/>
  </si>
  <si>
    <t>委託訓練カリキュラム（短期用）</t>
    <rPh sb="0" eb="2">
      <t>イタク</t>
    </rPh>
    <rPh sb="2" eb="4">
      <t>クンレン</t>
    </rPh>
    <rPh sb="11" eb="13">
      <t>タンキ</t>
    </rPh>
    <rPh sb="13" eb="14">
      <t>ヨウ</t>
    </rPh>
    <phoneticPr fontId="6"/>
  </si>
  <si>
    <t xml:space="preserve"> Ｎ１０セルでプルダウンから「有料」又は「無料」を選択してください。補講に要する費用については原則無料としてください。資格取得に係る法定講習であって無料補講等の実施が困難な場合は、その費用を記入してください。
 有料の場合はＶ１０セルに金額を記入してください。</t>
    <rPh sb="15" eb="17">
      <t>ユウリョウ</t>
    </rPh>
    <rPh sb="18" eb="19">
      <t>マタ</t>
    </rPh>
    <rPh sb="21" eb="23">
      <t>ムリョウ</t>
    </rPh>
    <rPh sb="25" eb="27">
      <t>センタク</t>
    </rPh>
    <rPh sb="109" eb="111">
      <t>バアイ</t>
    </rPh>
    <rPh sb="121" eb="123">
      <t>キニュウ</t>
    </rPh>
    <phoneticPr fontId="6"/>
  </si>
  <si>
    <t>　↓課税・非課税の別を選択</t>
    <rPh sb="2" eb="4">
      <t>カゼイ</t>
    </rPh>
    <rPh sb="5" eb="8">
      <t>ヒカゼイ</t>
    </rPh>
    <rPh sb="9" eb="10">
      <t>ベツ</t>
    </rPh>
    <rPh sb="11" eb="13">
      <t>センタク</t>
    </rPh>
    <phoneticPr fontId="6"/>
  </si>
  <si>
    <t>訓練生が購入する必要のある教科書について記入してください。
ＡＩ列で課税・非課税の別を入力してください。
受託事業者負担額は、受託事業者による教科書代金の値引き等負担金額を記入してください。受託者負担額欄には正の数字を入力してください。
受託事業者負担額b1の金額は〔総括表〕中のb1の金額に、合計（訓練生負担額）a1は〔総括表〕中のa1の金額に一致します。
行が不足する場合、「別紙参照」として詳細を別紙で添付（その場合は課税非課税の別を明記）してください。</t>
    <rPh sb="0" eb="3">
      <t>クンレンセイ</t>
    </rPh>
    <rPh sb="4" eb="6">
      <t>コウニュウ</t>
    </rPh>
    <rPh sb="8" eb="10">
      <t>ヒツヨウ</t>
    </rPh>
    <rPh sb="13" eb="16">
      <t>キョウカショ</t>
    </rPh>
    <rPh sb="20" eb="22">
      <t>キニュウ</t>
    </rPh>
    <rPh sb="35" eb="37">
      <t>カゼイ</t>
    </rPh>
    <rPh sb="38" eb="41">
      <t>ヒカゼイ</t>
    </rPh>
    <rPh sb="42" eb="43">
      <t>ベツ</t>
    </rPh>
    <rPh sb="44" eb="46">
      <t>ニュウリョク</t>
    </rPh>
    <rPh sb="97" eb="100">
      <t>ジュタクシャ</t>
    </rPh>
    <rPh sb="100" eb="103">
      <t>フタンガク</t>
    </rPh>
    <rPh sb="103" eb="104">
      <t>ラン</t>
    </rPh>
    <rPh sb="106" eb="107">
      <t>セイ</t>
    </rPh>
    <rPh sb="108" eb="110">
      <t>スウジ</t>
    </rPh>
    <rPh sb="111" eb="113">
      <t>ニュウリョク</t>
    </rPh>
    <rPh sb="213" eb="215">
      <t>バアイ</t>
    </rPh>
    <rPh sb="216" eb="218">
      <t>カゼイ</t>
    </rPh>
    <rPh sb="218" eb="221">
      <t>ヒカゼイ</t>
    </rPh>
    <rPh sb="222" eb="223">
      <t>ベツ</t>
    </rPh>
    <rPh sb="224" eb="226">
      <t>メイキ</t>
    </rPh>
    <phoneticPr fontId="6"/>
  </si>
  <si>
    <t>うち受託事業者負担額（上記「小計」c1の内数）</t>
    <phoneticPr fontId="6"/>
  </si>
  <si>
    <t>合計（訓練生負担額）(c1-b1)</t>
    <rPh sb="0" eb="2">
      <t>ゴウケイ</t>
    </rPh>
    <rPh sb="3" eb="6">
      <t>クンレンセイ</t>
    </rPh>
    <rPh sb="6" eb="9">
      <t>フタンガク</t>
    </rPh>
    <phoneticPr fontId="6"/>
  </si>
  <si>
    <t>件名・品名等</t>
    <rPh sb="0" eb="1">
      <t>ケン</t>
    </rPh>
    <rPh sb="3" eb="4">
      <t>シナ</t>
    </rPh>
    <rPh sb="4" eb="5">
      <t>メイ</t>
    </rPh>
    <rPh sb="5" eb="6">
      <t>トウ</t>
    </rPh>
    <phoneticPr fontId="6"/>
  </si>
  <si>
    <t>目的・用途等</t>
    <rPh sb="0" eb="2">
      <t>モクテキ</t>
    </rPh>
    <rPh sb="3" eb="5">
      <t>ヨウト</t>
    </rPh>
    <rPh sb="5" eb="6">
      <t>トウ</t>
    </rPh>
    <phoneticPr fontId="6"/>
  </si>
  <si>
    <t xml:space="preserve">
　教科書以外で、訓練生が負担する必要のある費用について記入してください。（例：ユニフォームや実習着購入、食材費など。介護施設や病院での実習等で、実習受け入れのため必須となる検査や予防接種を訓練生の負担で実施するケースがあれば、それも漏れなくご記入ください。）
　ＡＩ列で課税・非課税の別を入力してください。
　受託事業者負担額は、受託事業者によるその他費用の値引き等負担金額を記入してください。受託者負担額欄には正の数字を入力してください。ゼロの場合は「０」を入力してください。
　受託事業者負担額b2の金額は〔総括表〕中のb2の金額に、合計（訓練生負担額）a2は〔総括表〕中のa2の金額に一致します。
　本表に記載のないものは原則として訓練生から徴収することはできないのでご注意ください。
　行が不足する場合、「別紙参照」として詳細を別紙で添付（その場合は課税非課税の別を明記）してください。</t>
    <phoneticPr fontId="6"/>
  </si>
  <si>
    <t>うち受託事業者負担額（上記「小計」c2の内数）</t>
    <phoneticPr fontId="6"/>
  </si>
  <si>
    <t>合計（訓練生負担額）(c2-b2)</t>
    <rPh sb="0" eb="2">
      <t>ゴウケイ</t>
    </rPh>
    <rPh sb="3" eb="6">
      <t>クンレンセイ</t>
    </rPh>
    <rPh sb="6" eb="9">
      <t>フタンガク</t>
    </rPh>
    <phoneticPr fontId="6"/>
  </si>
  <si>
    <t>申請者の概要等（短）</t>
    <rPh sb="0" eb="3">
      <t>シンセイシャ</t>
    </rPh>
    <rPh sb="4" eb="6">
      <t>ガイヨウ</t>
    </rPh>
    <rPh sb="6" eb="7">
      <t>トウ</t>
    </rPh>
    <rPh sb="8" eb="9">
      <t>タン</t>
    </rPh>
    <phoneticPr fontId="6"/>
  </si>
  <si>
    <t>委託訓練カリキュラム（短）</t>
    <rPh sb="0" eb="2">
      <t>イタク</t>
    </rPh>
    <rPh sb="2" eb="4">
      <t>クンレン</t>
    </rPh>
    <rPh sb="11" eb="12">
      <t>タン</t>
    </rPh>
    <phoneticPr fontId="6"/>
  </si>
  <si>
    <t>参考見積書等（短）</t>
    <rPh sb="0" eb="2">
      <t>サンコウ</t>
    </rPh>
    <rPh sb="2" eb="5">
      <t>ミツモリショ</t>
    </rPh>
    <rPh sb="5" eb="6">
      <t>トウ</t>
    </rPh>
    <rPh sb="7" eb="8">
      <t>タン</t>
    </rPh>
    <phoneticPr fontId="6"/>
  </si>
  <si>
    <t>キャリアコンサルティング技能士（１級又は２級）</t>
    <rPh sb="12" eb="15">
      <t>ギノウシ</t>
    </rPh>
    <rPh sb="17" eb="19">
      <t>キュウマタ</t>
    </rPh>
    <rPh sb="21" eb="22">
      <t>キュウ</t>
    </rPh>
    <phoneticPr fontId="6"/>
  </si>
  <si>
    <t>ＩＳＯ29993及びＩＳＯ21001取得（登録書の写しを添付）</t>
    <rPh sb="8" eb="9">
      <t>オヨ</t>
    </rPh>
    <rPh sb="18" eb="20">
      <t>シュトク</t>
    </rPh>
    <rPh sb="21" eb="23">
      <t>トウロク</t>
    </rPh>
    <rPh sb="23" eb="24">
      <t>ショ</t>
    </rPh>
    <rPh sb="25" eb="26">
      <t>ウツ</t>
    </rPh>
    <rPh sb="28" eb="30">
      <t>テンプ</t>
    </rPh>
    <phoneticPr fontId="6"/>
  </si>
  <si>
    <t>「サービスガイドライン研修修了者又はISO29993及び21001取得」（必須ではない）</t>
    <rPh sb="11" eb="13">
      <t>ケンシュウ</t>
    </rPh>
    <rPh sb="13" eb="16">
      <t>シュウリョウシャ</t>
    </rPh>
    <rPh sb="37" eb="39">
      <t>ヒッス</t>
    </rPh>
    <phoneticPr fontId="6"/>
  </si>
  <si>
    <r>
      <t>プルダウンにより「ガイドライン研修受講者」がいる又は</t>
    </r>
    <r>
      <rPr>
        <sz val="11"/>
        <color theme="1"/>
        <rFont val="ＭＳ Ｐゴシック"/>
        <family val="3"/>
        <charset val="128"/>
        <scheme val="minor"/>
      </rPr>
      <t>「ISO29993及び21001」</t>
    </r>
    <r>
      <rPr>
        <sz val="11"/>
        <color theme="1"/>
        <rFont val="ＭＳ Ｐゴシック"/>
        <family val="2"/>
        <scheme val="minor"/>
      </rPr>
      <t>を選択してください。
該当がない場合「－」（ハイフン）を記入してください）</t>
    </r>
    <rPh sb="17" eb="20">
      <t>ジュコウシャ</t>
    </rPh>
    <rPh sb="44" eb="46">
      <t>センタク</t>
    </rPh>
    <rPh sb="54" eb="56">
      <t>ガイトウ</t>
    </rPh>
    <rPh sb="59" eb="61">
      <t>バアイ</t>
    </rPh>
    <rPh sb="71" eb="73">
      <t>キニュウ</t>
    </rPh>
    <phoneticPr fontId="6"/>
  </si>
  <si>
    <t>ガイドライン研修受講者を選択した場合、受講した方の職と氏名を記入してください。　　　　　　　　　　（「IISO29993及び21001」の場合、受講者がいない場合は「－」（ハイフン）を記入してください）</t>
    <rPh sb="8" eb="11">
      <t>ジュコウシャ</t>
    </rPh>
    <rPh sb="12" eb="14">
      <t>センタク</t>
    </rPh>
    <rPh sb="16" eb="18">
      <t>バアイ</t>
    </rPh>
    <rPh sb="19" eb="21">
      <t>ジュコウ</t>
    </rPh>
    <rPh sb="23" eb="24">
      <t>カタ</t>
    </rPh>
    <rPh sb="25" eb="26">
      <t>ショク</t>
    </rPh>
    <rPh sb="27" eb="29">
      <t>シメイ</t>
    </rPh>
    <rPh sb="30" eb="32">
      <t>キニュウ</t>
    </rPh>
    <rPh sb="69" eb="71">
      <t>バアイ</t>
    </rPh>
    <rPh sb="72" eb="74">
      <t>ジュコウ</t>
    </rPh>
    <rPh sb="74" eb="75">
      <t>モノ</t>
    </rPh>
    <rPh sb="79" eb="81">
      <t>バアイ</t>
    </rPh>
    <rPh sb="92" eb="94">
      <t>キニュウ</t>
    </rPh>
    <phoneticPr fontId="6"/>
  </si>
  <si>
    <t>ガイドライン研修受講者を選択した場合、プルダウンにより研修受講した時期を選択してください。申請時点から過去５年以内の受講が対象です。（ISO29993及び21001の場合又は障害者委託訓練で該当がない場合は「－」（ハイフン）を選択してください。）</t>
    <rPh sb="6" eb="8">
      <t>ケンシュウ</t>
    </rPh>
    <rPh sb="8" eb="11">
      <t>ジュコウシャ</t>
    </rPh>
    <rPh sb="12" eb="14">
      <t>センタク</t>
    </rPh>
    <rPh sb="16" eb="18">
      <t>バアイ</t>
    </rPh>
    <rPh sb="27" eb="29">
      <t>ケンシュウ</t>
    </rPh>
    <rPh sb="29" eb="31">
      <t>ジュコウ</t>
    </rPh>
    <rPh sb="33" eb="35">
      <t>ジキ</t>
    </rPh>
    <rPh sb="36" eb="38">
      <t>センタク</t>
    </rPh>
    <rPh sb="45" eb="47">
      <t>シンセイ</t>
    </rPh>
    <rPh sb="47" eb="49">
      <t>ジテン</t>
    </rPh>
    <rPh sb="51" eb="53">
      <t>カコ</t>
    </rPh>
    <rPh sb="54" eb="55">
      <t>ネン</t>
    </rPh>
    <rPh sb="55" eb="57">
      <t>イナイ</t>
    </rPh>
    <rPh sb="58" eb="60">
      <t>ジュコウ</t>
    </rPh>
    <rPh sb="61" eb="63">
      <t>タイショウ</t>
    </rPh>
    <rPh sb="75" eb="76">
      <t>オヨ</t>
    </rPh>
    <rPh sb="83" eb="85">
      <t>バアイ</t>
    </rPh>
    <rPh sb="85" eb="86">
      <t>マタ</t>
    </rPh>
    <rPh sb="87" eb="90">
      <t>ショウガイシャ</t>
    </rPh>
    <rPh sb="90" eb="92">
      <t>イタク</t>
    </rPh>
    <rPh sb="92" eb="94">
      <t>クンレン</t>
    </rPh>
    <rPh sb="95" eb="97">
      <t>ガイトウ</t>
    </rPh>
    <rPh sb="100" eb="102">
      <t>バアイ</t>
    </rPh>
    <rPh sb="113" eb="115">
      <t>センタク</t>
    </rPh>
    <phoneticPr fontId="6"/>
  </si>
  <si>
    <t>プルダウンにより「認定あり」又は「-」を選んでください。（事業所認定は、審査認定機関による審査を受けて認定されるものです。）
※認定ありの場合、認定書の写しを添付。</t>
    <rPh sb="9" eb="11">
      <t>ニンテイ</t>
    </rPh>
    <rPh sb="14" eb="15">
      <t>マタ</t>
    </rPh>
    <rPh sb="20" eb="21">
      <t>エラ</t>
    </rPh>
    <rPh sb="36" eb="38">
      <t>シンサ</t>
    </rPh>
    <rPh sb="38" eb="40">
      <t>ニンテイ</t>
    </rPh>
    <rPh sb="40" eb="42">
      <t>キカン</t>
    </rPh>
    <rPh sb="45" eb="47">
      <t>シンサ</t>
    </rPh>
    <rPh sb="48" eb="49">
      <t>ウ</t>
    </rPh>
    <rPh sb="51" eb="53">
      <t>ニンテイ</t>
    </rPh>
    <rPh sb="64" eb="66">
      <t>ニンテイ</t>
    </rPh>
    <rPh sb="69" eb="71">
      <t>バアイ</t>
    </rPh>
    <rPh sb="72" eb="75">
      <t>ニンテイショ</t>
    </rPh>
    <rPh sb="76" eb="77">
      <t>ウツ</t>
    </rPh>
    <rPh sb="79" eb="81">
      <t>テンプ</t>
    </rPh>
    <phoneticPr fontId="6"/>
  </si>
  <si>
    <t>Ｓ１０セルの人数は、様式７のＡK６セルの人数と一致させてください。（様式７を入力するまでエラーが残ります。）</t>
    <rPh sb="6" eb="8">
      <t>ニンズウ</t>
    </rPh>
    <rPh sb="10" eb="12">
      <t>ヨウシキ</t>
    </rPh>
    <rPh sb="20" eb="22">
      <t>ニンズウ</t>
    </rPh>
    <rPh sb="23" eb="25">
      <t>イッチ</t>
    </rPh>
    <rPh sb="34" eb="36">
      <t>ヨウシキ</t>
    </rPh>
    <rPh sb="38" eb="40">
      <t>ニュウリョク</t>
    </rPh>
    <rPh sb="48" eb="49">
      <t>ノコ</t>
    </rPh>
    <phoneticPr fontId="6"/>
  </si>
  <si>
    <t>Ｖ２９セルには定員が入ります（Ｍ６セルと同じ人数）。
ＡC２９セルに月数（訓練期間）を記入してください。
単価は、仕様書の上限額を超えないよう御注意ください。</t>
    <rPh sb="7" eb="9">
      <t>テイイン</t>
    </rPh>
    <rPh sb="10" eb="11">
      <t>ハイ</t>
    </rPh>
    <rPh sb="20" eb="21">
      <t>オナ</t>
    </rPh>
    <rPh sb="22" eb="24">
      <t>ニンズウ</t>
    </rPh>
    <rPh sb="34" eb="36">
      <t>ツキスウ</t>
    </rPh>
    <rPh sb="37" eb="39">
      <t>クンレン</t>
    </rPh>
    <rPh sb="39" eb="41">
      <t>キカン</t>
    </rPh>
    <rPh sb="43" eb="45">
      <t>キニュウ</t>
    </rPh>
    <rPh sb="53" eb="55">
      <t>タンカ</t>
    </rPh>
    <rPh sb="57" eb="59">
      <t>シヨウ</t>
    </rPh>
    <rPh sb="61" eb="63">
      <t>ジョウゲン</t>
    </rPh>
    <rPh sb="63" eb="64">
      <t>ガク</t>
    </rPh>
    <rPh sb="65" eb="66">
      <t>コ</t>
    </rPh>
    <rPh sb="71" eb="74">
      <t>ゴチュウイ</t>
    </rPh>
    <phoneticPr fontId="6"/>
  </si>
  <si>
    <t>職業訓練サービスガイドライン研修修了者又はISO29993及び21001取得</t>
    <rPh sb="0" eb="2">
      <t>ショクギョウ</t>
    </rPh>
    <rPh sb="2" eb="4">
      <t>クンレン</t>
    </rPh>
    <rPh sb="14" eb="16">
      <t>ケンシュウ</t>
    </rPh>
    <rPh sb="16" eb="19">
      <t>シュウリョウシャ</t>
    </rPh>
    <rPh sb="19" eb="20">
      <t>マタ</t>
    </rPh>
    <rPh sb="28" eb="29">
      <t>オヨ</t>
    </rPh>
    <rPh sb="35" eb="37">
      <t>シュトク</t>
    </rPh>
    <phoneticPr fontId="6"/>
  </si>
  <si>
    <t>適格請求書（インボイス）発行事業者登録番号</t>
    <rPh sb="0" eb="2">
      <t>テキカク</t>
    </rPh>
    <rPh sb="2" eb="5">
      <t>セイキュウショ</t>
    </rPh>
    <rPh sb="12" eb="14">
      <t>ハッコウ</t>
    </rPh>
    <rPh sb="14" eb="17">
      <t>ジギョウシャ</t>
    </rPh>
    <rPh sb="17" eb="19">
      <t>トウロク</t>
    </rPh>
    <rPh sb="19" eb="21">
      <t>バンゴウ</t>
    </rPh>
    <phoneticPr fontId="6"/>
  </si>
  <si>
    <t>「適格請求書（インボイス）発行事業者登録番号」</t>
    <rPh sb="1" eb="3">
      <t>テキカク</t>
    </rPh>
    <rPh sb="3" eb="6">
      <t>セイキュウショ</t>
    </rPh>
    <rPh sb="13" eb="15">
      <t>ハッコウ</t>
    </rPh>
    <rPh sb="15" eb="18">
      <t>ジギョウシャ</t>
    </rPh>
    <rPh sb="18" eb="20">
      <t>トウロク</t>
    </rPh>
    <rPh sb="20" eb="22">
      <t>バンゴウ</t>
    </rPh>
    <phoneticPr fontId="6"/>
  </si>
  <si>
    <t>登録ありの場合「登録番号」、登録なしの場合「なし」と記入してください。</t>
    <rPh sb="0" eb="2">
      <t>トウロク</t>
    </rPh>
    <rPh sb="5" eb="7">
      <t>バアイ</t>
    </rPh>
    <rPh sb="8" eb="10">
      <t>トウロク</t>
    </rPh>
    <rPh sb="10" eb="12">
      <t>バンゴウ</t>
    </rPh>
    <rPh sb="14" eb="16">
      <t>トウロク</t>
    </rPh>
    <rPh sb="19" eb="21">
      <t>バアイ</t>
    </rPh>
    <rPh sb="26" eb="28">
      <t>キニュウ</t>
    </rPh>
    <phoneticPr fontId="6"/>
  </si>
  <si>
    <t>職業能力開発促進法第２８条第１項に規定する職業指導員免許を保有する者</t>
    <rPh sb="0" eb="2">
      <t>ショクギョウ</t>
    </rPh>
    <rPh sb="2" eb="8">
      <t>ノウリョクカイハツソクシン</t>
    </rPh>
    <rPh sb="9" eb="10">
      <t>ダイ</t>
    </rPh>
    <rPh sb="12" eb="13">
      <t>ジョウ</t>
    </rPh>
    <rPh sb="13" eb="14">
      <t>ダイ</t>
    </rPh>
    <rPh sb="15" eb="16">
      <t>コウ</t>
    </rPh>
    <rPh sb="17" eb="19">
      <t>キテイ</t>
    </rPh>
    <rPh sb="21" eb="23">
      <t>ショクギョウ</t>
    </rPh>
    <rPh sb="23" eb="26">
      <t>シドウイン</t>
    </rPh>
    <rPh sb="26" eb="28">
      <t>メンキョ</t>
    </rPh>
    <rPh sb="29" eb="31">
      <t>ホユウ</t>
    </rPh>
    <rPh sb="33" eb="34">
      <t>モノ</t>
    </rPh>
    <phoneticPr fontId="6"/>
  </si>
  <si>
    <t>・不要なシートは削除してください。</t>
    <rPh sb="1" eb="3">
      <t>フヨウ</t>
    </rPh>
    <rPh sb="8" eb="10">
      <t>サクジョ</t>
    </rPh>
    <phoneticPr fontId="6"/>
  </si>
  <si>
    <t>介護系のみ</t>
    <rPh sb="0" eb="2">
      <t>カイゴ</t>
    </rPh>
    <rPh sb="2" eb="3">
      <t>ケイ</t>
    </rPh>
    <phoneticPr fontId="6"/>
  </si>
  <si>
    <t>訓練科名</t>
    <rPh sb="0" eb="2">
      <t>クンレン</t>
    </rPh>
    <rPh sb="2" eb="3">
      <t>カ</t>
    </rPh>
    <rPh sb="3" eb="4">
      <t>メイ</t>
    </rPh>
    <phoneticPr fontId="6"/>
  </si>
  <si>
    <t>これは短期（１年未満）訓練科用の様式です（長期は別シート）。</t>
    <rPh sb="3" eb="5">
      <t>タンキ</t>
    </rPh>
    <rPh sb="8" eb="10">
      <t>ミマン</t>
    </rPh>
    <rPh sb="11" eb="14">
      <t>クンレンカ</t>
    </rPh>
    <rPh sb="21" eb="23">
      <t>チョウキ</t>
    </rPh>
    <rPh sb="24" eb="25">
      <t>ベツ</t>
    </rPh>
    <phoneticPr fontId="6"/>
  </si>
  <si>
    <r>
      <t>・ファイル名は訓練科名＋申請者名（○○科２＿○○学園）とし、</t>
    </r>
    <r>
      <rPr>
        <sz val="10"/>
        <rFont val="ＤＦ特太ゴシック体"/>
        <family val="3"/>
        <charset val="128"/>
      </rPr>
      <t>このExcelファイルと添付資料のPDFファイル</t>
    </r>
    <rPh sb="5" eb="6">
      <t>メイ</t>
    </rPh>
    <rPh sb="7" eb="10">
      <t>クンレンカ</t>
    </rPh>
    <rPh sb="10" eb="11">
      <t>メイ</t>
    </rPh>
    <rPh sb="12" eb="15">
      <t>シンセイシャ</t>
    </rPh>
    <rPh sb="15" eb="16">
      <t>メイ</t>
    </rPh>
    <rPh sb="19" eb="20">
      <t>カ</t>
    </rPh>
    <rPh sb="24" eb="26">
      <t>ガクエン</t>
    </rPh>
    <rPh sb="42" eb="44">
      <t>テンプ</t>
    </rPh>
    <rPh sb="44" eb="46">
      <t>シリョウ</t>
    </rPh>
    <phoneticPr fontId="6"/>
  </si>
  <si>
    <r>
      <t>　</t>
    </r>
    <r>
      <rPr>
        <sz val="10"/>
        <rFont val="ＤＦ特太ゴシック体"/>
        <family val="3"/>
        <charset val="128"/>
      </rPr>
      <t>全てをアップロード</t>
    </r>
    <r>
      <rPr>
        <sz val="10"/>
        <rFont val="ＭＳ ゴシック"/>
        <family val="3"/>
        <charset val="128"/>
      </rPr>
      <t>してください。</t>
    </r>
    <rPh sb="1" eb="2">
      <t>スベ</t>
    </rPh>
    <phoneticPr fontId="6"/>
  </si>
  <si>
    <t>該当訓練科は必須</t>
    <rPh sb="0" eb="2">
      <t>ガイトウ</t>
    </rPh>
    <rPh sb="2" eb="5">
      <t>クンレンカ</t>
    </rPh>
    <rPh sb="6" eb="8">
      <t>ヒッス</t>
    </rPh>
    <phoneticPr fontId="6"/>
  </si>
  <si>
    <t>↑
託児有の場合のみ"OK"表示。それ以外の訓練科ではERRORのままで可。</t>
    <rPh sb="2" eb="4">
      <t>タクジ</t>
    </rPh>
    <rPh sb="4" eb="5">
      <t>ア</t>
    </rPh>
    <rPh sb="6" eb="8">
      <t>バアイ</t>
    </rPh>
    <rPh sb="14" eb="16">
      <t>ヒョウジ</t>
    </rPh>
    <rPh sb="19" eb="21">
      <t>イガイ</t>
    </rPh>
    <rPh sb="22" eb="25">
      <t>クンレンカ</t>
    </rPh>
    <rPh sb="36" eb="37">
      <t>カ</t>
    </rPh>
    <phoneticPr fontId="6"/>
  </si>
  <si>
    <t>↑
ＤＳ科の場合のみ"OK"表示。それ以外の訓練科ではERRORのままで可。</t>
    <rPh sb="4" eb="5">
      <t>カ</t>
    </rPh>
    <rPh sb="6" eb="8">
      <t>バアイ</t>
    </rPh>
    <rPh sb="22" eb="25">
      <t>クンレンカ</t>
    </rPh>
    <phoneticPr fontId="6"/>
  </si>
  <si>
    <t>該当訓練科は必須
（託児提供科のみ）</t>
    <rPh sb="0" eb="2">
      <t>ガイトウ</t>
    </rPh>
    <rPh sb="2" eb="5">
      <t>クンレンカ</t>
    </rPh>
    <rPh sb="6" eb="8">
      <t>ヒッス</t>
    </rPh>
    <rPh sb="10" eb="12">
      <t>タクジ</t>
    </rPh>
    <rPh sb="12" eb="14">
      <t>テイキョウ</t>
    </rPh>
    <rPh sb="14" eb="15">
      <t>カ</t>
    </rPh>
    <phoneticPr fontId="6"/>
  </si>
  <si>
    <t>様式４に記載した者の
キャリアコンサルタント証（写）、キャリアコンサルティング技能士（１級又は２級）証（写）又は職業訓練指導員免許（写）</t>
    <rPh sb="0" eb="2">
      <t>ヨウシキ</t>
    </rPh>
    <rPh sb="4" eb="6">
      <t>キサイ</t>
    </rPh>
    <rPh sb="8" eb="9">
      <t>シャ</t>
    </rPh>
    <rPh sb="22" eb="23">
      <t>ショウ</t>
    </rPh>
    <rPh sb="24" eb="25">
      <t>シャ</t>
    </rPh>
    <rPh sb="39" eb="42">
      <t>ギノウシ</t>
    </rPh>
    <rPh sb="44" eb="45">
      <t>キュウ</t>
    </rPh>
    <rPh sb="45" eb="46">
      <t>マタ</t>
    </rPh>
    <rPh sb="48" eb="49">
      <t>キュウ</t>
    </rPh>
    <rPh sb="50" eb="51">
      <t>ショウ</t>
    </rPh>
    <rPh sb="52" eb="53">
      <t>ウツ</t>
    </rPh>
    <rPh sb="54" eb="55">
      <t>マタ</t>
    </rPh>
    <rPh sb="56" eb="60">
      <t>ショクギョウクンレン</t>
    </rPh>
    <rPh sb="60" eb="65">
      <t>シドウインメンキョ</t>
    </rPh>
    <rPh sb="66" eb="67">
      <t>ウツ</t>
    </rPh>
    <phoneticPr fontId="6"/>
  </si>
  <si>
    <t>（訓練体制、施設や設備の特長、近年の就職実績、
　オンライン訓練を計画している場合はその実施方法等）</t>
    <rPh sb="1" eb="3">
      <t>クンレン</t>
    </rPh>
    <rPh sb="3" eb="5">
      <t>タイセイ</t>
    </rPh>
    <rPh sb="6" eb="8">
      <t>シセツ</t>
    </rPh>
    <rPh sb="9" eb="11">
      <t>セツビ</t>
    </rPh>
    <rPh sb="12" eb="14">
      <t>トクチョウ</t>
    </rPh>
    <rPh sb="15" eb="17">
      <t>キンネン</t>
    </rPh>
    <rPh sb="18" eb="20">
      <t>シュウショク</t>
    </rPh>
    <rPh sb="20" eb="22">
      <t>ジッセキ</t>
    </rPh>
    <rPh sb="30" eb="32">
      <t>クンレン</t>
    </rPh>
    <rPh sb="33" eb="35">
      <t>ケイカク</t>
    </rPh>
    <rPh sb="39" eb="41">
      <t>バアイ</t>
    </rPh>
    <rPh sb="44" eb="46">
      <t>ジッシ</t>
    </rPh>
    <rPh sb="46" eb="48">
      <t>ホウホウ</t>
    </rPh>
    <rPh sb="48" eb="49">
      <t>トウ</t>
    </rPh>
    <phoneticPr fontId="6"/>
  </si>
  <si>
    <t>提案内容の創意工夫点・従前からの改善点等を記載してください。複数枚にわたっても構いません。
オンラインによる訓練を計画している場合は、訓練の具体的な実施方法を記入してください。（オンライン訓練の予定がない場合、「オンライン訓練の予定なし」と記入してください。）
必要に応じ行数を増やしても減らしても構いません。複数頁に渡っても結構です。</t>
    <rPh sb="58" eb="60">
      <t>ケイカク</t>
    </rPh>
    <rPh sb="95" eb="97">
      <t>クンレン</t>
    </rPh>
    <rPh sb="98" eb="100">
      <t>ヨテイ</t>
    </rPh>
    <rPh sb="103" eb="105">
      <t>バアイ</t>
    </rPh>
    <rPh sb="112" eb="114">
      <t>クンレン</t>
    </rPh>
    <rPh sb="115" eb="117">
      <t>ヨテイ</t>
    </rPh>
    <rPh sb="121" eb="123">
      <t>キニュウ</t>
    </rPh>
    <rPh sb="133" eb="135">
      <t>ヒツヨウ</t>
    </rPh>
    <rPh sb="136" eb="137">
      <t>オウ</t>
    </rPh>
    <rPh sb="141" eb="142">
      <t>フ</t>
    </rPh>
    <rPh sb="146" eb="147">
      <t>ヘ</t>
    </rPh>
    <rPh sb="157" eb="159">
      <t>フクスウ</t>
    </rPh>
    <rPh sb="161" eb="162">
      <t>ワタ</t>
    </rPh>
    <rPh sb="165" eb="167">
      <t>ケッコウ</t>
    </rPh>
    <phoneticPr fontId="6"/>
  </si>
  <si>
    <t>これは１年未満訓練科用の様式です。長期（１年以上）コースは「申請者（長）」を使用してください。</t>
    <rPh sb="4" eb="5">
      <t>ネン</t>
    </rPh>
    <rPh sb="5" eb="7">
      <t>ミマン</t>
    </rPh>
    <rPh sb="7" eb="10">
      <t>クンレンカ</t>
    </rPh>
    <rPh sb="10" eb="11">
      <t>ヨウ</t>
    </rPh>
    <rPh sb="12" eb="14">
      <t>ヨウシキ</t>
    </rPh>
    <rPh sb="17" eb="19">
      <t>チョウキ</t>
    </rPh>
    <rPh sb="22" eb="24">
      <t>イジョウ</t>
    </rPh>
    <rPh sb="34" eb="35">
      <t>ナガ</t>
    </rPh>
    <phoneticPr fontId="6"/>
  </si>
  <si>
    <t>この訓練科の責任者</t>
    <rPh sb="2" eb="5">
      <t>クンレンカ</t>
    </rPh>
    <rPh sb="6" eb="9">
      <t>セキニンシャ</t>
    </rPh>
    <phoneticPr fontId="6"/>
  </si>
  <si>
    <t>この訓練科の事務担当者
（プロポーザルが採用された後、
訓練科運営の事務を担当する者）</t>
    <rPh sb="2" eb="5">
      <t>クンレンカ</t>
    </rPh>
    <rPh sb="6" eb="8">
      <t>ジム</t>
    </rPh>
    <rPh sb="8" eb="11">
      <t>タントウシャ</t>
    </rPh>
    <rPh sb="20" eb="22">
      <t>サイヨウ</t>
    </rPh>
    <rPh sb="25" eb="26">
      <t>ノチ</t>
    </rPh>
    <rPh sb="28" eb="31">
      <t>クンレンカ</t>
    </rPh>
    <rPh sb="31" eb="33">
      <t>ウンエイ</t>
    </rPh>
    <rPh sb="34" eb="36">
      <t>ジム</t>
    </rPh>
    <rPh sb="37" eb="39">
      <t>タントウ</t>
    </rPh>
    <rPh sb="41" eb="42">
      <t>シャ</t>
    </rPh>
    <phoneticPr fontId="6"/>
  </si>
  <si>
    <t>訓練科の責任者は、訓練実施場所となる施設の長など訓練科の管理運営を統括する責任者としてください。</t>
    <rPh sb="0" eb="3">
      <t>クンレンカ</t>
    </rPh>
    <rPh sb="4" eb="7">
      <t>セキニンシャ</t>
    </rPh>
    <rPh sb="9" eb="11">
      <t>クンレン</t>
    </rPh>
    <rPh sb="11" eb="13">
      <t>ジッシ</t>
    </rPh>
    <rPh sb="13" eb="15">
      <t>バショ</t>
    </rPh>
    <rPh sb="18" eb="20">
      <t>シセツ</t>
    </rPh>
    <rPh sb="21" eb="22">
      <t>チョウ</t>
    </rPh>
    <rPh sb="24" eb="26">
      <t>クンレン</t>
    </rPh>
    <rPh sb="26" eb="27">
      <t>カ</t>
    </rPh>
    <rPh sb="28" eb="30">
      <t>カンリ</t>
    </rPh>
    <rPh sb="30" eb="32">
      <t>ウンエイ</t>
    </rPh>
    <rPh sb="33" eb="35">
      <t>トウカツ</t>
    </rPh>
    <rPh sb="37" eb="40">
      <t>セキニンシャ</t>
    </rPh>
    <phoneticPr fontId="6"/>
  </si>
  <si>
    <t>この訓練科の就職支援責任者</t>
    <rPh sb="2" eb="5">
      <t>クンレンカ</t>
    </rPh>
    <rPh sb="6" eb="8">
      <t>シュウショク</t>
    </rPh>
    <rPh sb="8" eb="10">
      <t>シエン</t>
    </rPh>
    <rPh sb="10" eb="13">
      <t>セキニンシャ</t>
    </rPh>
    <phoneticPr fontId="6"/>
  </si>
  <si>
    <t>プルダウンにより「キャリアコンサルタント」「キャリアコンサルティング技能士（１級又は２級）」「職業能力開発促進法第２８条第２項に規定する職業指導員免許を保有する者」から選択してください。どちらの資格もない場合、「－」を選択してください。</t>
    <rPh sb="34" eb="37">
      <t>ギノウシ</t>
    </rPh>
    <rPh sb="39" eb="41">
      <t>キュウマタ</t>
    </rPh>
    <rPh sb="43" eb="44">
      <t>キュウ</t>
    </rPh>
    <rPh sb="84" eb="86">
      <t>センタク</t>
    </rPh>
    <rPh sb="97" eb="99">
      <t>シカク</t>
    </rPh>
    <rPh sb="102" eb="104">
      <t>バアイ</t>
    </rPh>
    <rPh sb="109" eb="111">
      <t>センタク</t>
    </rPh>
    <phoneticPr fontId="6"/>
  </si>
  <si>
    <t>プルダウンにより「キャリアコンサルタント」「キャリアコンサルティング技能士（１級又は２級）」「職業能力開発促進法第２８条第２項に規定する職業指導員免許を保有する者」から選択してください。</t>
    <rPh sb="34" eb="37">
      <t>ギノウシ</t>
    </rPh>
    <rPh sb="39" eb="41">
      <t>キュウマタ</t>
    </rPh>
    <rPh sb="43" eb="44">
      <t>キュウ</t>
    </rPh>
    <rPh sb="84" eb="86">
      <t>センタク</t>
    </rPh>
    <phoneticPr fontId="6"/>
  </si>
  <si>
    <t>この訓練科に関わる従業員数
（※常勤は、雇用保険被保険者とする。）</t>
    <rPh sb="2" eb="5">
      <t>クンレンカ</t>
    </rPh>
    <rPh sb="6" eb="7">
      <t>カカ</t>
    </rPh>
    <rPh sb="9" eb="12">
      <t>ジュウギョウイン</t>
    </rPh>
    <rPh sb="12" eb="13">
      <t>スウ</t>
    </rPh>
    <rPh sb="17" eb="19">
      <t>ジョウキン</t>
    </rPh>
    <rPh sb="21" eb="23">
      <t>コヨウ</t>
    </rPh>
    <rPh sb="23" eb="25">
      <t>ホケン</t>
    </rPh>
    <rPh sb="25" eb="29">
      <t>ヒホケンシャ</t>
    </rPh>
    <phoneticPr fontId="6"/>
  </si>
  <si>
    <t>この訓練科に関わる従業員数</t>
    <rPh sb="2" eb="5">
      <t>クンレンカ</t>
    </rPh>
    <rPh sb="6" eb="7">
      <t>カカ</t>
    </rPh>
    <rPh sb="9" eb="12">
      <t>ジュウギョウイン</t>
    </rPh>
    <rPh sb="12" eb="13">
      <t>スウ</t>
    </rPh>
    <phoneticPr fontId="6"/>
  </si>
  <si>
    <t>訓練を実施する施設において、訓練生への常時対応が可能な職員の人数を記入してください。（訓練科を直接担当しているか否かは問いません。）</t>
    <rPh sb="0" eb="2">
      <t>クンレン</t>
    </rPh>
    <rPh sb="3" eb="5">
      <t>ジッシ</t>
    </rPh>
    <rPh sb="7" eb="9">
      <t>シセツ</t>
    </rPh>
    <rPh sb="14" eb="17">
      <t>クンレンセイ</t>
    </rPh>
    <rPh sb="19" eb="21">
      <t>ジョウジ</t>
    </rPh>
    <rPh sb="21" eb="23">
      <t>タイオウ</t>
    </rPh>
    <rPh sb="24" eb="26">
      <t>カノウ</t>
    </rPh>
    <rPh sb="27" eb="29">
      <t>ショクイン</t>
    </rPh>
    <rPh sb="30" eb="32">
      <t>ニンズウ</t>
    </rPh>
    <rPh sb="33" eb="35">
      <t>キニュウ</t>
    </rPh>
    <rPh sb="43" eb="45">
      <t>クンレン</t>
    </rPh>
    <rPh sb="45" eb="46">
      <t>カ</t>
    </rPh>
    <rPh sb="47" eb="49">
      <t>チョクセツ</t>
    </rPh>
    <rPh sb="49" eb="51">
      <t>タントウ</t>
    </rPh>
    <rPh sb="56" eb="57">
      <t>イナ</t>
    </rPh>
    <rPh sb="59" eb="60">
      <t>ト</t>
    </rPh>
    <phoneticPr fontId="6"/>
  </si>
  <si>
    <t>「コース別仕様書」に提示された仕上がり像を踏まえた上で、受託者として目指す訓練生の仕上がり像を記入してください。</t>
    <rPh sb="4" eb="5">
      <t>ベツ</t>
    </rPh>
    <rPh sb="5" eb="8">
      <t>シヨウショ</t>
    </rPh>
    <rPh sb="10" eb="12">
      <t>テイジ</t>
    </rPh>
    <rPh sb="15" eb="17">
      <t>シア</t>
    </rPh>
    <rPh sb="19" eb="20">
      <t>ゾウ</t>
    </rPh>
    <rPh sb="21" eb="22">
      <t>フ</t>
    </rPh>
    <rPh sb="25" eb="26">
      <t>ウエ</t>
    </rPh>
    <rPh sb="28" eb="30">
      <t>ジュタク</t>
    </rPh>
    <rPh sb="30" eb="31">
      <t>シャ</t>
    </rPh>
    <rPh sb="34" eb="36">
      <t>メザ</t>
    </rPh>
    <rPh sb="37" eb="40">
      <t>クンレンセイ</t>
    </rPh>
    <rPh sb="41" eb="43">
      <t>シア</t>
    </rPh>
    <rPh sb="45" eb="46">
      <t>ゾウ</t>
    </rPh>
    <rPh sb="47" eb="49">
      <t>キニュウ</t>
    </rPh>
    <phoneticPr fontId="6"/>
  </si>
  <si>
    <t>これは１年未満訓練科用の様式です。長期（１年以上）コースは「カリ（長）」を使用してください。</t>
    <rPh sb="7" eb="10">
      <t>クンレンカ</t>
    </rPh>
    <rPh sb="33" eb="34">
      <t>チョウ</t>
    </rPh>
    <phoneticPr fontId="6"/>
  </si>
  <si>
    <t>下欄の〔詳細〕に入力した金額が自動入力されます。
　「訓練生負担額」は、訓練科を受講する訓練生が各自で負担する金額で、訓練生募集チラシに自己負担額として掲載します。記載のないものは原則として訓練生から徴収することはできないのでご注意ください。</t>
    <rPh sb="0" eb="2">
      <t>カラン</t>
    </rPh>
    <rPh sb="4" eb="6">
      <t>ショウサイ</t>
    </rPh>
    <rPh sb="8" eb="10">
      <t>ニュウリョク</t>
    </rPh>
    <rPh sb="12" eb="14">
      <t>キンガク</t>
    </rPh>
    <rPh sb="15" eb="17">
      <t>ジドウ</t>
    </rPh>
    <rPh sb="17" eb="19">
      <t>ニュウリョク</t>
    </rPh>
    <rPh sb="28" eb="31">
      <t>クンレンセイ</t>
    </rPh>
    <rPh sb="31" eb="34">
      <t>フタンガク</t>
    </rPh>
    <rPh sb="37" eb="40">
      <t>クンレンカ</t>
    </rPh>
    <rPh sb="41" eb="43">
      <t>ジュコウ</t>
    </rPh>
    <rPh sb="45" eb="48">
      <t>クンレンセイ</t>
    </rPh>
    <rPh sb="49" eb="51">
      <t>カクジ</t>
    </rPh>
    <rPh sb="52" eb="54">
      <t>フタン</t>
    </rPh>
    <rPh sb="56" eb="58">
      <t>キンガク</t>
    </rPh>
    <rPh sb="60" eb="63">
      <t>クンレンセイ</t>
    </rPh>
    <rPh sb="63" eb="65">
      <t>ボシュウ</t>
    </rPh>
    <rPh sb="69" eb="71">
      <t>ジコ</t>
    </rPh>
    <rPh sb="71" eb="74">
      <t>フタンガク</t>
    </rPh>
    <rPh sb="77" eb="79">
      <t>ケイサイ</t>
    </rPh>
    <rPh sb="83" eb="85">
      <t>キサイ</t>
    </rPh>
    <rPh sb="91" eb="93">
      <t>ゲンソク</t>
    </rPh>
    <rPh sb="96" eb="99">
      <t>クンレンセイ</t>
    </rPh>
    <rPh sb="101" eb="103">
      <t>チョウシュウ</t>
    </rPh>
    <rPh sb="115" eb="117">
      <t>チュウイ</t>
    </rPh>
    <phoneticPr fontId="6"/>
  </si>
  <si>
    <t>これは１年未満訓練科用の様式です。</t>
    <rPh sb="4" eb="5">
      <t>ネン</t>
    </rPh>
    <rPh sb="5" eb="7">
      <t>ミマン</t>
    </rPh>
    <rPh sb="7" eb="10">
      <t>クンレンカ</t>
    </rPh>
    <rPh sb="10" eb="11">
      <t>ヨウ</t>
    </rPh>
    <rPh sb="12" eb="14">
      <t>ヨウシキ</t>
    </rPh>
    <phoneticPr fontId="6"/>
  </si>
  <si>
    <t>短期・託児サービス設定の訓練科のみに使用する様式です。</t>
    <rPh sb="0" eb="2">
      <t>タンキ</t>
    </rPh>
    <rPh sb="3" eb="5">
      <t>タクジ</t>
    </rPh>
    <rPh sb="9" eb="11">
      <t>セッテイ</t>
    </rPh>
    <rPh sb="12" eb="15">
      <t>クンレンカ</t>
    </rPh>
    <rPh sb="18" eb="20">
      <t>シヨウ</t>
    </rPh>
    <rPh sb="22" eb="24">
      <t>ヨウシキ</t>
    </rPh>
    <phoneticPr fontId="6"/>
  </si>
  <si>
    <t>短期・デュアルシステム科、大型自動車一種運転業務従事者育成科に使用する様式です。</t>
    <rPh sb="0" eb="2">
      <t>タンキ</t>
    </rPh>
    <rPh sb="11" eb="12">
      <t>カ</t>
    </rPh>
    <rPh sb="13" eb="29">
      <t>オオガタジドウシャイッシュウンテンギョウムジュウジシャイクセイ</t>
    </rPh>
    <rPh sb="29" eb="30">
      <t>カ</t>
    </rPh>
    <rPh sb="31" eb="33">
      <t>シヨウ</t>
    </rPh>
    <rPh sb="35" eb="37">
      <t>ヨウシキ</t>
    </rPh>
    <phoneticPr fontId="6"/>
  </si>
  <si>
    <r>
      <t xml:space="preserve">※介護職員初任者研修・介護福祉士実務者研修科のみ
プルダウンにより、「指定有」、「申請中」又は「申請予定」を選んでください。
</t>
    </r>
    <r>
      <rPr>
        <sz val="9"/>
        <rFont val="ＭＳ ゴシック"/>
        <family val="3"/>
        <charset val="128"/>
      </rPr>
      <t>（介護職員初任者研修・介護福祉士実務者研修科以外の場合は「－」（ハイフン）を選択してください。）</t>
    </r>
    <rPh sb="1" eb="10">
      <t>カイゴショクインショニンシャケンシュウ</t>
    </rPh>
    <rPh sb="11" eb="16">
      <t>カイゴフクシシ</t>
    </rPh>
    <rPh sb="16" eb="19">
      <t>ジツムシャ</t>
    </rPh>
    <rPh sb="19" eb="21">
      <t>ケンシュウ</t>
    </rPh>
    <rPh sb="21" eb="22">
      <t>カ</t>
    </rPh>
    <rPh sb="35" eb="37">
      <t>シテイ</t>
    </rPh>
    <rPh sb="37" eb="38">
      <t>ア</t>
    </rPh>
    <rPh sb="41" eb="44">
      <t>シンセイチュウ</t>
    </rPh>
    <rPh sb="48" eb="50">
      <t>シンセイ</t>
    </rPh>
    <rPh sb="50" eb="52">
      <t>ヨテイ</t>
    </rPh>
    <rPh sb="74" eb="76">
      <t>カイゴ</t>
    </rPh>
    <rPh sb="76" eb="79">
      <t>フクシシ</t>
    </rPh>
    <rPh sb="84" eb="85">
      <t>カ</t>
    </rPh>
    <rPh sb="85" eb="87">
      <t>イガイ</t>
    </rPh>
    <rPh sb="101" eb="103">
      <t>センタク</t>
    </rPh>
    <phoneticPr fontId="6"/>
  </si>
  <si>
    <t>小規模保育事業所、家庭的保育事業所、幼保連携型認定こども園</t>
    <rPh sb="0" eb="3">
      <t>ショウキボ</t>
    </rPh>
    <rPh sb="3" eb="5">
      <t>ホイク</t>
    </rPh>
    <rPh sb="5" eb="8">
      <t>ジギョウショ</t>
    </rPh>
    <rPh sb="9" eb="12">
      <t>カテイテキ</t>
    </rPh>
    <rPh sb="12" eb="14">
      <t>ホイク</t>
    </rPh>
    <rPh sb="14" eb="17">
      <t>ジギョウショ</t>
    </rPh>
    <rPh sb="18" eb="23">
      <t>ヨウホレンケイガタ</t>
    </rPh>
    <rPh sb="23" eb="25">
      <t>ニンテイ</t>
    </rPh>
    <rPh sb="28" eb="29">
      <t>エン</t>
    </rPh>
    <phoneticPr fontId="6"/>
  </si>
  <si>
    <t>プルダウンにより「保育所」「小規模保育事業所、家庭的保育事業所、幼保連携型認定こども園」「認可外保育施設」「一時預かり事業を行う施設」から選択してください。「認可外保育施設」を選択した場合は、託児添付Ｄ「認可外保育施設指導監督基準チェック表」を提出してください。</t>
    <rPh sb="9" eb="11">
      <t>ホイク</t>
    </rPh>
    <rPh sb="11" eb="12">
      <t>ジョ</t>
    </rPh>
    <rPh sb="14" eb="17">
      <t>ショウキボ</t>
    </rPh>
    <rPh sb="17" eb="19">
      <t>ホイク</t>
    </rPh>
    <rPh sb="19" eb="22">
      <t>ジギョウショ</t>
    </rPh>
    <rPh sb="23" eb="26">
      <t>カテイテキ</t>
    </rPh>
    <rPh sb="26" eb="28">
      <t>ホイク</t>
    </rPh>
    <rPh sb="28" eb="31">
      <t>ジギョウショ</t>
    </rPh>
    <rPh sb="32" eb="37">
      <t>ヨウホレンケイガタ</t>
    </rPh>
    <rPh sb="37" eb="39">
      <t>ニンテイ</t>
    </rPh>
    <rPh sb="42" eb="43">
      <t>エン</t>
    </rPh>
    <rPh sb="45" eb="48">
      <t>ニンカガイ</t>
    </rPh>
    <rPh sb="48" eb="50">
      <t>ホイク</t>
    </rPh>
    <rPh sb="50" eb="52">
      <t>シセツ</t>
    </rPh>
    <rPh sb="54" eb="56">
      <t>イチジ</t>
    </rPh>
    <rPh sb="56" eb="57">
      <t>アズ</t>
    </rPh>
    <rPh sb="59" eb="61">
      <t>ジギョウ</t>
    </rPh>
    <rPh sb="62" eb="63">
      <t>オコナ</t>
    </rPh>
    <rPh sb="64" eb="66">
      <t>シセツ</t>
    </rPh>
    <rPh sb="79" eb="86">
      <t>ニンカガイホイクシセツ</t>
    </rPh>
    <rPh sb="88" eb="90">
      <t>センタク</t>
    </rPh>
    <rPh sb="92" eb="94">
      <t>バアイ</t>
    </rPh>
    <rPh sb="96" eb="98">
      <t>タクジ</t>
    </rPh>
    <rPh sb="98" eb="100">
      <t>テンプ</t>
    </rPh>
    <rPh sb="102" eb="105">
      <t>ニンカガイ</t>
    </rPh>
    <rPh sb="105" eb="107">
      <t>ホイク</t>
    </rPh>
    <rPh sb="107" eb="109">
      <t>シセツ</t>
    </rPh>
    <rPh sb="109" eb="111">
      <t>シドウ</t>
    </rPh>
    <rPh sb="111" eb="113">
      <t>カントク</t>
    </rPh>
    <rPh sb="113" eb="115">
      <t>キジュン</t>
    </rPh>
    <rPh sb="119" eb="120">
      <t>ヒョウ</t>
    </rPh>
    <rPh sb="122" eb="124">
      <t>テイシュツ</t>
    </rPh>
    <phoneticPr fontId="6"/>
  </si>
  <si>
    <t>訓練実施施設に関する不動産全部事項証明書（本書）又は賃貸借契約書等（写）</t>
    <rPh sb="0" eb="2">
      <t>クンレン</t>
    </rPh>
    <rPh sb="2" eb="4">
      <t>ジッシ</t>
    </rPh>
    <rPh sb="4" eb="6">
      <t>シセツ</t>
    </rPh>
    <rPh sb="7" eb="8">
      <t>カン</t>
    </rPh>
    <rPh sb="10" eb="13">
      <t>フドウサン</t>
    </rPh>
    <rPh sb="13" eb="15">
      <t>ゼンブ</t>
    </rPh>
    <rPh sb="15" eb="17">
      <t>ジコウ</t>
    </rPh>
    <rPh sb="17" eb="20">
      <t>ショウメイショ</t>
    </rPh>
    <rPh sb="21" eb="23">
      <t>ホンショ</t>
    </rPh>
    <rPh sb="24" eb="25">
      <t>マタ</t>
    </rPh>
    <rPh sb="26" eb="29">
      <t>チンタイシャク</t>
    </rPh>
    <rPh sb="29" eb="32">
      <t>ケイヤクショ</t>
    </rPh>
    <rPh sb="32" eb="33">
      <t>トウ</t>
    </rPh>
    <rPh sb="34" eb="35">
      <t>シャ</t>
    </rPh>
    <phoneticPr fontId="6"/>
  </si>
  <si>
    <t>デジタルリテラシーを含むカリキュラムチェックシート</t>
  </si>
  <si>
    <t>　複数の欄にチェックしていただいても差し支えありません。</t>
    <phoneticPr fontId="52"/>
  </si>
  <si>
    <t>デジタルリテラシーを含むカリキュラムの例</t>
  </si>
  <si>
    <t>・就職先業界の社会課題とデータやデジタルによる解決【項目１】</t>
  </si>
  <si>
    <t>　　介護・美容・飲食・病院・流通等のデジタル活用による効率化の事例の紹介等</t>
  </si>
  <si>
    <t>・就職先業界の顧客・ユーザーの行動変化と変化への対応【項目２】</t>
  </si>
  <si>
    <t>・就職先業界の顧客・ユーザーを取り巻くデジタルサービス【項目２】</t>
    <phoneticPr fontId="52"/>
  </si>
  <si>
    <t>　　eコマース、デリバリーサービス等の事例の紹介等</t>
    <phoneticPr fontId="52"/>
  </si>
  <si>
    <t>・就職先業界のデジタル技術の活用による競争環境変化の具体的事例【項目３】</t>
  </si>
  <si>
    <t>　　小売・流通業界・観光業界等の事例の紹介等</t>
    <phoneticPr fontId="52"/>
  </si>
  <si>
    <t>・就職先で想定されるインターネットサービスの活用【項目11】</t>
  </si>
  <si>
    <t>　　ZOOM、Teams等の代表的なWEB会議用ソフト、グループウェアの利用方法・紹介等</t>
    <phoneticPr fontId="52"/>
  </si>
  <si>
    <t>・就職先で想定されるデータ・デジタル技術の活用事例【項目12】</t>
  </si>
  <si>
    <t>・就職先で想定される日常業務に関するパソコン等のツールの利用方法【項目13】</t>
  </si>
  <si>
    <t>・就職先で想定されるツール利用方法【項目13】</t>
  </si>
  <si>
    <t>　　会計ソフト、医療事務システム、CADシステムなどの利用方法・紹介等</t>
    <phoneticPr fontId="52"/>
  </si>
  <si>
    <t>・就職先で想定される情報セキュリティ関係【項目14】</t>
  </si>
  <si>
    <t>・就職先で想定されるインターネット、SNS等を利用する際の注意点【項目15】</t>
  </si>
  <si>
    <t>　　投稿内容、ネットエチケット等の注意点</t>
    <phoneticPr fontId="52"/>
  </si>
  <si>
    <t>・就職先業界のデジタルデータを扱う際の法令遵守【項目16】</t>
  </si>
  <si>
    <t>※ 実際のデジタル機器の操作だけではなく、操作方法、活用方法の説明等もデジタルリテラシーに含みます。</t>
    <phoneticPr fontId="52"/>
  </si>
  <si>
    <t>カテゴリー</t>
  </si>
  <si>
    <t>サブカテゴリー</t>
  </si>
  <si>
    <t>項目番号</t>
    <rPh sb="0" eb="2">
      <t>コウモク</t>
    </rPh>
    <rPh sb="2" eb="4">
      <t>バンゴウ</t>
    </rPh>
    <phoneticPr fontId="6"/>
  </si>
  <si>
    <t>行動例/学習項目例（概要）</t>
    <rPh sb="0" eb="2">
      <t>コウドウ</t>
    </rPh>
    <rPh sb="2" eb="3">
      <t>レイ</t>
    </rPh>
    <rPh sb="4" eb="6">
      <t>ガクシュウ</t>
    </rPh>
    <rPh sb="6" eb="8">
      <t>コウモク</t>
    </rPh>
    <rPh sb="8" eb="9">
      <t>レイ</t>
    </rPh>
    <rPh sb="10" eb="12">
      <t>ガイヨウ</t>
    </rPh>
    <phoneticPr fontId="6"/>
  </si>
  <si>
    <t>行動例/学習項目例（詳細）</t>
    <rPh sb="0" eb="2">
      <t>コウドウ</t>
    </rPh>
    <rPh sb="2" eb="3">
      <t>レイ</t>
    </rPh>
    <rPh sb="4" eb="6">
      <t>ガクシュウ</t>
    </rPh>
    <rPh sb="6" eb="8">
      <t>コウモク</t>
    </rPh>
    <rPh sb="8" eb="9">
      <t>レイ</t>
    </rPh>
    <rPh sb="10" eb="12">
      <t>ショウサイ</t>
    </rPh>
    <phoneticPr fontId="6"/>
  </si>
  <si>
    <t>Why</t>
    <phoneticPr fontId="6"/>
  </si>
  <si>
    <t>ー</t>
    <phoneticPr fontId="6"/>
  </si>
  <si>
    <t>社会の変化</t>
    <phoneticPr fontId="6"/>
  </si>
  <si>
    <t>メガトレンド・社会課題とデジタルによる解決</t>
    <phoneticPr fontId="6"/>
  </si>
  <si>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6"/>
  </si>
  <si>
    <t>日本と海外におけるDXの取組みの差</t>
    <phoneticPr fontId="6"/>
  </si>
  <si>
    <t>日本と海外におけるDXの取組みの差。</t>
    <phoneticPr fontId="6"/>
  </si>
  <si>
    <t>社会・産業の変化に関するキーワード</t>
    <phoneticPr fontId="6"/>
  </si>
  <si>
    <t>第4次産業革命。Society5.0で実現される社会。データ駆動型社会。</t>
    <phoneticPr fontId="6"/>
  </si>
  <si>
    <t>顧客価値の変化</t>
    <phoneticPr fontId="6"/>
  </si>
  <si>
    <t>顧客・ユーザーの行動変化と変化への対応</t>
    <phoneticPr fontId="6"/>
  </si>
  <si>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6"/>
  </si>
  <si>
    <t>顧客・ユーザーを取り巻くデジタルサービス</t>
    <phoneticPr fontId="6"/>
  </si>
  <si>
    <t>eコマース。動画・音楽配信。タクシー配車アプリ。デリバリーサービス。電子書籍。インターネットバンキング。</t>
    <phoneticPr fontId="6"/>
  </si>
  <si>
    <t>競争環境の変化</t>
    <phoneticPr fontId="6"/>
  </si>
  <si>
    <t>デジタル技術の活用による競争環境変化の具体的事例</t>
    <phoneticPr fontId="6"/>
  </si>
  <si>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6"/>
  </si>
  <si>
    <t>What</t>
    <phoneticPr fontId="6"/>
  </si>
  <si>
    <t>データ</t>
    <phoneticPr fontId="6"/>
  </si>
  <si>
    <t>社会におけるデータ</t>
    <phoneticPr fontId="6"/>
  </si>
  <si>
    <t>データの種類</t>
    <phoneticPr fontId="6"/>
  </si>
  <si>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6"/>
  </si>
  <si>
    <t>社会におけるデータ活用</t>
    <phoneticPr fontId="6"/>
  </si>
  <si>
    <t>ビッグデータとアノテーション。オープンデータ。</t>
    <phoneticPr fontId="6"/>
  </si>
  <si>
    <t>データを読む・説明する</t>
    <phoneticPr fontId="6"/>
  </si>
  <si>
    <t>データの分析手法（基礎的な確率・統計の知識）</t>
    <phoneticPr fontId="6"/>
  </si>
  <si>
    <t>質的変数・量的変数。データの分布（ヒストグラム）と代表値（平均値・中央値・最頻値）。データのばらつき（分散・標準偏差・偏差値）。相関関係と因果関係。データの種類（名義尺度、順序尺度、間隔尺度、比率尺度）。</t>
    <phoneticPr fontId="6"/>
  </si>
  <si>
    <t>データを読む</t>
    <rPh sb="4" eb="5">
      <t>ヨ</t>
    </rPh>
    <phoneticPr fontId="6"/>
  </si>
  <si>
    <t>データや事象の重複に気づく。条件をそろえた比較。誇張表現を見抜く。集計ミス・記載ミスの特定。</t>
    <phoneticPr fontId="6"/>
  </si>
  <si>
    <t>データを説明する</t>
    <phoneticPr fontId="6"/>
  </si>
  <si>
    <t>データの可視化（棒グラフ・折線グラフ・散布図・ヒートマップなどの作成）。分析結果の言語化。</t>
    <phoneticPr fontId="6"/>
  </si>
  <si>
    <t>データを扱う</t>
    <phoneticPr fontId="6"/>
  </si>
  <si>
    <t>データの入力</t>
    <phoneticPr fontId="6"/>
  </si>
  <si>
    <t>機械判読可能なデータの作成・表記方法（参考：総務省　機械判読可能なデータの表記方法の統一ルール）。</t>
    <phoneticPr fontId="6"/>
  </si>
  <si>
    <t>データの抽出・加工</t>
    <phoneticPr fontId="6"/>
  </si>
  <si>
    <t>データの抽出、データクレンジング（外れ値、異常値）、フィルタリング・ソート、結合、マッピング、サンプリング、集計・変換・演算。</t>
    <phoneticPr fontId="6"/>
  </si>
  <si>
    <t>データの出力</t>
    <phoneticPr fontId="6"/>
  </si>
  <si>
    <t>データのダウンロードと保存、ファイル形式。</t>
    <phoneticPr fontId="6"/>
  </si>
  <si>
    <t>データベース</t>
    <phoneticPr fontId="6"/>
  </si>
  <si>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6"/>
  </si>
  <si>
    <t>データによって判断する</t>
    <phoneticPr fontId="6"/>
  </si>
  <si>
    <t>データドリブンな判断プロセス</t>
    <phoneticPr fontId="6"/>
  </si>
  <si>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6"/>
  </si>
  <si>
    <t>分析アプローチ設計</t>
    <phoneticPr fontId="6"/>
  </si>
  <si>
    <t>必要なデータの確保。分析対象の構造把握。業務分析手法。データ・分析手法・可視化の方法の設計。</t>
    <phoneticPr fontId="6"/>
  </si>
  <si>
    <t>モニタリングの手法</t>
    <phoneticPr fontId="6"/>
  </si>
  <si>
    <t>モニタリングの手法。</t>
    <phoneticPr fontId="6"/>
  </si>
  <si>
    <t>デジタル技術</t>
    <phoneticPr fontId="6"/>
  </si>
  <si>
    <t>AI</t>
    <phoneticPr fontId="6"/>
  </si>
  <si>
    <t>AIの歴史</t>
    <phoneticPr fontId="6"/>
  </si>
  <si>
    <t>AIの定義。AIブームの変遷。過去のAIブームにおいて中心となった研究・技術（探索・推論　等）。</t>
    <phoneticPr fontId="6"/>
  </si>
  <si>
    <t>AIを作るために必要な手法・技術</t>
    <phoneticPr fontId="6"/>
  </si>
  <si>
    <t>機械学習の具体的手法：教師あり学習、教師なし学習、強化学習 等。深層学習の概要：ニューラルネットワーク、事前学習、ファインチューニング 等。AIプロジェクトの進め方 等</t>
    <phoneticPr fontId="6"/>
  </si>
  <si>
    <t>人間中心のAI社会原則</t>
    <phoneticPr fontId="6"/>
  </si>
  <si>
    <t>人間中心のAI社会原則、ELSI（Ethical, Legal and Social Issues）等</t>
    <phoneticPr fontId="6"/>
  </si>
  <si>
    <t>AIの得意分野・限界</t>
    <phoneticPr fontId="6"/>
  </si>
  <si>
    <t>強いAIと弱いAI 等。</t>
    <phoneticPr fontId="6"/>
  </si>
  <si>
    <t>AIに関する最新の技術動向</t>
    <phoneticPr fontId="6"/>
  </si>
  <si>
    <t>生成AI　等。</t>
    <phoneticPr fontId="6"/>
  </si>
  <si>
    <t>クラウド</t>
    <phoneticPr fontId="6"/>
  </si>
  <si>
    <t>クラウドの仕組み</t>
    <phoneticPr fontId="6"/>
  </si>
  <si>
    <t>オンプレミスとクラウドの違い。パブリッククラウドとプライベートクラウド。クラウドサービスにおけるセキュリティ対策。</t>
    <phoneticPr fontId="6"/>
  </si>
  <si>
    <t>クラウドサービスの提供形態</t>
    <phoneticPr fontId="6"/>
  </si>
  <si>
    <t>SaaS（Software as a Service）。IaaS（Infrastructure as a Service）。PaaS（Platform as a Service）。</t>
    <phoneticPr fontId="6"/>
  </si>
  <si>
    <t>クラウドに関する最新の技術動向</t>
    <phoneticPr fontId="6"/>
  </si>
  <si>
    <t>クラウドに関する最新の技術動向。</t>
    <phoneticPr fontId="6"/>
  </si>
  <si>
    <t>ハードウェア・ソフトウェア</t>
    <phoneticPr fontId="6"/>
  </si>
  <si>
    <t>ハードウェア</t>
    <phoneticPr fontId="6"/>
  </si>
  <si>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6"/>
  </si>
  <si>
    <t>ソフトウェア</t>
    <phoneticPr fontId="6"/>
  </si>
  <si>
    <t>ソフトウェアの構成要素：OS、ミドルウェア、アプリケーション。オープンソースソフトウェア。プログラミング的思考：アルゴリズムの基本的な考え方、プログラミング言語の特徴。</t>
    <phoneticPr fontId="6"/>
  </si>
  <si>
    <t>企業における開発・運用</t>
    <phoneticPr fontId="6"/>
  </si>
  <si>
    <t>プロジェクトマネジメントの概要。サービスマネジメントの概要。</t>
    <phoneticPr fontId="6"/>
  </si>
  <si>
    <t>ハードウェア・ソフトウェアに関する最新の技術動向</t>
    <phoneticPr fontId="6"/>
  </si>
  <si>
    <t>ハードウェア・ソフトウェアに関する最新の技術動向。</t>
    <phoneticPr fontId="6"/>
  </si>
  <si>
    <t>ネットワーク</t>
    <phoneticPr fontId="6"/>
  </si>
  <si>
    <t>ネットワーク・インターネットの仕組み</t>
    <phoneticPr fontId="6"/>
  </si>
  <si>
    <t>ネットワーク方式（LAN・WAN）。接続装置（ハブ・ルーター）。通信プロトコル。IPアドレス。ドメイン。無線通信（Wi-Fi 等）。</t>
    <phoneticPr fontId="6"/>
  </si>
  <si>
    <t>インターネットサービス</t>
    <phoneticPr fontId="6"/>
  </si>
  <si>
    <t>電子メール。5G（モバイル）。リモート会議等のコミュニケーションサービス。ネット決済等の金融サービス。</t>
    <phoneticPr fontId="6"/>
  </si>
  <si>
    <t>ネットワークに関する最新の技術動向</t>
    <phoneticPr fontId="6"/>
  </si>
  <si>
    <t>ネットワークに関する最新の技術動向。</t>
    <phoneticPr fontId="6"/>
  </si>
  <si>
    <t>How</t>
    <phoneticPr fontId="6"/>
  </si>
  <si>
    <t>活用事例・利用方法</t>
    <phoneticPr fontId="6"/>
  </si>
  <si>
    <t>データ・デジタル技術の活用事例</t>
    <phoneticPr fontId="6"/>
  </si>
  <si>
    <t>事業活動におけるデータ・デジタル技術の活用事例</t>
    <phoneticPr fontId="6"/>
  </si>
  <si>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6"/>
  </si>
  <si>
    <t>生成AIの活用事例</t>
    <phoneticPr fontId="6"/>
  </si>
  <si>
    <t>業務全般における文章作成・要約、情報収集、課題抽出、アイデア出しへの大規模言語モデルの利用等。顧客体験の改善、ビジネス変革等。</t>
    <phoneticPr fontId="6"/>
  </si>
  <si>
    <t>ツール利用</t>
    <phoneticPr fontId="6"/>
  </si>
  <si>
    <t>日常業務に関するツールの利用方法</t>
    <phoneticPr fontId="6"/>
  </si>
  <si>
    <t>コミュニケーションツール：メール、チャット、プロジェクト管理。オフィスツール：文字のサイズ・フォント変更、基本的な関数、表の作成、便利なショートカット。検索エンジン：検索のコツ。</t>
    <phoneticPr fontId="6"/>
  </si>
  <si>
    <t>生成AIの利用方法</t>
    <phoneticPr fontId="6"/>
  </si>
  <si>
    <t>画像生成ツール、文章生成ツール、音声生成ツール等の概要。指示（プロンプト）の手法。</t>
    <phoneticPr fontId="6"/>
  </si>
  <si>
    <t>自動化・効率化に関するデジタルツールの利用方法</t>
    <phoneticPr fontId="6"/>
  </si>
  <si>
    <t>ノーコード・ローコードツールの基礎知識。RPA、AutoMLなどの自動化・内製化ツールの概要。</t>
    <phoneticPr fontId="6"/>
  </si>
  <si>
    <t>留意点</t>
    <phoneticPr fontId="6"/>
  </si>
  <si>
    <t>セキュリティ</t>
    <phoneticPr fontId="6"/>
  </si>
  <si>
    <t>セキュリティの3要素</t>
    <phoneticPr fontId="6"/>
  </si>
  <si>
    <t>機密性。完全性。可用性。</t>
    <phoneticPr fontId="6"/>
  </si>
  <si>
    <t>セキュリティ技術</t>
    <phoneticPr fontId="6"/>
  </si>
  <si>
    <t>暗号。ワンタイムパスワード。ブロックチェーン。生体認証。</t>
    <phoneticPr fontId="6"/>
  </si>
  <si>
    <t>情報セキュリティマネジメントシステム（ISMS）</t>
    <phoneticPr fontId="6"/>
  </si>
  <si>
    <t>情報セキュリティマネジメントシステム（ISMS）。</t>
    <phoneticPr fontId="6"/>
  </si>
  <si>
    <t>個人がとるべきセキュリティ対策</t>
    <phoneticPr fontId="6"/>
  </si>
  <si>
    <t>IDやパスワードの管理。アクセス権の設定。覗き見防止。添付ファイル付きメールへの警戒。社外メールアドレスへの警戒。</t>
    <phoneticPr fontId="6"/>
  </si>
  <si>
    <t>モラル</t>
    <phoneticPr fontId="6"/>
  </si>
  <si>
    <t>ネット被害・SNS・生成AI等のトラブルの事例・対策</t>
    <phoneticPr fontId="6"/>
  </si>
  <si>
    <t>写真の位置情報による住所の流出。アカウントの乗っ取り。炎上。名誉棄損判決。SNSやAIツール、検索等の入力データによる情報漏洩。生成AIなどの学習データ利用。</t>
    <phoneticPr fontId="6"/>
  </si>
  <si>
    <t>データ利用における禁止事項や留意事項</t>
    <phoneticPr fontId="6"/>
  </si>
  <si>
    <t>結果の捏造。実験データの盗用。恣意的な結果の抽出。ELSI（Ethical, Legal, and Social Issues）。</t>
    <phoneticPr fontId="6"/>
  </si>
  <si>
    <t>コンプライアンス</t>
    <phoneticPr fontId="6"/>
  </si>
  <si>
    <t>個人情報の定義と個人情報に関する法律・留意事項</t>
    <phoneticPr fontId="6"/>
  </si>
  <si>
    <t>個人情報保護法。個人情報の取り扱いルール。業界団体等の示すプライバシー関連ガイドライン。</t>
    <phoneticPr fontId="6"/>
  </si>
  <si>
    <t>知的財産権が保護する対象</t>
    <phoneticPr fontId="6"/>
  </si>
  <si>
    <t>著作権、特許権、実用新案権、意匠権、商標権。不正競争防止法。</t>
    <phoneticPr fontId="6"/>
  </si>
  <si>
    <t>諸外国におけるデータ規制の内容</t>
    <phoneticPr fontId="6"/>
  </si>
  <si>
    <t>GDPR。CCPA。その他産業データの保護規制。</t>
    <phoneticPr fontId="6"/>
  </si>
  <si>
    <t>サービス利用規約を踏まえたデータの利用範囲</t>
    <phoneticPr fontId="6"/>
  </si>
  <si>
    <t>サービス提供側における入力データの管理/利用方法の確認。社内や組織における利用ルールの確認。</t>
    <phoneticPr fontId="6"/>
  </si>
  <si>
    <t>（備考）</t>
    <rPh sb="1" eb="3">
      <t>ビコウ</t>
    </rPh>
    <phoneticPr fontId="6"/>
  </si>
  <si>
    <t>　　２　訓練カリキュラムにスキル項目に関連する訓練項目があれば、訓練実施機関の判断により学習項目を追加して差し支えないこと。</t>
    <phoneticPr fontId="6"/>
  </si>
  <si>
    <t>　　効果的なSNS広報の事例、データ・デジタル技術を活用した顧客・ユーザー行動の
　分析の紹介等</t>
    <phoneticPr fontId="52"/>
  </si>
  <si>
    <t>　　POSシステム、キャッシュレス決済、モバイルPOSレジ、電子カルテ、介護ソフト、
　施工管理や勤怠管理のICT化導入、生成ＡＩの活用事例の紹介等</t>
    <phoneticPr fontId="52"/>
  </si>
  <si>
    <t>　　オフィスソフトの操作（就職先での報告書やリーフレット等の作成で使用が想定
　される文字のサイズやフォントを変更した文書作成、就職先での資料作成、データ
　管理等で使用が想定される基本的な関数、表作成などのレベルのものに限る）等</t>
    <phoneticPr fontId="52"/>
  </si>
  <si>
    <t>　　デジタルデータに係る情報セキュリティの重要性、情報セキュリティ事故の原因、
　個人がとるべきセキュリティ対策等</t>
    <phoneticPr fontId="52"/>
  </si>
  <si>
    <t>　　顧客等のデジタルデータを扱う際の個人情報保護法、画像等のデジタルデータを
　扱う際の著作権などのルール等</t>
    <phoneticPr fontId="52"/>
  </si>
  <si>
    <t>スキル
項目</t>
    <rPh sb="4" eb="6">
      <t>コウモク</t>
    </rPh>
    <phoneticPr fontId="6"/>
  </si>
  <si>
    <t>　　３　訓練実施機関は、チェックシートに添えて、表中のスキル項目に対応する訓練カリキュラムの該当箇所がわかる資料等の書類を提出すること。</t>
    <rPh sb="4" eb="6">
      <t>クンレン</t>
    </rPh>
    <rPh sb="6" eb="8">
      <t>ジッシ</t>
    </rPh>
    <rPh sb="8" eb="10">
      <t>キカン</t>
    </rPh>
    <rPh sb="20" eb="21">
      <t>ソ</t>
    </rPh>
    <rPh sb="24" eb="26">
      <t>ヒョウチュウ</t>
    </rPh>
    <rPh sb="30" eb="32">
      <t>コウモク</t>
    </rPh>
    <rPh sb="33" eb="35">
      <t>タイオウ</t>
    </rPh>
    <rPh sb="37" eb="39">
      <t>クンレン</t>
    </rPh>
    <rPh sb="46" eb="48">
      <t>ガイトウ</t>
    </rPh>
    <rPh sb="48" eb="50">
      <t>カショ</t>
    </rPh>
    <rPh sb="54" eb="56">
      <t>シリョウ</t>
    </rPh>
    <rPh sb="56" eb="57">
      <t>トウ</t>
    </rPh>
    <rPh sb="58" eb="60">
      <t>ショルイ</t>
    </rPh>
    <rPh sb="61" eb="63">
      <t>テイシュツ</t>
    </rPh>
    <phoneticPr fontId="6"/>
  </si>
  <si>
    <t>様式１１</t>
    <rPh sb="0" eb="2">
      <t>ヨウシキ</t>
    </rPh>
    <phoneticPr fontId="52"/>
  </si>
  <si>
    <t>※【項目】の番号は様式11別紙のDXリテラシー標準のどの項目に該当するか示しています。</t>
    <rPh sb="9" eb="11">
      <t>ヨウシキ</t>
    </rPh>
    <phoneticPr fontId="52"/>
  </si>
  <si>
    <t>(様式11別紙）DXリテラシー標準の項目の一覧</t>
    <rPh sb="1" eb="3">
      <t>ヨウシキ</t>
    </rPh>
    <rPh sb="6" eb="7">
      <t>カミ</t>
    </rPh>
    <rPh sb="15" eb="17">
      <t>ヒョウジュン</t>
    </rPh>
    <rPh sb="21" eb="23">
      <t>イチラン</t>
    </rPh>
    <phoneticPr fontId="6"/>
  </si>
  <si>
    <t>注　１　訓練実施機関は、DXリテラシー標準を適宜参照しつつ、実施する職業訓練のカリキュラム等から習得を目指すスキル項目を確認し、含まれるものに、様式11のチェック欄に「✔」を入れ提出すること。</t>
    <rPh sb="45" eb="46">
      <t>トウ</t>
    </rPh>
    <rPh sb="72" eb="74">
      <t>ヨウシキ</t>
    </rPh>
    <phoneticPr fontId="6"/>
  </si>
  <si>
    <t>様式１４</t>
    <rPh sb="0" eb="2">
      <t>ヨウシキ</t>
    </rPh>
    <phoneticPr fontId="6"/>
  </si>
  <si>
    <t>デジタルリテラシーを含むカリキュラムチェックシート</t>
    <rPh sb="10" eb="11">
      <t>フク</t>
    </rPh>
    <phoneticPr fontId="6"/>
  </si>
  <si>
    <t>デジタル分野以外の全ての訓練科</t>
    <rPh sb="4" eb="6">
      <t>ブンヤ</t>
    </rPh>
    <rPh sb="6" eb="8">
      <t>イガイ</t>
    </rPh>
    <rPh sb="9" eb="10">
      <t>スベ</t>
    </rPh>
    <rPh sb="12" eb="14">
      <t>クンレン</t>
    </rPh>
    <rPh sb="14" eb="15">
      <t>カ</t>
    </rPh>
    <phoneticPr fontId="6"/>
  </si>
  <si>
    <t>デジタル分野以外の全ての訓練科に使用する様式です。</t>
    <rPh sb="4" eb="6">
      <t>ブンヤ</t>
    </rPh>
    <rPh sb="6" eb="8">
      <t>イガイ</t>
    </rPh>
    <rPh sb="9" eb="10">
      <t>スベ</t>
    </rPh>
    <rPh sb="12" eb="15">
      <t>クンレンカ</t>
    </rPh>
    <rPh sb="16" eb="18">
      <t>シヨウ</t>
    </rPh>
    <rPh sb="20" eb="22">
      <t>ヨウシキ</t>
    </rPh>
    <phoneticPr fontId="6"/>
  </si>
  <si>
    <t>（注２）は、プルダウンにより選択してください。</t>
    <rPh sb="1" eb="2">
      <t>チュウ</t>
    </rPh>
    <rPh sb="14" eb="16">
      <t>センタク</t>
    </rPh>
    <phoneticPr fontId="6"/>
  </si>
  <si>
    <t>↑
介護系の場合のみ"OK"表示。それ以外の訓練科ではERRORのままで可。</t>
    <rPh sb="2" eb="4">
      <t>カイゴ</t>
    </rPh>
    <rPh sb="4" eb="5">
      <t>ケイ</t>
    </rPh>
    <rPh sb="6" eb="8">
      <t>バアイ</t>
    </rPh>
    <rPh sb="22" eb="25">
      <t>クンレンカ</t>
    </rPh>
    <phoneticPr fontId="6"/>
  </si>
  <si>
    <t>訓練科名</t>
    <rPh sb="0" eb="2">
      <t>クンレン</t>
    </rPh>
    <rPh sb="2" eb="4">
      <t>カメイ</t>
    </rPh>
    <phoneticPr fontId="6"/>
  </si>
  <si>
    <t>事業者の名称</t>
    <rPh sb="0" eb="3">
      <t>ジギョウシャ</t>
    </rPh>
    <rPh sb="4" eb="6">
      <t>メイショウ</t>
    </rPh>
    <phoneticPr fontId="6"/>
  </si>
  <si>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様式11別紙を参考に検討したカリキュラム内容とDXリテラシー標準の該当項目の番号を記載してください。</t>
    <rPh sb="113" eb="115">
      <t>ヨウシキ</t>
    </rPh>
    <phoneticPr fontId="52"/>
  </si>
  <si>
    <t>チェック欄</t>
    <phoneticPr fontId="6"/>
  </si>
  <si>
    <t>・その他【項目</t>
    <phoneticPr fontId="52"/>
  </si>
  <si>
    <t>】</t>
    <phoneticPr fontId="6"/>
  </si>
  <si>
    <t>その他を選択する場合、項目及びその内容を記入し、
プルダウンから「○」を選択してください。</t>
    <rPh sb="2" eb="3">
      <t>タ</t>
    </rPh>
    <rPh sb="4" eb="6">
      <t>センタク</t>
    </rPh>
    <rPh sb="8" eb="10">
      <t>バアイ</t>
    </rPh>
    <rPh sb="11" eb="13">
      <t>コウモク</t>
    </rPh>
    <rPh sb="13" eb="14">
      <t>オヨ</t>
    </rPh>
    <rPh sb="17" eb="19">
      <t>ナイヨウ</t>
    </rPh>
    <rPh sb="20" eb="22">
      <t>キニュウ</t>
    </rPh>
    <phoneticPr fontId="6"/>
  </si>
  <si>
    <t>該当する場合、プルダウンから「○」を選択してください。</t>
    <rPh sb="0" eb="2">
      <t>ガイトウ</t>
    </rPh>
    <rPh sb="4" eb="6">
      <t>バアイ</t>
    </rPh>
    <phoneticPr fontId="6"/>
  </si>
  <si>
    <r>
      <t>※フォークリフト実践、大型自動車一種運転業務科の提案のみ
プルダウンにより、「指定有」、「申請中」、「申請予定」又は「再委託予定」を選んでください。再委託予定の場合、</t>
    </r>
    <r>
      <rPr>
        <sz val="10"/>
        <color rgb="FFFF0000"/>
        <rFont val="ＭＳ ゴシック"/>
        <family val="3"/>
        <charset val="128"/>
      </rPr>
      <t>Ｏ２２</t>
    </r>
    <r>
      <rPr>
        <sz val="10"/>
        <rFont val="ＭＳ ゴシック"/>
        <family val="3"/>
        <charset val="128"/>
      </rPr>
      <t>セルに再委託先名称を記入してください。
（該当コース以外の場合は</t>
    </r>
    <r>
      <rPr>
        <sz val="10"/>
        <color rgb="FFFF0000"/>
        <rFont val="ＭＳ ゴシック"/>
        <family val="3"/>
        <charset val="128"/>
      </rPr>
      <t>Ｌ２１</t>
    </r>
    <r>
      <rPr>
        <sz val="10"/>
        <rFont val="ＭＳ ゴシック"/>
        <family val="3"/>
        <charset val="128"/>
      </rPr>
      <t>セルで「－」（ハイフン）を選択してください。）</t>
    </r>
    <rPh sb="22" eb="23">
      <t>カ</t>
    </rPh>
    <rPh sb="39" eb="42">
      <t>シテイア</t>
    </rPh>
    <rPh sb="45" eb="48">
      <t>シンセイチュウ</t>
    </rPh>
    <rPh sb="51" eb="53">
      <t>シンセイ</t>
    </rPh>
    <rPh sb="53" eb="55">
      <t>ヨテイ</t>
    </rPh>
    <rPh sb="59" eb="62">
      <t>サイイタク</t>
    </rPh>
    <rPh sb="62" eb="64">
      <t>ヨテイ</t>
    </rPh>
    <rPh sb="74" eb="77">
      <t>サイイタク</t>
    </rPh>
    <rPh sb="77" eb="79">
      <t>ヨテイ</t>
    </rPh>
    <rPh sb="80" eb="82">
      <t>バアイ</t>
    </rPh>
    <rPh sb="89" eb="92">
      <t>サイイタク</t>
    </rPh>
    <rPh sb="92" eb="93">
      <t>サキ</t>
    </rPh>
    <rPh sb="93" eb="95">
      <t>メイショウ</t>
    </rPh>
    <rPh sb="96" eb="98">
      <t>キニュウ</t>
    </rPh>
    <rPh sb="107" eb="109">
      <t>ガイトウ</t>
    </rPh>
    <rPh sb="112" eb="114">
      <t>イガイ</t>
    </rPh>
    <rPh sb="134" eb="136">
      <t>センタク</t>
    </rPh>
    <phoneticPr fontId="6"/>
  </si>
  <si>
    <t>直近の決算に係る財務諸表（２か年度分）の写し</t>
    <rPh sb="0" eb="2">
      <t>チョッキン</t>
    </rPh>
    <rPh sb="3" eb="5">
      <t>ケッサン</t>
    </rPh>
    <rPh sb="6" eb="7">
      <t>カカ</t>
    </rPh>
    <rPh sb="8" eb="10">
      <t>ザイム</t>
    </rPh>
    <rPh sb="10" eb="12">
      <t>ショヒョウ</t>
    </rPh>
    <rPh sb="15" eb="17">
      <t>ネンド</t>
    </rPh>
    <rPh sb="17" eb="18">
      <t>ブン</t>
    </rPh>
    <rPh sb="20" eb="21">
      <t>ウツ</t>
    </rPh>
    <phoneticPr fontId="6"/>
  </si>
  <si>
    <t>本書＋電子データを提出</t>
    <rPh sb="0" eb="2">
      <t>ホンショ</t>
    </rPh>
    <rPh sb="3" eb="5">
      <t>デンシ</t>
    </rPh>
    <rPh sb="9" eb="11">
      <t>テイシュツ</t>
    </rPh>
    <phoneticPr fontId="6"/>
  </si>
  <si>
    <r>
      <t>・時間は整数で記入してください。小数点以下が発生する場合は切り上げてください（１コマ４５～６０分を１時間とみなします）。
・就職支援に該当する科目は、「科目」欄に括弧書きで「（就職支援）」と記入してください。
・就職支援の時間数は、訓練期間１月以上の訓練科について１８時間以上、３月以上の訓練科について３０時間以上設定してください（障害者委託訓練の場合は訓練期間に関わらず１２時間以上設定してください）。
・１頁に収まらない場合は複数頁に渡っても構いません。学科、実技それぞれの行を適宜増やしてください。
・パソコン操作を伴う訓練は実技とします</t>
    </r>
    <r>
      <rPr>
        <sz val="14"/>
        <color rgb="FFFF0000"/>
        <rFont val="ＭＳ ゴシック"/>
        <family val="3"/>
        <charset val="128"/>
      </rPr>
      <t>（但し、建設人材育成コースにおいては座学とします）</t>
    </r>
    <r>
      <rPr>
        <sz val="14"/>
        <rFont val="ＭＳ ゴシック"/>
        <family val="3"/>
        <charset val="128"/>
      </rPr>
      <t>。
・シラバス等他様式の書類添付による本様式の代替は不可とします。
・介護系の実習、職場見学、デュアルシステムの企業実習は「実技」として記載してください。</t>
    </r>
    <rPh sb="47" eb="48">
      <t>フン</t>
    </rPh>
    <rPh sb="50" eb="52">
      <t>ジカン</t>
    </rPh>
    <rPh sb="68" eb="70">
      <t>ガイトウ</t>
    </rPh>
    <rPh sb="72" eb="74">
      <t>カモク</t>
    </rPh>
    <rPh sb="77" eb="79">
      <t>カモク</t>
    </rPh>
    <rPh sb="80" eb="81">
      <t>ラン</t>
    </rPh>
    <rPh sb="82" eb="85">
      <t>カッコガ</t>
    </rPh>
    <rPh sb="89" eb="91">
      <t>シュウショク</t>
    </rPh>
    <rPh sb="91" eb="93">
      <t>シエン</t>
    </rPh>
    <rPh sb="96" eb="98">
      <t>キニュウ</t>
    </rPh>
    <rPh sb="108" eb="110">
      <t>シュウショク</t>
    </rPh>
    <rPh sb="110" eb="112">
      <t>シエン</t>
    </rPh>
    <rPh sb="113" eb="116">
      <t>ジカンスウ</t>
    </rPh>
    <rPh sb="118" eb="120">
      <t>クンレン</t>
    </rPh>
    <rPh sb="120" eb="122">
      <t>キカン</t>
    </rPh>
    <rPh sb="123" eb="124">
      <t>ツキ</t>
    </rPh>
    <rPh sb="124" eb="126">
      <t>イジョウ</t>
    </rPh>
    <rPh sb="127" eb="130">
      <t>クンレンカ</t>
    </rPh>
    <rPh sb="136" eb="138">
      <t>ジカン</t>
    </rPh>
    <rPh sb="138" eb="140">
      <t>イジョウ</t>
    </rPh>
    <rPh sb="142" eb="145">
      <t>ツキイyジョウ</t>
    </rPh>
    <rPh sb="146" eb="149">
      <t>クンレンカ</t>
    </rPh>
    <rPh sb="155" eb="157">
      <t>ジカン</t>
    </rPh>
    <rPh sb="157" eb="159">
      <t>イジョウ</t>
    </rPh>
    <rPh sb="159" eb="161">
      <t>セッテイ</t>
    </rPh>
    <rPh sb="168" eb="175">
      <t>ショウガイシャイタククンレン</t>
    </rPh>
    <rPh sb="176" eb="178">
      <t>バアイ</t>
    </rPh>
    <rPh sb="179" eb="181">
      <t>クンレン</t>
    </rPh>
    <rPh sb="181" eb="183">
      <t>キカン</t>
    </rPh>
    <rPh sb="184" eb="185">
      <t>カカ</t>
    </rPh>
    <rPh sb="190" eb="192">
      <t>ジカン</t>
    </rPh>
    <rPh sb="192" eb="194">
      <t>イジョウ</t>
    </rPh>
    <rPh sb="194" eb="196">
      <t>セッテイ</t>
    </rPh>
    <rPh sb="208" eb="209">
      <t>ページ</t>
    </rPh>
    <rPh sb="210" eb="211">
      <t>オサ</t>
    </rPh>
    <rPh sb="215" eb="217">
      <t>バアイ</t>
    </rPh>
    <rPh sb="218" eb="221">
      <t>フクスウページ</t>
    </rPh>
    <rPh sb="222" eb="223">
      <t>ワタ</t>
    </rPh>
    <rPh sb="226" eb="227">
      <t>カマ</t>
    </rPh>
    <rPh sb="232" eb="234">
      <t>ガッカ</t>
    </rPh>
    <rPh sb="235" eb="237">
      <t>ジツギ</t>
    </rPh>
    <rPh sb="242" eb="243">
      <t>ギョウ</t>
    </rPh>
    <rPh sb="244" eb="246">
      <t>テキギ</t>
    </rPh>
    <rPh sb="246" eb="247">
      <t>フ</t>
    </rPh>
    <rPh sb="262" eb="264">
      <t>ソウサ</t>
    </rPh>
    <rPh sb="265" eb="266">
      <t>トモナ</t>
    </rPh>
    <rPh sb="267" eb="269">
      <t>クンレン</t>
    </rPh>
    <rPh sb="270" eb="272">
      <t>ジツギ</t>
    </rPh>
    <rPh sb="277" eb="278">
      <t>タダ</t>
    </rPh>
    <rPh sb="280" eb="286">
      <t>ケンセツジンザイイクセイ</t>
    </rPh>
    <rPh sb="294" eb="296">
      <t>ザガク</t>
    </rPh>
    <rPh sb="309" eb="310">
      <t>トウ</t>
    </rPh>
    <rPh sb="310" eb="311">
      <t>タ</t>
    </rPh>
    <rPh sb="311" eb="313">
      <t>ヨウシキ</t>
    </rPh>
    <rPh sb="314" eb="316">
      <t>ショルイ</t>
    </rPh>
    <rPh sb="316" eb="318">
      <t>テンプ</t>
    </rPh>
    <rPh sb="321" eb="322">
      <t>ホン</t>
    </rPh>
    <rPh sb="322" eb="324">
      <t>ヨウシキ</t>
    </rPh>
    <rPh sb="325" eb="327">
      <t>ダイタイ</t>
    </rPh>
    <rPh sb="328" eb="330">
      <t>フカ</t>
    </rPh>
    <rPh sb="337" eb="340">
      <t>カイゴケイ</t>
    </rPh>
    <rPh sb="341" eb="343">
      <t>ジッシュウ</t>
    </rPh>
    <rPh sb="344" eb="346">
      <t>ショクバ</t>
    </rPh>
    <rPh sb="346" eb="348">
      <t>ケンガク</t>
    </rPh>
    <rPh sb="364" eb="366">
      <t>ジツギ</t>
    </rPh>
    <phoneticPr fontId="6"/>
  </si>
  <si>
    <r>
      <t>・本様式の常勤講師数は様式５「教育部門」の「常勤」（Ｓ８セル）の人数と、非常勤講師数は様式５「教育部門」の「非常勤」（Ｓ９セル）の人数と、常勤＋非常勤の人数は様式５「教育部門」の「計」（Ｓ１０）セルの人数と一致します。
・講師の氏名、年齢、科目名（最低一科目）、区分、経験年数（ゼロも入力可）、常勤・非常勤の別欄は入力必須とし、エラーチェックを設定しています。
・講師の人数が多い場合、行を増やして複数頁に渡っても構いません。
　（シートごとコピーすると、エラーチェック計算式の修正が必要です。）
・講師配置について、学科科目は訓練生３０人に１人以上、実技科目は１５人に１人以上としてください（長期高度人材育成コース、障害者委託訓練を除く）。
・講師の年齢は　令和</t>
    </r>
    <r>
      <rPr>
        <sz val="14"/>
        <color rgb="FFFF0000"/>
        <rFont val="ＭＳ ゴシック"/>
        <family val="3"/>
        <charset val="128"/>
      </rPr>
      <t>７</t>
    </r>
    <r>
      <rPr>
        <sz val="14"/>
        <rFont val="ＭＳ ゴシック"/>
        <family val="3"/>
        <charset val="128"/>
      </rPr>
      <t>年４月１日現在　で記入してください。
・保有資格・免許等の欄は、担当予定科目に関係する国家資格、公的資格等及び教諭免許（職業訓練指導員免許を含む。）について記入してください。
・保有資格・免許等の資格者証は、コピーをＰＤＦファイルにして送信すると共に、印刷したものを１部提出してください。（ファイルには「付９_資格証明」のような名前を付け、講師の番号（左表の１～８）順に証明書類を並べるようお願いします。）
・経験年数、経過年数の基準日は　令和</t>
    </r>
    <r>
      <rPr>
        <sz val="14"/>
        <color rgb="FFFF0000"/>
        <rFont val="ＭＳ ゴシック"/>
        <family val="3"/>
        <charset val="128"/>
      </rPr>
      <t>７</t>
    </r>
    <r>
      <rPr>
        <sz val="14"/>
        <rFont val="ＭＳ ゴシック"/>
        <family val="3"/>
        <charset val="128"/>
      </rPr>
      <t>年３月３１日　としてください。
・常勤は雇用保険被保険者としてください。
・訓練内容に関係する実務経験等の特記事項がある場合は、備考欄に記入してください。
・他様式の書類による本様式の代替は不可とします。</t>
    </r>
    <rPh sb="1" eb="2">
      <t>ホン</t>
    </rPh>
    <rPh sb="2" eb="4">
      <t>ヨウシキ</t>
    </rPh>
    <rPh sb="5" eb="7">
      <t>ジョウキン</t>
    </rPh>
    <rPh sb="7" eb="9">
      <t>コウシ</t>
    </rPh>
    <rPh sb="9" eb="10">
      <t>スウ</t>
    </rPh>
    <rPh sb="22" eb="24">
      <t>ジョウキン</t>
    </rPh>
    <rPh sb="36" eb="39">
      <t>ヒジョウキン</t>
    </rPh>
    <rPh sb="39" eb="41">
      <t>コウシ</t>
    </rPh>
    <rPh sb="41" eb="42">
      <t>スウ</t>
    </rPh>
    <rPh sb="54" eb="57">
      <t>ヒジョウキン</t>
    </rPh>
    <rPh sb="69" eb="71">
      <t>ジョウキン</t>
    </rPh>
    <rPh sb="72" eb="75">
      <t>ヒジョウキン</t>
    </rPh>
    <rPh sb="76" eb="78">
      <t>ニンズウ</t>
    </rPh>
    <rPh sb="90" eb="91">
      <t>ケイ</t>
    </rPh>
    <rPh sb="112" eb="114">
      <t>コウシ</t>
    </rPh>
    <rPh sb="143" eb="145">
      <t>ニュウリョク</t>
    </rPh>
    <rPh sb="145" eb="146">
      <t>カ</t>
    </rPh>
    <rPh sb="156" eb="157">
      <t>ラン</t>
    </rPh>
    <rPh sb="173" eb="175">
      <t>セッテイ</t>
    </rPh>
    <rPh sb="327" eb="329">
      <t>コウシ</t>
    </rPh>
    <rPh sb="346" eb="348">
      <t>キニュウ</t>
    </rPh>
    <rPh sb="358" eb="360">
      <t>ホユウ</t>
    </rPh>
    <rPh sb="437" eb="441">
      <t>シカクシャショウ</t>
    </rPh>
    <rPh sb="457" eb="459">
      <t>ソウシン</t>
    </rPh>
    <rPh sb="462" eb="463">
      <t>トモ</t>
    </rPh>
    <rPh sb="465" eb="467">
      <t>インサツ</t>
    </rPh>
    <rPh sb="473" eb="474">
      <t>ブ</t>
    </rPh>
    <rPh sb="474" eb="476">
      <t>テイシュツ</t>
    </rPh>
    <rPh sb="491" eb="492">
      <t>フ</t>
    </rPh>
    <rPh sb="494" eb="496">
      <t>シカク</t>
    </rPh>
    <rPh sb="496" eb="498">
      <t>ショウメイ</t>
    </rPh>
    <rPh sb="503" eb="505">
      <t>ナマエ</t>
    </rPh>
    <rPh sb="506" eb="507">
      <t>ツ</t>
    </rPh>
    <rPh sb="509" eb="511">
      <t>コウシ</t>
    </rPh>
    <rPh sb="515" eb="517">
      <t>サヒョウ</t>
    </rPh>
    <rPh sb="524" eb="526">
      <t>ショウメイ</t>
    </rPh>
    <rPh sb="526" eb="528">
      <t>ショルイ</t>
    </rPh>
    <rPh sb="529" eb="530">
      <t>ナラ</t>
    </rPh>
    <rPh sb="535" eb="536">
      <t>ネガ</t>
    </rPh>
    <rPh sb="545" eb="547">
      <t>ケイケン</t>
    </rPh>
    <rPh sb="547" eb="549">
      <t>ネンスウ</t>
    </rPh>
    <rPh sb="550" eb="552">
      <t>ケイカ</t>
    </rPh>
    <rPh sb="552" eb="554">
      <t>ネンスウ</t>
    </rPh>
    <rPh sb="555" eb="558">
      <t>キジュンビ</t>
    </rPh>
    <rPh sb="560" eb="562">
      <t>レイワ</t>
    </rPh>
    <rPh sb="563" eb="564">
      <t>ネン</t>
    </rPh>
    <rPh sb="565" eb="566">
      <t>ガツ</t>
    </rPh>
    <rPh sb="568" eb="569">
      <t>ニチ</t>
    </rPh>
    <rPh sb="581" eb="583">
      <t>ジョウキン</t>
    </rPh>
    <rPh sb="584" eb="586">
      <t>コヨウ</t>
    </rPh>
    <rPh sb="586" eb="588">
      <t>ホケン</t>
    </rPh>
    <rPh sb="588" eb="592">
      <t>ヒホケンシャ</t>
    </rPh>
    <phoneticPr fontId="6"/>
  </si>
  <si>
    <t>プロジェクター</t>
    <phoneticPr fontId="31"/>
  </si>
  <si>
    <t>これは介護職員初任者研修科、介護福祉士実務者研修科への申請でのみ使用する様式です。</t>
    <rPh sb="3" eb="5">
      <t>カイゴ</t>
    </rPh>
    <rPh sb="5" eb="7">
      <t>ショクイン</t>
    </rPh>
    <rPh sb="7" eb="10">
      <t>ショニンシャ</t>
    </rPh>
    <rPh sb="10" eb="12">
      <t>ケンシュウ</t>
    </rPh>
    <rPh sb="12" eb="13">
      <t>カ</t>
    </rPh>
    <rPh sb="14" eb="19">
      <t>カイゴフクシシ</t>
    </rPh>
    <rPh sb="19" eb="22">
      <t>ジツムシャ</t>
    </rPh>
    <rPh sb="22" eb="24">
      <t>ケンシュウ</t>
    </rPh>
    <rPh sb="24" eb="25">
      <t>カ</t>
    </rPh>
    <rPh sb="27" eb="29">
      <t>シンセイ</t>
    </rPh>
    <rPh sb="32" eb="34">
      <t>シヨウ</t>
    </rPh>
    <rPh sb="36" eb="38">
      <t>ヨウシキ</t>
    </rPh>
    <phoneticPr fontId="6"/>
  </si>
  <si>
    <t>↑
デジタル分野の訓練科はERRORのままで可。</t>
    <rPh sb="6" eb="8">
      <t>ブンヤ</t>
    </rPh>
    <rPh sb="9" eb="12">
      <t>クンレンカ</t>
    </rPh>
    <rPh sb="22" eb="23">
      <t>カ</t>
    </rPh>
    <phoneticPr fontId="6"/>
  </si>
  <si>
    <t>校　長　　　矢野　　浩志　　様</t>
    <rPh sb="0" eb="1">
      <t>コウ</t>
    </rPh>
    <rPh sb="2" eb="3">
      <t>チョウ</t>
    </rPh>
    <rPh sb="6" eb="8">
      <t>ヤノ</t>
    </rPh>
    <rPh sb="10" eb="12">
      <t>ヒロシ</t>
    </rPh>
    <rPh sb="14" eb="15">
      <t>サマ</t>
    </rPh>
    <phoneticPr fontId="6"/>
  </si>
  <si>
    <r>
      <t>　群馬県が実施する令和</t>
    </r>
    <r>
      <rPr>
        <sz val="12"/>
        <color rgb="FFFF0000"/>
        <rFont val="ＭＳ ゴシック"/>
        <family val="3"/>
        <charset val="128"/>
      </rPr>
      <t>８</t>
    </r>
    <r>
      <rPr>
        <sz val="12"/>
        <rFont val="ＭＳ ゴシック"/>
        <family val="3"/>
        <charset val="128"/>
      </rPr>
      <t>年度委託訓練事業を受託したく下記のとおり申請します。</t>
    </r>
    <rPh sb="1" eb="4">
      <t>グンマケン</t>
    </rPh>
    <rPh sb="5" eb="7">
      <t>ジッシ</t>
    </rPh>
    <rPh sb="9" eb="11">
      <t>レイワ</t>
    </rPh>
    <rPh sb="12" eb="14">
      <t>ネンド</t>
    </rPh>
    <rPh sb="14" eb="16">
      <t>イタク</t>
    </rPh>
    <rPh sb="16" eb="18">
      <t>クンレン</t>
    </rPh>
    <rPh sb="18" eb="20">
      <t>ジギョウ</t>
    </rPh>
    <rPh sb="21" eb="23">
      <t>ジュタク</t>
    </rPh>
    <rPh sb="26" eb="28">
      <t>カキ</t>
    </rPh>
    <rPh sb="32" eb="34">
      <t>シンセイ</t>
    </rPh>
    <phoneticPr fontId="6"/>
  </si>
  <si>
    <t>郵便番号は不要です。</t>
    <rPh sb="0" eb="4">
      <t>ユウビンバンゴウ</t>
    </rPh>
    <rPh sb="5" eb="7">
      <t>フヨウ</t>
    </rPh>
    <phoneticPr fontId="6"/>
  </si>
  <si>
    <t>上段：事業所名
中段：所在地住所
下段：連絡先</t>
    <rPh sb="0" eb="2">
      <t>ジョウダン</t>
    </rPh>
    <rPh sb="3" eb="6">
      <t>ジギョウショ</t>
    </rPh>
    <rPh sb="6" eb="7">
      <t>メイ</t>
    </rPh>
    <rPh sb="8" eb="10">
      <t>チュウダン</t>
    </rPh>
    <rPh sb="11" eb="14">
      <t>ショザイチ</t>
    </rPh>
    <rPh sb="14" eb="16">
      <t>ジュウショ</t>
    </rPh>
    <rPh sb="17" eb="19">
      <t>カダン</t>
    </rPh>
    <rPh sb="20" eb="23">
      <t>レンラクサキ</t>
    </rPh>
    <phoneticPr fontId="31"/>
  </si>
  <si>
    <t>参考様式</t>
    <rPh sb="0" eb="4">
      <t>サンコウヨウシキ</t>
    </rPh>
    <phoneticPr fontId="6"/>
  </si>
  <si>
    <t>備考(注３)</t>
    <rPh sb="0" eb="2">
      <t>ビコウ</t>
    </rPh>
    <rPh sb="3" eb="4">
      <t>チュウ</t>
    </rPh>
    <phoneticPr fontId="6"/>
  </si>
  <si>
    <t>職場見学：</t>
    <rPh sb="0" eb="2">
      <t>ショクバ</t>
    </rPh>
    <rPh sb="2" eb="4">
      <t>ケンガク</t>
    </rPh>
    <phoneticPr fontId="6"/>
  </si>
  <si>
    <t>介護（障害）福祉サービス利用者（以下「利用者」という。）のいる時間帯に福祉施設等を訪問し、施設職員の説明を受けながら福祉サービス提供の実態を見学すること。</t>
    <phoneticPr fontId="6"/>
  </si>
  <si>
    <t>職場体験：</t>
    <rPh sb="0" eb="2">
      <t>ショクバ</t>
    </rPh>
    <rPh sb="2" eb="4">
      <t>タイケン</t>
    </rPh>
    <phoneticPr fontId="6"/>
  </si>
  <si>
    <t>一つの福祉施設等において、当該施設職員の指導を受けながら、施設職員が利用者に提供するサービスの補助等を行うこと。</t>
    <phoneticPr fontId="6"/>
  </si>
  <si>
    <t>一つの福祉施設等において、当該施設職員の指導を受けながら、利用者に提供するサービスについて法令の範囲内で行うこと。</t>
    <phoneticPr fontId="6"/>
  </si>
  <si>
    <t>職場実習：</t>
    <rPh sb="0" eb="2">
      <t>ショクバ</t>
    </rPh>
    <rPh sb="2" eb="4">
      <t>ジッシュウ</t>
    </rPh>
    <phoneticPr fontId="6"/>
  </si>
  <si>
    <t>（注１）</t>
    <rPh sb="1" eb="2">
      <t>チュウ</t>
    </rPh>
    <phoneticPr fontId="52"/>
  </si>
  <si>
    <t>介護保険法又は障害者の日常生活及び社会生活を総合的に支援するための法律の規定に基づくサービスの種類を記載してください。</t>
    <phoneticPr fontId="6"/>
  </si>
  <si>
    <t>（注２）</t>
    <rPh sb="1" eb="2">
      <t>チュウ</t>
    </rPh>
    <phoneticPr fontId="52"/>
  </si>
  <si>
    <t>以下を参考に選択してください。</t>
    <phoneticPr fontId="6"/>
  </si>
  <si>
    <t>（注３）</t>
    <rPh sb="1" eb="2">
      <t>チュウ</t>
    </rPh>
    <phoneticPr fontId="31"/>
  </si>
  <si>
    <t>調整中の事項については備考欄にその状況を記載してください。</t>
    <phoneticPr fontId="6"/>
  </si>
  <si>
    <t>職場見学等実施計画書
（介護職員初任者研修科・介護福祉士実務者研修科用）</t>
    <rPh sb="21" eb="22">
      <t>カ</t>
    </rPh>
    <rPh sb="23" eb="28">
      <t>カイゴフクシシ</t>
    </rPh>
    <rPh sb="33" eb="34">
      <t>カ</t>
    </rPh>
    <phoneticPr fontId="6"/>
  </si>
  <si>
    <t>訪問介護</t>
    <phoneticPr fontId="6"/>
  </si>
  <si>
    <t>通所介護</t>
    <phoneticPr fontId="6"/>
  </si>
  <si>
    <t>介護老人福祉施設</t>
    <phoneticPr fontId="6"/>
  </si>
  <si>
    <t>生活介護</t>
    <phoneticPr fontId="6"/>
  </si>
  <si>
    <t>就労移行支援</t>
    <phoneticPr fontId="6"/>
  </si>
  <si>
    <t>(株）○○</t>
    <phoneticPr fontId="6"/>
  </si>
  <si>
    <t>●●</t>
    <phoneticPr fontId="6"/>
  </si>
  <si>
    <t>特定非営利活動法人●●</t>
    <phoneticPr fontId="6"/>
  </si>
  <si>
    <t>社会福祉法人△▲</t>
    <phoneticPr fontId="6"/>
  </si>
  <si>
    <t>△△株式会社</t>
    <phoneticPr fontId="6"/>
  </si>
  <si>
    <t>000-000-0000</t>
    <phoneticPr fontId="6"/>
  </si>
  <si>
    <t>●月●日、
●月×日</t>
    <phoneticPr fontId="6"/>
  </si>
  <si>
    <t>６人</t>
    <rPh sb="1" eb="2">
      <t>ニン</t>
    </rPh>
    <phoneticPr fontId="6"/>
  </si>
  <si>
    <t>３人</t>
    <rPh sb="1" eb="2">
      <t>ニン</t>
    </rPh>
    <phoneticPr fontId="6"/>
  </si>
  <si>
    <t>７人</t>
    <rPh sb="1" eb="2">
      <t>ニン</t>
    </rPh>
    <phoneticPr fontId="6"/>
  </si>
  <si>
    <t>５人</t>
    <rPh sb="1" eb="2">
      <t>ニン</t>
    </rPh>
    <phoneticPr fontId="6"/>
  </si>
  <si>
    <t>実施予定日、受入人数については調整中。</t>
    <phoneticPr fontId="6"/>
  </si>
  <si>
    <t>職場見学等実施計画書（記入例）
（介護職員初任者研修科・介護福祉士実務者研修科用）</t>
    <rPh sb="26" eb="27">
      <t>カ</t>
    </rPh>
    <rPh sb="28" eb="33">
      <t>カイゴフクシシ</t>
    </rPh>
    <rPh sb="38" eb="39">
      <t>カ</t>
    </rPh>
    <phoneticPr fontId="6"/>
  </si>
  <si>
    <t>社会福祉法人○●</t>
    <phoneticPr fontId="6"/>
  </si>
  <si>
    <t>託児サービスを設定する場合</t>
    <rPh sb="0" eb="2">
      <t>タクジ</t>
    </rPh>
    <rPh sb="7" eb="9">
      <t>セッテイ</t>
    </rPh>
    <rPh sb="11" eb="13">
      <t>バアイ</t>
    </rPh>
    <phoneticPr fontId="6"/>
  </si>
  <si>
    <t>受託申請書日付</t>
    <rPh sb="0" eb="5">
      <t>ジュタクシンセイショ</t>
    </rPh>
    <rPh sb="5" eb="7">
      <t>ヒヅケ</t>
    </rPh>
    <phoneticPr fontId="6"/>
  </si>
  <si>
    <t>申請者欄は、法人にあっては本社の所在地・法人名及び代表者の職・氏名とし、法人の実印（代表者印：法務局に印鑑登録してあるもの）を押印してください。
ただし委任状を添付する場合は、申請者欄は代理人でも可能です。
郵便番号の表記は不要です。</t>
    <rPh sb="105" eb="109">
      <t>ユウビンバンゴウ</t>
    </rPh>
    <rPh sb="110" eb="112">
      <t>ヒョウキ</t>
    </rPh>
    <rPh sb="113" eb="115">
      <t>フヨウ</t>
    </rPh>
    <phoneticPr fontId="6"/>
  </si>
  <si>
    <t>添付10</t>
    <rPh sb="0" eb="2">
      <t>テンプ</t>
    </rPh>
    <phoneticPr fontId="6"/>
  </si>
  <si>
    <t>添付1</t>
    <rPh sb="0" eb="2">
      <t>テンプ</t>
    </rPh>
    <phoneticPr fontId="6"/>
  </si>
  <si>
    <t>添付2</t>
    <rPh sb="0" eb="2">
      <t>テンプ</t>
    </rPh>
    <phoneticPr fontId="6"/>
  </si>
  <si>
    <t>添付3</t>
    <rPh sb="0" eb="2">
      <t>テンプ</t>
    </rPh>
    <phoneticPr fontId="6"/>
  </si>
  <si>
    <t>添付4</t>
    <rPh sb="0" eb="2">
      <t>テンプ</t>
    </rPh>
    <phoneticPr fontId="6"/>
  </si>
  <si>
    <t>添付5</t>
    <rPh sb="0" eb="2">
      <t>テンプ</t>
    </rPh>
    <phoneticPr fontId="6"/>
  </si>
  <si>
    <t>添付6</t>
    <rPh sb="0" eb="2">
      <t>テンプ</t>
    </rPh>
    <phoneticPr fontId="6"/>
  </si>
  <si>
    <t>添付7</t>
    <rPh sb="0" eb="2">
      <t>テンプ</t>
    </rPh>
    <phoneticPr fontId="6"/>
  </si>
  <si>
    <t>添付8</t>
    <rPh sb="0" eb="2">
      <t>テンプ</t>
    </rPh>
    <phoneticPr fontId="6"/>
  </si>
  <si>
    <t>添付9</t>
    <rPh sb="0" eb="2">
      <t>テンプ</t>
    </rPh>
    <phoneticPr fontId="6"/>
  </si>
  <si>
    <t>様式1</t>
    <rPh sb="0" eb="2">
      <t>ヨウシキ</t>
    </rPh>
    <phoneticPr fontId="6"/>
  </si>
  <si>
    <t>様式2</t>
    <rPh sb="0" eb="2">
      <t>ヨウシキ</t>
    </rPh>
    <phoneticPr fontId="6"/>
  </si>
  <si>
    <t>様式3</t>
    <rPh sb="0" eb="2">
      <t>ヨウシキ</t>
    </rPh>
    <phoneticPr fontId="6"/>
  </si>
  <si>
    <t>様式4</t>
    <rPh sb="0" eb="2">
      <t>ヨウシキ</t>
    </rPh>
    <phoneticPr fontId="6"/>
  </si>
  <si>
    <t>様式5</t>
    <rPh sb="0" eb="2">
      <t>ヨウシキ</t>
    </rPh>
    <phoneticPr fontId="6"/>
  </si>
  <si>
    <t>様式6</t>
    <rPh sb="0" eb="2">
      <t>ヨウシキ</t>
    </rPh>
    <phoneticPr fontId="6"/>
  </si>
  <si>
    <t>様式7</t>
    <rPh sb="0" eb="2">
      <t>ヨウシキ</t>
    </rPh>
    <phoneticPr fontId="6"/>
  </si>
  <si>
    <t>様式8</t>
    <rPh sb="0" eb="2">
      <t>ヨウシキ</t>
    </rPh>
    <phoneticPr fontId="6"/>
  </si>
  <si>
    <t>様式9</t>
    <rPh sb="0" eb="2">
      <t>ヨウシキ</t>
    </rPh>
    <phoneticPr fontId="6"/>
  </si>
  <si>
    <t>様式10</t>
    <rPh sb="0" eb="2">
      <t>ヨウシキ</t>
    </rPh>
    <phoneticPr fontId="6"/>
  </si>
  <si>
    <t>様式11</t>
    <rPh sb="0" eb="2">
      <t>ヨウシキ</t>
    </rPh>
    <phoneticPr fontId="6"/>
  </si>
  <si>
    <t>様式12</t>
    <rPh sb="0" eb="2">
      <t>ヨウシキ</t>
    </rPh>
    <phoneticPr fontId="6"/>
  </si>
  <si>
    <t>様式13</t>
    <rPh sb="0" eb="2">
      <t>ヨウシキ</t>
    </rPh>
    <phoneticPr fontId="6"/>
  </si>
  <si>
    <t>様式14</t>
    <rPh sb="0" eb="2">
      <t>ヨウシキ</t>
    </rPh>
    <phoneticPr fontId="6"/>
  </si>
  <si>
    <t>課税（免税）事業者届出書</t>
    <rPh sb="0" eb="2">
      <t>カゼイ</t>
    </rPh>
    <rPh sb="3" eb="5">
      <t>メンゼイ</t>
    </rPh>
    <rPh sb="6" eb="9">
      <t>ジギョウシャ</t>
    </rPh>
    <rPh sb="9" eb="12">
      <t>トドケデショ</t>
    </rPh>
    <phoneticPr fontId="6"/>
  </si>
  <si>
    <t>（注）添付資料は電子データ（PDFファイル）提出後、ファイルを印刷したものを正本につづり提出してください。</t>
    <rPh sb="1" eb="2">
      <t>チュウ</t>
    </rPh>
    <rPh sb="3" eb="5">
      <t>テンプ</t>
    </rPh>
    <rPh sb="5" eb="7">
      <t>シリョウ</t>
    </rPh>
    <rPh sb="8" eb="10">
      <t>デンシ</t>
    </rPh>
    <rPh sb="22" eb="24">
      <t>テイシュツ</t>
    </rPh>
    <rPh sb="24" eb="25">
      <t>ゴ</t>
    </rPh>
    <rPh sb="31" eb="33">
      <t>インサツ</t>
    </rPh>
    <rPh sb="38" eb="40">
      <t>セイホン</t>
    </rPh>
    <rPh sb="44" eb="46">
      <t>テイシュツ</t>
    </rPh>
    <phoneticPr fontId="6"/>
  </si>
  <si>
    <t>委任状</t>
    <phoneticPr fontId="6"/>
  </si>
  <si>
    <t>暴力団排除に関する誓約書</t>
    <rPh sb="0" eb="3">
      <t>ボウリョクダン</t>
    </rPh>
    <rPh sb="3" eb="5">
      <t>ハイジョ</t>
    </rPh>
    <rPh sb="6" eb="7">
      <t>カン</t>
    </rPh>
    <rPh sb="9" eb="12">
      <t>セイヤクショ</t>
    </rPh>
    <phoneticPr fontId="6"/>
  </si>
  <si>
    <t>参考様式有</t>
    <rPh sb="0" eb="2">
      <t>サンコウ</t>
    </rPh>
    <rPh sb="2" eb="4">
      <t>ヨウシキ</t>
    </rPh>
    <phoneticPr fontId="6"/>
  </si>
  <si>
    <r>
      <t xml:space="preserve">職業訓練サービスガイドライン研修修了証(写)
又はISO29993及びISO21001認証登録証(写)
</t>
    </r>
    <r>
      <rPr>
        <sz val="8"/>
        <color theme="1"/>
        <rFont val="ＭＳ ゴシック"/>
        <family val="3"/>
        <charset val="128"/>
      </rPr>
      <t>（サービスガイドライン事業所認定の場合は認定書（写））</t>
    </r>
    <rPh sb="18" eb="19">
      <t>ショウ</t>
    </rPh>
    <rPh sb="20" eb="21">
      <t>シャ</t>
    </rPh>
    <rPh sb="23" eb="24">
      <t>マタ</t>
    </rPh>
    <rPh sb="33" eb="34">
      <t>オヨ</t>
    </rPh>
    <rPh sb="43" eb="45">
      <t>ニンショウ</t>
    </rPh>
    <rPh sb="45" eb="47">
      <t>トウロク</t>
    </rPh>
    <rPh sb="47" eb="48">
      <t>ショウ</t>
    </rPh>
    <rPh sb="49" eb="50">
      <t>ウツ</t>
    </rPh>
    <rPh sb="63" eb="66">
      <t>ジギョウショ</t>
    </rPh>
    <rPh sb="66" eb="68">
      <t>ニンテイ</t>
    </rPh>
    <rPh sb="69" eb="71">
      <t>バアイ</t>
    </rPh>
    <rPh sb="72" eb="75">
      <t>ニンテイショ</t>
    </rPh>
    <rPh sb="76" eb="77">
      <t>ウツ</t>
    </rPh>
    <phoneticPr fontId="6"/>
  </si>
  <si>
    <t>　　　つづり提出してください。複数科に応募する場合は、一つの訓練科の正本に添付するのみで可とします。</t>
    <rPh sb="15" eb="17">
      <t>フクスウ</t>
    </rPh>
    <rPh sb="17" eb="18">
      <t>カ</t>
    </rPh>
    <rPh sb="19" eb="21">
      <t>オウボ</t>
    </rPh>
    <rPh sb="23" eb="25">
      <t>バアイ</t>
    </rPh>
    <rPh sb="27" eb="28">
      <t>ヒト</t>
    </rPh>
    <rPh sb="30" eb="33">
      <t>クンレンカ</t>
    </rPh>
    <rPh sb="34" eb="36">
      <t>セイホン</t>
    </rPh>
    <rPh sb="37" eb="39">
      <t>テンプ</t>
    </rPh>
    <rPh sb="44" eb="45">
      <t>カ</t>
    </rPh>
    <phoneticPr fontId="6"/>
  </si>
  <si>
    <t>５</t>
    <phoneticPr fontId="6"/>
  </si>
  <si>
    <t>インクルーシブ訓練指定科の場合は、今までの障害者対象職業訓練の実施経験、障害者の雇用状況、障害者のインターンシップ受入の経験等があれば記載してください。</t>
    <rPh sb="7" eb="9">
      <t>クンレン</t>
    </rPh>
    <rPh sb="9" eb="11">
      <t>シテイ</t>
    </rPh>
    <rPh sb="11" eb="12">
      <t>カ</t>
    </rPh>
    <rPh sb="13" eb="15">
      <t>バアイ</t>
    </rPh>
    <rPh sb="17" eb="18">
      <t>イマ</t>
    </rPh>
    <rPh sb="21" eb="24">
      <t>ショウガイシャ</t>
    </rPh>
    <rPh sb="24" eb="26">
      <t>タイショウ</t>
    </rPh>
    <rPh sb="26" eb="28">
      <t>ショクギョウ</t>
    </rPh>
    <rPh sb="28" eb="30">
      <t>クンレン</t>
    </rPh>
    <rPh sb="31" eb="33">
      <t>ジッシ</t>
    </rPh>
    <rPh sb="33" eb="35">
      <t>ケイケン</t>
    </rPh>
    <rPh sb="36" eb="39">
      <t>ショウガイシャ</t>
    </rPh>
    <rPh sb="40" eb="42">
      <t>コヨウ</t>
    </rPh>
    <rPh sb="42" eb="44">
      <t>ジョウキョウ</t>
    </rPh>
    <rPh sb="45" eb="48">
      <t>ショウガイシャ</t>
    </rPh>
    <rPh sb="57" eb="59">
      <t>ウケイレ</t>
    </rPh>
    <rPh sb="60" eb="62">
      <t>ケイケン</t>
    </rPh>
    <rPh sb="62" eb="63">
      <t>トウ</t>
    </rPh>
    <rPh sb="67" eb="69">
      <t>キサイ</t>
    </rPh>
    <phoneticPr fontId="6"/>
  </si>
  <si>
    <t>５について</t>
    <phoneticPr fontId="6"/>
  </si>
  <si>
    <t>長期高度人材育成コース、及び、インクルーシブ訓練指定でない短期訓練の場合は、入力不要です。（可能であれば、印刷範囲から外してください。）</t>
    <rPh sb="0" eb="8">
      <t>チョウキコウドジンザイイクセイ</t>
    </rPh>
    <rPh sb="12" eb="13">
      <t>オヨ</t>
    </rPh>
    <rPh sb="22" eb="24">
      <t>クンレン</t>
    </rPh>
    <rPh sb="24" eb="26">
      <t>シテイ</t>
    </rPh>
    <rPh sb="29" eb="33">
      <t>タンキクンレン</t>
    </rPh>
    <rPh sb="34" eb="36">
      <t>バアイ</t>
    </rPh>
    <rPh sb="38" eb="42">
      <t>ニュウリョクフヨウ</t>
    </rPh>
    <rPh sb="46" eb="48">
      <t>カノウ</t>
    </rPh>
    <rPh sb="53" eb="57">
      <t>インサツハンイ</t>
    </rPh>
    <rPh sb="59" eb="60">
      <t>ハズ</t>
    </rPh>
    <phoneticPr fontId="6"/>
  </si>
  <si>
    <t>－</t>
  </si>
  <si>
    <t>今回は対象外</t>
    <rPh sb="0" eb="2">
      <t>コンカイ</t>
    </rPh>
    <rPh sb="3" eb="6">
      <t>タイショウガイ</t>
    </rPh>
    <phoneticPr fontId="6"/>
  </si>
  <si>
    <t>提出書類チェック表（令和８年度１年未満介護系訓練科・１０月公募分）</t>
    <rPh sb="0" eb="2">
      <t>テイシュツ</t>
    </rPh>
    <rPh sb="2" eb="4">
      <t>ショルイ</t>
    </rPh>
    <rPh sb="8" eb="9">
      <t>ヒョウ</t>
    </rPh>
    <rPh sb="10" eb="12">
      <t>レイワ</t>
    </rPh>
    <rPh sb="13" eb="15">
      <t>ネンド</t>
    </rPh>
    <rPh sb="16" eb="17">
      <t>ネン</t>
    </rPh>
    <rPh sb="17" eb="19">
      <t>ミマン</t>
    </rPh>
    <rPh sb="19" eb="22">
      <t>カイゴケイ</t>
    </rPh>
    <rPh sb="22" eb="25">
      <t>クンレンカ</t>
    </rPh>
    <rPh sb="28" eb="29">
      <t>ガツ</t>
    </rPh>
    <rPh sb="29" eb="31">
      <t>コウボ</t>
    </rPh>
    <rPh sb="31" eb="32">
      <t>ブン</t>
    </rPh>
    <phoneticPr fontId="6"/>
  </si>
  <si>
    <t>（注）様式は、電子データ（エクセルファイル）を提出後、正本１部、副本４部を持参してください。</t>
    <rPh sb="1" eb="2">
      <t>チュウ</t>
    </rPh>
    <rPh sb="3" eb="5">
      <t>ヨウシキ</t>
    </rPh>
    <rPh sb="25" eb="26">
      <t>ゴ</t>
    </rPh>
    <rPh sb="27" eb="29">
      <t>セイホン</t>
    </rPh>
    <rPh sb="30" eb="31">
      <t>ブ</t>
    </rPh>
    <rPh sb="32" eb="34">
      <t>フクホン</t>
    </rPh>
    <rPh sb="35" eb="36">
      <t>ブ</t>
    </rPh>
    <rPh sb="37" eb="39">
      <t>ジサン</t>
    </rPh>
    <phoneticPr fontId="6"/>
  </si>
  <si>
    <t>※介護職員初任者研修科、介護福祉士実務者研修科の提案のみ</t>
    <rPh sb="1" eb="10">
      <t>カイゴショクインショニンシャケンシュウ</t>
    </rPh>
    <rPh sb="10" eb="11">
      <t>カ</t>
    </rPh>
    <rPh sb="12" eb="17">
      <t>カイゴフクシシ</t>
    </rPh>
    <rPh sb="17" eb="20">
      <t>ジツムシャ</t>
    </rPh>
    <rPh sb="20" eb="22">
      <t>ケンシュウ</t>
    </rPh>
    <rPh sb="22" eb="23">
      <t>カ</t>
    </rPh>
    <rPh sb="24" eb="26">
      <t>テイアン</t>
    </rPh>
    <phoneticPr fontId="6"/>
  </si>
  <si>
    <t>※フォークリフト運転技術科、大型自動車一種運転業務科の提案のみ</t>
    <rPh sb="8" eb="10">
      <t>ウンテン</t>
    </rPh>
    <rPh sb="10" eb="12">
      <t>ギジュツ</t>
    </rPh>
    <rPh sb="12" eb="13">
      <t>カ</t>
    </rPh>
    <rPh sb="14" eb="16">
      <t>オオガタ</t>
    </rPh>
    <rPh sb="16" eb="19">
      <t>ジドウシャ</t>
    </rPh>
    <rPh sb="19" eb="21">
      <t>イッシュ</t>
    </rPh>
    <rPh sb="21" eb="23">
      <t>ウンテン</t>
    </rPh>
    <rPh sb="23" eb="25">
      <t>ギョウム</t>
    </rPh>
    <rPh sb="25" eb="26">
      <t>カ</t>
    </rPh>
    <rPh sb="27" eb="29">
      <t>テイアン</t>
    </rPh>
    <phoneticPr fontId="6"/>
  </si>
  <si>
    <t>１０月公募では、該当なし。</t>
    <rPh sb="2" eb="3">
      <t>ガツ</t>
    </rPh>
    <rPh sb="3" eb="5">
      <t>コウボ</t>
    </rPh>
    <rPh sb="8" eb="10">
      <t>ガイトウ</t>
    </rPh>
    <phoneticPr fontId="6"/>
  </si>
  <si>
    <t>科名はＲ７のまま</t>
    <rPh sb="0" eb="2">
      <t>カメイ</t>
    </rPh>
    <phoneticPr fontId="6"/>
  </si>
  <si>
    <r>
      <t>　就職率の計算式は、（訓練修了３か月以内の就職者数＋就職のための中退者数）
÷（訓練修了者数＋就職のための中退者数）×１００（小数点以下第２位を</t>
    </r>
    <r>
      <rPr>
        <sz val="10"/>
        <color rgb="FFFF0000"/>
        <rFont val="ＭＳ ゴシック"/>
        <family val="3"/>
        <charset val="128"/>
      </rPr>
      <t>切り捨て</t>
    </r>
    <r>
      <rPr>
        <sz val="10"/>
        <color theme="1"/>
        <rFont val="ＭＳ ゴシック"/>
        <family val="3"/>
        <charset val="128"/>
      </rPr>
      <t>）
　ただし、ここでの就職者は、雇用期間１か月以上のものとする。</t>
    </r>
    <rPh sb="1" eb="4">
      <t>シュウショクリツ</t>
    </rPh>
    <rPh sb="5" eb="8">
      <t>ケイサンシキ</t>
    </rPh>
    <rPh sb="17" eb="18">
      <t>ゲツ</t>
    </rPh>
    <rPh sb="66" eb="68">
      <t>イカ</t>
    </rPh>
    <rPh sb="72" eb="73">
      <t>キ</t>
    </rPh>
    <rPh sb="74" eb="75">
      <t>ス</t>
    </rPh>
    <rPh sb="87" eb="90">
      <t>シュウショクシャ</t>
    </rPh>
    <phoneticPr fontId="6"/>
  </si>
  <si>
    <t>訓練受講状況等の問い合わせをする際に、確実に対応できる方を記入してください。
契約後・訓練実施期間中も、記載事項に変更が生じた場合は、速やかに御連絡ください。
就職支援担当者の保有資格については、資格の有効期間（５年間）に御注意ください。</t>
    <rPh sb="0" eb="2">
      <t>クンレン</t>
    </rPh>
    <rPh sb="2" eb="4">
      <t>ジュコウ</t>
    </rPh>
    <rPh sb="4" eb="6">
      <t>ジョウキョウ</t>
    </rPh>
    <rPh sb="6" eb="7">
      <t>トウ</t>
    </rPh>
    <rPh sb="8" eb="9">
      <t>ト</t>
    </rPh>
    <rPh sb="10" eb="11">
      <t>ア</t>
    </rPh>
    <rPh sb="16" eb="17">
      <t>サイ</t>
    </rPh>
    <rPh sb="19" eb="21">
      <t>カクジツ</t>
    </rPh>
    <rPh sb="22" eb="24">
      <t>タイオウ</t>
    </rPh>
    <rPh sb="27" eb="28">
      <t>カタ</t>
    </rPh>
    <rPh sb="29" eb="31">
      <t>キニュウ</t>
    </rPh>
    <rPh sb="39" eb="42">
      <t>ケイヤクゴ</t>
    </rPh>
    <rPh sb="43" eb="45">
      <t>クンレン</t>
    </rPh>
    <rPh sb="45" eb="47">
      <t>ジッシ</t>
    </rPh>
    <rPh sb="47" eb="50">
      <t>キカンチュウ</t>
    </rPh>
    <rPh sb="52" eb="54">
      <t>キサイ</t>
    </rPh>
    <rPh sb="54" eb="56">
      <t>ジコウ</t>
    </rPh>
    <rPh sb="57" eb="59">
      <t>ヘンコウ</t>
    </rPh>
    <rPh sb="60" eb="61">
      <t>ショウ</t>
    </rPh>
    <rPh sb="63" eb="65">
      <t>バアイ</t>
    </rPh>
    <rPh sb="67" eb="68">
      <t>スミ</t>
    </rPh>
    <rPh sb="71" eb="72">
      <t>ゴ</t>
    </rPh>
    <rPh sb="72" eb="74">
      <t>レンラク</t>
    </rPh>
    <rPh sb="80" eb="82">
      <t>シュウショク</t>
    </rPh>
    <rPh sb="82" eb="84">
      <t>シエン</t>
    </rPh>
    <rPh sb="84" eb="87">
      <t>タントウシャ</t>
    </rPh>
    <rPh sb="88" eb="90">
      <t>ホユウ</t>
    </rPh>
    <rPh sb="90" eb="92">
      <t>シカク</t>
    </rPh>
    <rPh sb="98" eb="100">
      <t>シカク</t>
    </rPh>
    <rPh sb="101" eb="103">
      <t>ユウコウ</t>
    </rPh>
    <rPh sb="103" eb="105">
      <t>キカン</t>
    </rPh>
    <rPh sb="107" eb="109">
      <t>ネンカン</t>
    </rPh>
    <rPh sb="112" eb="114">
      <t>チュウイ</t>
    </rPh>
    <phoneticPr fontId="6"/>
  </si>
  <si>
    <t>８</t>
    <phoneticPr fontId="6"/>
  </si>
  <si>
    <t>様式１５</t>
    <rPh sb="0" eb="2">
      <t>ヨウシキ</t>
    </rPh>
    <phoneticPr fontId="6"/>
  </si>
  <si>
    <t>在宅訓練環境確認（eラーニングコース用）</t>
    <rPh sb="0" eb="2">
      <t>ザイタク</t>
    </rPh>
    <rPh sb="2" eb="4">
      <t>クンレン</t>
    </rPh>
    <rPh sb="4" eb="6">
      <t>カンキョウ</t>
    </rPh>
    <rPh sb="6" eb="8">
      <t>カクニン</t>
    </rPh>
    <phoneticPr fontId="6"/>
  </si>
  <si>
    <t>これはeラーニングコースの訓練科への申請でのみ使用する様式です。</t>
    <rPh sb="13" eb="16">
      <t>クンレンカ</t>
    </rPh>
    <rPh sb="18" eb="20">
      <t>シンセイ</t>
    </rPh>
    <rPh sb="23" eb="25">
      <t>シヨウ</t>
    </rPh>
    <rPh sb="27" eb="29">
      <t>ヨウシキ</t>
    </rPh>
    <phoneticPr fontId="6"/>
  </si>
  <si>
    <t>eラーニングコースの訓練を実施するにあたり、以下の確認項目ごとに対応している項目に〇を選択してください。</t>
    <rPh sb="10" eb="12">
      <t>クンレン</t>
    </rPh>
    <rPh sb="13" eb="15">
      <t>ジッシ</t>
    </rPh>
    <rPh sb="22" eb="24">
      <t>イカ</t>
    </rPh>
    <rPh sb="25" eb="27">
      <t>カクニン</t>
    </rPh>
    <rPh sb="27" eb="29">
      <t>コウモク</t>
    </rPh>
    <rPh sb="32" eb="34">
      <t>タイオウ</t>
    </rPh>
    <rPh sb="38" eb="40">
      <t>コウモク</t>
    </rPh>
    <rPh sb="43" eb="45">
      <t>センタク</t>
    </rPh>
    <phoneticPr fontId="6"/>
  </si>
  <si>
    <t>確認項目</t>
    <rPh sb="0" eb="2">
      <t>カクニン</t>
    </rPh>
    <rPh sb="2" eb="4">
      <t>コウモク</t>
    </rPh>
    <phoneticPr fontId="31"/>
  </si>
  <si>
    <t>内容</t>
    <rPh sb="0" eb="2">
      <t>ナイヨウ</t>
    </rPh>
    <phoneticPr fontId="52"/>
  </si>
  <si>
    <t>パソコン</t>
    <phoneticPr fontId="6"/>
  </si>
  <si>
    <t>所有するものを貸与</t>
    <rPh sb="0" eb="2">
      <t>ショユウ</t>
    </rPh>
    <rPh sb="7" eb="9">
      <t>タイヨ</t>
    </rPh>
    <phoneticPr fontId="6"/>
  </si>
  <si>
    <t>Ｈ７セル：プルダウンにより「○」「－」から選択してください。</t>
    <phoneticPr fontId="6"/>
  </si>
  <si>
    <t>リース又はレンタルより用意したものを貸与</t>
    <rPh sb="3" eb="4">
      <t>マタ</t>
    </rPh>
    <rPh sb="11" eb="13">
      <t>ヨウイ</t>
    </rPh>
    <rPh sb="18" eb="20">
      <t>タイヨ</t>
    </rPh>
    <phoneticPr fontId="6"/>
  </si>
  <si>
    <t>Ｈ８セル：プルダウンにより「○」「－」から選択してください。</t>
  </si>
  <si>
    <t>訓練生自らが用意</t>
    <rPh sb="0" eb="3">
      <t>クンレンセイ</t>
    </rPh>
    <rPh sb="3" eb="4">
      <t>ミズカ</t>
    </rPh>
    <rPh sb="6" eb="8">
      <t>ヨウイ</t>
    </rPh>
    <phoneticPr fontId="6"/>
  </si>
  <si>
    <t>Ｈ９セル：プルダウンにより「○」「－」から選択してください。</t>
  </si>
  <si>
    <t>モバイルルーター等の情報通信機器</t>
    <rPh sb="8" eb="9">
      <t>トウ</t>
    </rPh>
    <rPh sb="10" eb="14">
      <t>ジョウホウツウシン</t>
    </rPh>
    <rPh sb="14" eb="16">
      <t>キキ</t>
    </rPh>
    <phoneticPr fontId="6"/>
  </si>
  <si>
    <t>Ｈ１０セル：プルダウンにより「○」「－」から選択してください。</t>
  </si>
  <si>
    <t>Ｈ１１セル：プルダウンにより「○」「－」から選択してください。</t>
  </si>
  <si>
    <t>Ｈ１２セル：プルダウンにより「○」「－」から選択してください。</t>
  </si>
  <si>
    <t>eラーニング教材</t>
    <rPh sb="6" eb="8">
      <t>キョウザイ</t>
    </rPh>
    <phoneticPr fontId="6"/>
  </si>
  <si>
    <t>委託先機関自らが作成</t>
  </si>
  <si>
    <t>Ｈ１３セル：プルダウンにより「○」「－」から選択してください。</t>
  </si>
  <si>
    <t>外部企業等が提供</t>
  </si>
  <si>
    <t>Ｈ１４セル：プルダウンにより「○」「－」から選択してください。</t>
  </si>
  <si>
    <t>確認テスト①</t>
    <phoneticPr fontId="6"/>
  </si>
  <si>
    <t>最小訓練単位ごとにシステム上で習得度確認を行い、確認テスト実施後は、訓練生ごとに評価、採点または判定等を行い、評価等の結果提示及び当該結果に基づく添削指導を行うものである</t>
    <phoneticPr fontId="6"/>
  </si>
  <si>
    <t>Ｈ１５セル：プルダウンにより「○」「－」から選択してください。</t>
  </si>
  <si>
    <t>確認テスト②
※どちらか一つを選択</t>
    <rPh sb="12" eb="13">
      <t>ヒト</t>
    </rPh>
    <rPh sb="15" eb="17">
      <t>センタク</t>
    </rPh>
    <phoneticPr fontId="6"/>
  </si>
  <si>
    <t>1日以内の訓練内容を確認</t>
  </si>
  <si>
    <t>Ｈ１６セル：プルダウンにより「○」「－」から選択してください。</t>
  </si>
  <si>
    <t>1週間以内の訓練内容を確認</t>
  </si>
  <si>
    <t>Ｈ１７セル：プルダウンにより「○」「－」から選択してください。</t>
  </si>
  <si>
    <t>合格点、再テスト</t>
    <rPh sb="0" eb="3">
      <t>ゴウカクテン</t>
    </rPh>
    <rPh sb="4" eb="5">
      <t>サイ</t>
    </rPh>
    <phoneticPr fontId="6"/>
  </si>
  <si>
    <t>8割以上の得点で合格とし、一度不合格になった訓練生も再度受けることができる</t>
  </si>
  <si>
    <t>Ｈ１８セル：プルダウンにより「○」「－」から選択してください。</t>
  </si>
  <si>
    <t>受講の制限</t>
    <rPh sb="0" eb="2">
      <t>ジュコウ</t>
    </rPh>
    <rPh sb="3" eb="5">
      <t>セイゲン</t>
    </rPh>
    <phoneticPr fontId="6"/>
  </si>
  <si>
    <t>訓練開始日から１月ごとの期間において、受講する日の属する期間の翌期間分の訓練を受講することができないよう制限を設けている</t>
  </si>
  <si>
    <t>Ｈ１９セル：プルダウンにより「○」「－」から選択してください。</t>
  </si>
  <si>
    <t>教材とＬＭＳの各機能
※どちらか一つを選択</t>
    <rPh sb="0" eb="2">
      <t>キョウザイ</t>
    </rPh>
    <rPh sb="7" eb="10">
      <t>カクキノウ</t>
    </rPh>
    <phoneticPr fontId="6"/>
  </si>
  <si>
    <t>同一のシステム</t>
    <rPh sb="0" eb="2">
      <t>ドウイツ</t>
    </rPh>
    <phoneticPr fontId="6"/>
  </si>
  <si>
    <t>Ｈ２０セル：プルダウンにより「○」「－」から選択してください。</t>
  </si>
  <si>
    <t>複数のシステム・手段</t>
    <rPh sb="0" eb="2">
      <t>フクスウ</t>
    </rPh>
    <rPh sb="8" eb="10">
      <t>シュダン</t>
    </rPh>
    <phoneticPr fontId="6"/>
  </si>
  <si>
    <t>Ｈ２１セル：プルダウンにより「○」「－」から選択してください。</t>
  </si>
  <si>
    <t>訓練履歴の記録</t>
    <rPh sb="0" eb="2">
      <t>クンレン</t>
    </rPh>
    <rPh sb="2" eb="4">
      <t>リレキ</t>
    </rPh>
    <rPh sb="5" eb="7">
      <t>キロク</t>
    </rPh>
    <phoneticPr fontId="6"/>
  </si>
  <si>
    <t>訓練生のログイン及びログアウト時刻の記録、訓練時間を暦日ごとに記録・管理できる</t>
    <phoneticPr fontId="6"/>
  </si>
  <si>
    <t>Ｈ２２セル：プルダウンにより「○」「－」から選択してください。</t>
  </si>
  <si>
    <t>訓練の進捗状況</t>
    <rPh sb="0" eb="2">
      <t>クンレン</t>
    </rPh>
    <rPh sb="3" eb="5">
      <t>シンチョク</t>
    </rPh>
    <rPh sb="5" eb="7">
      <t>ジョウキョウ</t>
    </rPh>
    <phoneticPr fontId="6"/>
  </si>
  <si>
    <t>訓練生のアクセスした教材及び訓練の進捗状況を暦日ごとに記録・管理できる</t>
  </si>
  <si>
    <t>Ｈ２３セル：プルダウンにより「○」「－」から選択してください。</t>
  </si>
  <si>
    <t>習得状況の記録</t>
    <rPh sb="0" eb="2">
      <t>シュウトク</t>
    </rPh>
    <rPh sb="2" eb="4">
      <t>ジョウキョウ</t>
    </rPh>
    <rPh sb="5" eb="7">
      <t>キロク</t>
    </rPh>
    <phoneticPr fontId="6"/>
  </si>
  <si>
    <t>教材に付随する確認テストの実施状況と成績の記録及び管理ができる</t>
  </si>
  <si>
    <t>Ｈ２４セル：プルダウンにより「○」「－」から選択してください。</t>
  </si>
  <si>
    <t>訓練許可の管理</t>
    <rPh sb="0" eb="2">
      <t>クンレン</t>
    </rPh>
    <rPh sb="2" eb="4">
      <t>キョカ</t>
    </rPh>
    <rPh sb="5" eb="7">
      <t>カンリ</t>
    </rPh>
    <phoneticPr fontId="6"/>
  </si>
  <si>
    <t>訓練生に対し訓練受講を許可するコンテンツの管理（コンテンツの選択、選択されたコンテンツへのアクセス権付与、ロック及びアンロック等）ができる</t>
  </si>
  <si>
    <t>Ｈ２５セル：プルダウンにより「○」「－」から選択してください。</t>
  </si>
  <si>
    <t>訓練履歴の通知</t>
  </si>
  <si>
    <t>暦日毎のログイン及びログアウト時刻等について、訓練生の求めに応じて、訓練生に通知することができる</t>
    <phoneticPr fontId="6"/>
  </si>
  <si>
    <t>Ｈ２６セル：プルダウンにより「○」「－」から選択してください。</t>
  </si>
  <si>
    <t>コミュニケーション
※どちらか一つを選択</t>
    <phoneticPr fontId="6"/>
  </si>
  <si>
    <t>訓練生からの訓練内容等に関する質問や相談に対し、適切に対応できる機能を有している</t>
    <phoneticPr fontId="6"/>
  </si>
  <si>
    <t>Ｈ２７セル：プルダウンにより「○」「－」から選択してください。</t>
  </si>
  <si>
    <t>上記機能を有していないLMSである場合、メールや掲示版、インターネット会議等を用いて委託先機関と訓練生がコミュニケーションを行える体制を整備している</t>
    <phoneticPr fontId="6"/>
  </si>
  <si>
    <t>Ｈ２８セル：プルダウンにより「○」「－」から選択してください。</t>
  </si>
  <si>
    <t>推奨環境</t>
    <rPh sb="0" eb="2">
      <t>スイショウ</t>
    </rPh>
    <rPh sb="2" eb="4">
      <t>カンキョウ</t>
    </rPh>
    <phoneticPr fontId="6"/>
  </si>
  <si>
    <t>訓練生が一般的な設備・推奨環境で訓練が実施できる訓練コースを設定している</t>
    <phoneticPr fontId="6"/>
  </si>
  <si>
    <t>Ｈ２９セル：プルダウンにより「○」「－」から選択してください。</t>
  </si>
  <si>
    <t>訓練生本人の確認</t>
    <rPh sb="0" eb="3">
      <t>クンレンセイ</t>
    </rPh>
    <rPh sb="3" eb="5">
      <t>ホンニン</t>
    </rPh>
    <rPh sb="6" eb="8">
      <t>カクニン</t>
    </rPh>
    <phoneticPr fontId="6"/>
  </si>
  <si>
    <t>訓練受講時に訓練生本人であることを、個人認証ID及びパスワードの入力により確認できる</t>
    <phoneticPr fontId="6"/>
  </si>
  <si>
    <t>Ｈ３０セル：プルダウンにより「○」「－」から選択してください。</t>
  </si>
  <si>
    <t>上記以外にもWEBカメラ、メール、電話等により訓練生本人であることを確認できる</t>
    <phoneticPr fontId="6"/>
  </si>
  <si>
    <t>Ｈ３１セル：プルダウンにより「○」「－」から選択してください。</t>
  </si>
  <si>
    <t>訓練受講状況の確認</t>
    <rPh sb="0" eb="2">
      <t>クンレン</t>
    </rPh>
    <rPh sb="2" eb="4">
      <t>ジュコウ</t>
    </rPh>
    <rPh sb="4" eb="6">
      <t>ジョウキョウ</t>
    </rPh>
    <rPh sb="7" eb="9">
      <t>カクニン</t>
    </rPh>
    <phoneticPr fontId="6"/>
  </si>
  <si>
    <t>在宅訓練が適切に実施されていることを、スクーリング以外にLMS機能を活用して確認し、適切な助言指導を行う</t>
    <phoneticPr fontId="6"/>
  </si>
  <si>
    <t>Ｈ３２セル：プルダウンにより「○」「－」から選択してください。</t>
  </si>
  <si>
    <t>eラーニングコースの特性を生かした独自の強みを記入してください。</t>
    <rPh sb="10" eb="12">
      <t>トクセイ</t>
    </rPh>
    <rPh sb="13" eb="14">
      <t>イ</t>
    </rPh>
    <rPh sb="17" eb="19">
      <t>ドクジ</t>
    </rPh>
    <rPh sb="20" eb="21">
      <t>ツヨ</t>
    </rPh>
    <rPh sb="23" eb="25">
      <t>キニュウ</t>
    </rPh>
    <phoneticPr fontId="6"/>
  </si>
  <si>
    <t>記入してください。（必須）</t>
    <rPh sb="0" eb="2">
      <t>キニュウ</t>
    </rPh>
    <rPh sb="10" eb="12">
      <t>ヒッス</t>
    </rPh>
    <phoneticPr fontId="6"/>
  </si>
  <si>
    <t>〇</t>
    <phoneticPr fontId="6"/>
  </si>
  <si>
    <t>様式15</t>
    <rPh sb="0" eb="2">
      <t>ヨウシキ</t>
    </rPh>
    <phoneticPr fontId="6"/>
  </si>
  <si>
    <t>在宅訓練環境確認</t>
    <phoneticPr fontId="6"/>
  </si>
  <si>
    <t>提出書類チェック表（令和８年度１年未満訓練科・１２月公募分）</t>
    <rPh sb="0" eb="2">
      <t>テイシュツ</t>
    </rPh>
    <rPh sb="2" eb="4">
      <t>ショルイ</t>
    </rPh>
    <rPh sb="8" eb="9">
      <t>ヒョウ</t>
    </rPh>
    <rPh sb="10" eb="12">
      <t>レイワ</t>
    </rPh>
    <rPh sb="13" eb="15">
      <t>ネンド</t>
    </rPh>
    <rPh sb="16" eb="17">
      <t>ネン</t>
    </rPh>
    <rPh sb="17" eb="19">
      <t>ミマン</t>
    </rPh>
    <rPh sb="19" eb="22">
      <t>クンレンカ</t>
    </rPh>
    <rPh sb="25" eb="26">
      <t>ガツ</t>
    </rPh>
    <rPh sb="26" eb="28">
      <t>コウボ</t>
    </rPh>
    <rPh sb="28" eb="29">
      <t>ブン</t>
    </rPh>
    <phoneticPr fontId="6"/>
  </si>
  <si>
    <t>＊このチェック表は印刷し、本書にのみ添付してください。</t>
    <rPh sb="7" eb="8">
      <t>ヒョウ</t>
    </rPh>
    <rPh sb="9" eb="11">
      <t>インサツ</t>
    </rPh>
    <rPh sb="13" eb="15">
      <t>ホンショ</t>
    </rPh>
    <rPh sb="18" eb="20">
      <t>テンプ</t>
    </rPh>
    <phoneticPr fontId="6"/>
  </si>
  <si>
    <t>大型自動車も</t>
    <rPh sb="0" eb="5">
      <t>オオガタジドウシャ</t>
    </rPh>
    <phoneticPr fontId="6"/>
  </si>
  <si>
    <t>セルコメント</t>
    <phoneticPr fontId="6"/>
  </si>
  <si>
    <t>←　長期コースの場合は、「１」を手入力してください。</t>
    <rPh sb="2" eb="4">
      <t>チョウキ</t>
    </rPh>
    <rPh sb="8" eb="10">
      <t>バアイ</t>
    </rPh>
    <rPh sb="16" eb="19">
      <t>テニュウリョク</t>
    </rPh>
    <phoneticPr fontId="6"/>
  </si>
  <si>
    <t>①教室面積には、授業で訓練生が利用する特定の１部屋（その訓練科の訓練生が座学で主に使用する教室）の面積と教室名（例：西棟２１講義室　など）を記入してください。訓練中、いくつかの教室を使用する場合は使用頻度の高い、最も狭い教室の値としてください。複数の教室や、ロビー、事務室などは面積に含めないでください。
②併せて、添付資料１「施設配置図」で当該教室をマーカー等で明示してください。
③予定定員数は、短期の場合は様式１０「受託希望訓練生数」と一致、長期の場合は本科生を含めたクラス予定人数を入力してください。</t>
    <rPh sb="1" eb="3">
      <t>キョウシツ</t>
    </rPh>
    <rPh sb="3" eb="5">
      <t>メンセキ</t>
    </rPh>
    <rPh sb="8" eb="10">
      <t>ジュギョウ</t>
    </rPh>
    <rPh sb="11" eb="14">
      <t>クンレンセイ</t>
    </rPh>
    <rPh sb="15" eb="17">
      <t>リヨウ</t>
    </rPh>
    <rPh sb="19" eb="21">
      <t>トクテイ</t>
    </rPh>
    <rPh sb="23" eb="25">
      <t>ヘヤ</t>
    </rPh>
    <rPh sb="28" eb="31">
      <t>クンレンカ</t>
    </rPh>
    <rPh sb="32" eb="35">
      <t>クンレンセイ</t>
    </rPh>
    <rPh sb="49" eb="51">
      <t>メンセキ</t>
    </rPh>
    <rPh sb="52" eb="54">
      <t>キョウシツ</t>
    </rPh>
    <rPh sb="54" eb="55">
      <t>メイ</t>
    </rPh>
    <rPh sb="56" eb="57">
      <t>レイ</t>
    </rPh>
    <rPh sb="62" eb="65">
      <t>コウギシツ</t>
    </rPh>
    <rPh sb="70" eb="72">
      <t>キニュウ</t>
    </rPh>
    <rPh sb="79" eb="82">
      <t>クンレンチュウ</t>
    </rPh>
    <rPh sb="88" eb="90">
      <t>キョウシツ</t>
    </rPh>
    <rPh sb="91" eb="93">
      <t>シヨウ</t>
    </rPh>
    <rPh sb="95" eb="97">
      <t>バアイ</t>
    </rPh>
    <rPh sb="98" eb="100">
      <t>シヨウ</t>
    </rPh>
    <rPh sb="100" eb="102">
      <t>ヒンド</t>
    </rPh>
    <rPh sb="103" eb="104">
      <t>タカ</t>
    </rPh>
    <rPh sb="106" eb="107">
      <t>モット</t>
    </rPh>
    <rPh sb="108" eb="109">
      <t>セマ</t>
    </rPh>
    <rPh sb="110" eb="112">
      <t>キョウシツ</t>
    </rPh>
    <rPh sb="113" eb="114">
      <t>アタイ</t>
    </rPh>
    <rPh sb="122" eb="124">
      <t>フクスウ</t>
    </rPh>
    <rPh sb="125" eb="127">
      <t>キョウシツ</t>
    </rPh>
    <rPh sb="133" eb="136">
      <t>ジムシツ</t>
    </rPh>
    <rPh sb="139" eb="141">
      <t>メンセキ</t>
    </rPh>
    <rPh sb="142" eb="143">
      <t>フク</t>
    </rPh>
    <rPh sb="154" eb="155">
      <t>アワ</t>
    </rPh>
    <rPh sb="158" eb="160">
      <t>テンプ</t>
    </rPh>
    <rPh sb="160" eb="162">
      <t>シリョウ</t>
    </rPh>
    <rPh sb="164" eb="166">
      <t>シセツ</t>
    </rPh>
    <rPh sb="166" eb="169">
      <t>ハイチズ</t>
    </rPh>
    <rPh sb="171" eb="173">
      <t>トウガイ</t>
    </rPh>
    <rPh sb="173" eb="175">
      <t>キョウシツ</t>
    </rPh>
    <rPh sb="180" eb="181">
      <t>トウ</t>
    </rPh>
    <rPh sb="182" eb="184">
      <t>メイジ</t>
    </rPh>
    <rPh sb="193" eb="195">
      <t>ヨテイ</t>
    </rPh>
    <rPh sb="195" eb="198">
      <t>テイインスウ</t>
    </rPh>
    <rPh sb="200" eb="202">
      <t>タンキ</t>
    </rPh>
    <rPh sb="203" eb="205">
      <t>バアイ</t>
    </rPh>
    <rPh sb="206" eb="208">
      <t>ヨウシキ</t>
    </rPh>
    <rPh sb="211" eb="213">
      <t>ジュタク</t>
    </rPh>
    <rPh sb="213" eb="215">
      <t>キボウ</t>
    </rPh>
    <rPh sb="215" eb="218">
      <t>クンレンセイ</t>
    </rPh>
    <rPh sb="218" eb="219">
      <t>スウ</t>
    </rPh>
    <rPh sb="221" eb="223">
      <t>イッチ</t>
    </rPh>
    <rPh sb="224" eb="226">
      <t>チョウキ</t>
    </rPh>
    <rPh sb="227" eb="229">
      <t>バアイ</t>
    </rPh>
    <rPh sb="230" eb="233">
      <t>ホンカセイ</t>
    </rPh>
    <rPh sb="234" eb="235">
      <t>フク</t>
    </rPh>
    <rPh sb="240" eb="244">
      <t>ヨテイニンズウ</t>
    </rPh>
    <rPh sb="245" eb="247">
      <t>ニュウリョク</t>
    </rPh>
    <phoneticPr fontId="6"/>
  </si>
  <si>
    <t>法人の代表者の職・氏名</t>
    <rPh sb="0" eb="2">
      <t>ホウジン</t>
    </rPh>
    <phoneticPr fontId="6"/>
  </si>
  <si>
    <t>法人（委任元）の所在地</t>
    <rPh sb="0" eb="2">
      <t>ホウジン</t>
    </rPh>
    <rPh sb="3" eb="6">
      <t>イニンモト</t>
    </rPh>
    <rPh sb="8" eb="11">
      <t>ショザイチ</t>
    </rPh>
    <phoneticPr fontId="6"/>
  </si>
  <si>
    <r>
      <t>過年度に群馬県委託職業訓練の受託実績がなく、かつ他機関発注の公共職業訓練を受託している場合、訓練科名等を記載してください。
群馬県委託職業訓練の実績がある場合は「県実績有」、群馬県委託職業訓練の実績がなく他の公共職業訓練の実績も</t>
    </r>
    <r>
      <rPr>
        <sz val="10"/>
        <color rgb="FFFF0000"/>
        <rFont val="ＭＳ ゴシック"/>
        <family val="3"/>
        <charset val="128"/>
      </rPr>
      <t>ない場合は「該当なし」とＪ２８セルに記入してください。</t>
    </r>
    <rPh sb="0" eb="3">
      <t>カネンド</t>
    </rPh>
    <rPh sb="4" eb="7">
      <t>グンマケン</t>
    </rPh>
    <rPh sb="7" eb="9">
      <t>イタク</t>
    </rPh>
    <rPh sb="9" eb="11">
      <t>ショクギョウ</t>
    </rPh>
    <rPh sb="11" eb="13">
      <t>クンレン</t>
    </rPh>
    <rPh sb="14" eb="16">
      <t>ジュタク</t>
    </rPh>
    <rPh sb="16" eb="18">
      <t>ジッセキ</t>
    </rPh>
    <rPh sb="24" eb="27">
      <t>タキカン</t>
    </rPh>
    <rPh sb="27" eb="29">
      <t>ハッチュウ</t>
    </rPh>
    <rPh sb="30" eb="32">
      <t>コウキョウ</t>
    </rPh>
    <rPh sb="32" eb="34">
      <t>ショクギョウ</t>
    </rPh>
    <rPh sb="34" eb="36">
      <t>クンレン</t>
    </rPh>
    <rPh sb="37" eb="39">
      <t>ジュタク</t>
    </rPh>
    <rPh sb="43" eb="45">
      <t>バアイ</t>
    </rPh>
    <rPh sb="46" eb="49">
      <t>クンレンカ</t>
    </rPh>
    <rPh sb="49" eb="50">
      <t>メイ</t>
    </rPh>
    <rPh sb="50" eb="51">
      <t>トウ</t>
    </rPh>
    <rPh sb="52" eb="54">
      <t>キサイ</t>
    </rPh>
    <rPh sb="73" eb="75">
      <t>ジッセキ</t>
    </rPh>
    <rPh sb="78" eb="80">
      <t>バアイ</t>
    </rPh>
    <rPh sb="82" eb="83">
      <t>ケン</t>
    </rPh>
    <rPh sb="83" eb="85">
      <t>ジッセキ</t>
    </rPh>
    <rPh sb="85" eb="86">
      <t>ア</t>
    </rPh>
    <rPh sb="98" eb="100">
      <t>ジッセキ</t>
    </rPh>
    <rPh sb="103" eb="104">
      <t>タ</t>
    </rPh>
    <rPh sb="105" eb="111">
      <t>コウキョウショクギョウクンレン</t>
    </rPh>
    <rPh sb="112" eb="114">
      <t>ジッセキ</t>
    </rPh>
    <rPh sb="117" eb="119">
      <t>バアイ</t>
    </rPh>
    <rPh sb="121" eb="123">
      <t>ガイトウ</t>
    </rPh>
    <rPh sb="133" eb="135">
      <t>キニュウ</t>
    </rPh>
    <phoneticPr fontId="6"/>
  </si>
  <si>
    <t>企業実習（再委託）先事業所一覧</t>
    <rPh sb="0" eb="2">
      <t>キギョウ</t>
    </rPh>
    <rPh sb="2" eb="4">
      <t>ジッシュウ</t>
    </rPh>
    <rPh sb="5" eb="8">
      <t>サイイタク</t>
    </rPh>
    <rPh sb="9" eb="10">
      <t>サキ</t>
    </rPh>
    <rPh sb="10" eb="13">
      <t>ジギョウショ</t>
    </rPh>
    <rPh sb="13" eb="15">
      <t>イチラン</t>
    </rPh>
    <phoneticPr fontId="6"/>
  </si>
  <si>
    <t>提出書類チェック表（令和８年度群馬県委託訓練・１２月公募分）</t>
    <rPh sb="0" eb="2">
      <t>テイシュツ</t>
    </rPh>
    <rPh sb="2" eb="4">
      <t>ショルイ</t>
    </rPh>
    <rPh sb="8" eb="9">
      <t>ヒョウ</t>
    </rPh>
    <rPh sb="10" eb="12">
      <t>レイワ</t>
    </rPh>
    <rPh sb="13" eb="15">
      <t>ネンド</t>
    </rPh>
    <rPh sb="15" eb="22">
      <t>グンマケンイタククンレン</t>
    </rPh>
    <rPh sb="25" eb="26">
      <t>ガツ</t>
    </rPh>
    <rPh sb="26" eb="28">
      <t>コウボ</t>
    </rPh>
    <rPh sb="28" eb="29">
      <t>ブン</t>
    </rPh>
    <phoneticPr fontId="6"/>
  </si>
  <si>
    <t>ＤＳ科、大型自動車科のみ</t>
    <phoneticPr fontId="6"/>
  </si>
  <si>
    <t>医療事務ＤＳ科のみ</t>
    <rPh sb="0" eb="7">
      <t>イリョウジムdsカ</t>
    </rPh>
    <phoneticPr fontId="6"/>
  </si>
  <si>
    <t>eラーニングコースのみ</t>
    <phoneticPr fontId="6"/>
  </si>
  <si>
    <t>インクルーシブ専用有</t>
    <phoneticPr fontId="6"/>
  </si>
  <si>
    <t>　　年　　月　　日</t>
    <rPh sb="2" eb="3">
      <t>ネン</t>
    </rPh>
    <rPh sb="5" eb="6">
      <t>ツキ</t>
    </rPh>
    <rPh sb="8" eb="9">
      <t>ヒ</t>
    </rPh>
    <phoneticPr fontId="6"/>
  </si>
  <si>
    <t>医療事務ＤＳ科・大型自動車一種運転業務従事者育成科のみ提出してください。</t>
    <rPh sb="0" eb="7">
      <t>イリョウジムdsカ</t>
    </rPh>
    <rPh sb="8" eb="24">
      <t>オオガタジドウシャイッシュウンテンギョウムジュウジシャイクセイ</t>
    </rPh>
    <rPh sb="24" eb="25">
      <t>カ</t>
    </rPh>
    <rPh sb="27" eb="29">
      <t>テイシュツ</t>
    </rPh>
    <phoneticPr fontId="6"/>
  </si>
  <si>
    <t>医療事務ＤＳ科のみ提出してください。</t>
    <rPh sb="0" eb="7">
      <t>イリョウジムdsカ</t>
    </rPh>
    <rPh sb="9" eb="11">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</si>
</sst>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quot;円&quot;"/>
    <numFmt numFmtId="177" formatCode="[$-411]ggge&quot;年&quot;m&quot;月&quot;d&quot;日&quot;;@"/>
    <numFmt numFmtId="178" formatCode="0.0"/>
    <numFmt numFmtId="179" formatCode="[$-411]ge\.m\.d;@"/>
    <numFmt numFmtId="180" formatCode="#,##0&quot;人&quot;"/>
    <numFmt numFmtId="181" formatCode="0.0%"/>
    <numFmt numFmtId="182" formatCode="[DBNum3]ggge&quot;年&quot;m&quot;月&quot;d&quot;日&quot;;@"/>
    <numFmt numFmtId="183" formatCode="[DBNum3]#,##0"/>
    <numFmt numFmtId="184" formatCode="[DBNum3]#,##0.00"/>
    <numFmt numFmtId="185" formatCode="#,##0;&quot;▲ &quot;#,##0"/>
    <numFmt numFmtId="186" formatCode="#,##0_ "/>
    <numFmt numFmtId="187" formatCode="[DBNum3]#,##0\ &quot;台&quot;"/>
    <numFmt numFmtId="188" formatCode="[DBNum3]#,##0&quot;人&quot;"/>
    <numFmt numFmtId="189" formatCode="[DBNum3]##&quot;か月&quot;"/>
    <numFmt numFmtId="190" formatCode="[&lt;=99999999]####\-####;\(00#\)\ ###\-####"/>
    <numFmt numFmtId="191" formatCode="#,##0_);[Red]\(#,##0\)"/>
    <numFmt numFmtId="192" formatCode="#,##0.0_);[Red]\(#,##0.0\)"/>
  </numFmts>
  <fonts count="9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ゴシック"/>
      <family val="3"/>
      <charset val="128"/>
    </font>
    <font>
      <sz val="14"/>
      <color theme="1"/>
      <name val="ＭＳ ゴシック"/>
      <family val="3"/>
      <charset val="128"/>
    </font>
    <font>
      <sz val="11"/>
      <color theme="1"/>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sz val="12"/>
      <color theme="1"/>
      <name val="ＭＳ ゴシック"/>
      <family val="3"/>
      <charset val="128"/>
    </font>
    <font>
      <sz val="8"/>
      <color theme="1"/>
      <name val="ＭＳ ゴシック"/>
      <family val="3"/>
      <charset val="128"/>
    </font>
    <font>
      <sz val="6"/>
      <color theme="1"/>
      <name val="ＭＳ ゴシック"/>
      <family val="3"/>
      <charset val="128"/>
    </font>
    <font>
      <sz val="9"/>
      <color indexed="81"/>
      <name val="MS P ゴシック"/>
      <family val="3"/>
      <charset val="128"/>
    </font>
    <font>
      <b/>
      <sz val="9"/>
      <color indexed="81"/>
      <name val="MS P ゴシック"/>
      <family val="3"/>
      <charset val="128"/>
    </font>
    <font>
      <sz val="9"/>
      <color theme="1"/>
      <name val="ＭＳ Ｐゴシック"/>
      <family val="3"/>
      <charset val="128"/>
    </font>
    <font>
      <sz val="24"/>
      <color theme="1"/>
      <name val="ＭＳ ゴシック"/>
      <family val="3"/>
      <charset val="128"/>
    </font>
    <font>
      <sz val="14"/>
      <color rgb="FFFF0000"/>
      <name val="ＭＳ ゴシック"/>
      <family val="3"/>
      <charset val="128"/>
    </font>
    <font>
      <sz val="12"/>
      <color rgb="FFFF0000"/>
      <name val="ＭＳ ゴシック"/>
      <family val="3"/>
      <charset val="128"/>
    </font>
    <font>
      <sz val="11"/>
      <color rgb="FFFF0000"/>
      <name val="ＭＳ ゴシック"/>
      <family val="3"/>
      <charset val="128"/>
    </font>
    <font>
      <sz val="16"/>
      <color theme="1"/>
      <name val="ＭＳ ゴシック"/>
      <family val="3"/>
      <charset val="128"/>
    </font>
    <font>
      <sz val="6"/>
      <name val="ＭＳ ゴシック"/>
      <family val="3"/>
      <charset val="128"/>
    </font>
    <font>
      <sz val="12"/>
      <name val="ＭＳ ゴシック"/>
      <family val="3"/>
      <charset val="128"/>
    </font>
    <font>
      <sz val="8"/>
      <name val="ＭＳ ゴシック"/>
      <family val="3"/>
      <charset val="128"/>
    </font>
    <font>
      <sz val="12"/>
      <color theme="1"/>
      <name val="ＭＳ Ｐゴシック"/>
      <family val="2"/>
      <scheme val="minor"/>
    </font>
    <font>
      <sz val="13"/>
      <color theme="1"/>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color indexed="12"/>
      <name val="ＭＳ Ｐゴシック"/>
      <family val="3"/>
      <charset val="128"/>
    </font>
    <font>
      <sz val="8"/>
      <name val="ＭＳ Ｐゴシック"/>
      <family val="3"/>
      <charset val="128"/>
    </font>
    <font>
      <sz val="18"/>
      <name val="ＭＳ Ｐゴシック"/>
      <family val="3"/>
      <charset val="128"/>
    </font>
    <font>
      <sz val="11"/>
      <name val="ＭＳ Ｐゴシック"/>
      <family val="3"/>
      <charset val="128"/>
      <scheme val="major"/>
    </font>
    <font>
      <sz val="14"/>
      <name val="ＭＳ Ｐゴシック"/>
      <family val="3"/>
      <charset val="128"/>
    </font>
    <font>
      <u/>
      <sz val="14"/>
      <name val="ＭＳ Ｐゴシック"/>
      <family val="3"/>
      <charset val="128"/>
    </font>
    <font>
      <sz val="11"/>
      <name val="ＭＳ ゴシック"/>
      <family val="3"/>
      <charset val="128"/>
    </font>
    <font>
      <sz val="11"/>
      <name val="ＪＳＰ明朝"/>
      <family val="1"/>
      <charset val="128"/>
    </font>
    <font>
      <sz val="12"/>
      <color rgb="FFFF0000"/>
      <name val="ＭＳ Ｐゴシック"/>
      <family val="3"/>
      <charset val="128"/>
    </font>
    <font>
      <sz val="22"/>
      <color theme="1"/>
      <name val="ＭＳ ゴシック"/>
      <family val="3"/>
      <charset val="128"/>
    </font>
    <font>
      <sz val="18"/>
      <color theme="1"/>
      <name val="ＭＳ ゴシック"/>
      <family val="3"/>
      <charset val="128"/>
    </font>
    <font>
      <sz val="9"/>
      <color theme="1"/>
      <name val="ＭＳ Ｐゴシック"/>
      <family val="2"/>
      <scheme val="minor"/>
    </font>
    <font>
      <sz val="9"/>
      <color theme="1"/>
      <name val="ＭＳ Ｐゴシック"/>
      <family val="3"/>
      <charset val="128"/>
      <scheme val="minor"/>
    </font>
    <font>
      <sz val="14"/>
      <name val="ＭＳ ゴシック"/>
      <family val="3"/>
      <charset val="128"/>
    </font>
    <font>
      <sz val="20"/>
      <color rgb="FFFF0000"/>
      <name val="ＭＳ ゴシック"/>
      <family val="3"/>
      <charset val="128"/>
    </font>
    <font>
      <sz val="22"/>
      <color rgb="FFFF0000"/>
      <name val="ＭＳ ゴシック"/>
      <family val="3"/>
      <charset val="128"/>
    </font>
    <font>
      <sz val="10"/>
      <color theme="4"/>
      <name val="ＭＳ ゴシック"/>
      <family val="3"/>
      <charset val="128"/>
    </font>
    <font>
      <sz val="9"/>
      <name val="ＭＳ ゴシック"/>
      <family val="3"/>
      <charset val="128"/>
    </font>
    <font>
      <sz val="10"/>
      <name val="ＭＳ Ｐゴシック"/>
      <family val="3"/>
      <charset val="128"/>
    </font>
    <font>
      <sz val="6"/>
      <name val="ＭＳ Ｐゴシック"/>
      <family val="2"/>
      <charset val="128"/>
      <scheme val="minor"/>
    </font>
    <font>
      <sz val="11"/>
      <color theme="1"/>
      <name val="ＭＳ Ｐゴシック"/>
      <family val="3"/>
      <charset val="128"/>
      <scheme val="minor"/>
    </font>
    <font>
      <sz val="8"/>
      <color theme="1"/>
      <name val="ＭＳ Ｐゴシック"/>
      <family val="3"/>
      <charset val="128"/>
    </font>
    <font>
      <sz val="48"/>
      <color theme="1"/>
      <name val="ＭＳ ゴシック"/>
      <family val="3"/>
      <charset val="128"/>
    </font>
    <font>
      <sz val="11"/>
      <color theme="1"/>
      <name val="ＭＳ Ｐゴシック"/>
      <family val="3"/>
      <charset val="128"/>
    </font>
    <font>
      <sz val="11"/>
      <name val="ＭＳ Ｐゴシック"/>
      <family val="3"/>
      <charset val="128"/>
      <scheme val="minor"/>
    </font>
    <font>
      <sz val="10"/>
      <name val="ＤＦ特太ゴシック体"/>
      <family val="3"/>
      <charset val="128"/>
    </font>
    <font>
      <sz val="20"/>
      <name val="ＭＳ Ｐゴシック"/>
      <family val="3"/>
      <charset val="128"/>
      <scheme val="minor"/>
    </font>
    <font>
      <sz val="24"/>
      <name val="ＭＳ ゴシック"/>
      <family val="3"/>
      <charset val="128"/>
    </font>
    <font>
      <sz val="11"/>
      <name val="ＭＳ Ｐゴシック"/>
      <family val="2"/>
      <scheme val="minor"/>
    </font>
    <font>
      <sz val="22"/>
      <name val="ＭＳ ゴシック"/>
      <family val="3"/>
      <charset val="128"/>
    </font>
    <font>
      <b/>
      <sz val="18"/>
      <name val="ＭＳ Ｐゴシック"/>
      <family val="3"/>
      <charset val="128"/>
      <scheme val="minor"/>
    </font>
    <font>
      <sz val="10"/>
      <name val="ＭＳ Ｐゴシック"/>
      <family val="2"/>
      <scheme val="minor"/>
    </font>
    <font>
      <sz val="18"/>
      <color theme="3"/>
      <name val="ＭＳ Ｐゴシック"/>
      <family val="2"/>
      <charset val="128"/>
      <scheme val="major"/>
    </font>
    <font>
      <sz val="10"/>
      <name val="Meiryo UI"/>
      <family val="3"/>
      <charset val="128"/>
    </font>
    <font>
      <sz val="18"/>
      <name val="Meiryo UI"/>
      <family val="3"/>
      <charset val="128"/>
    </font>
    <font>
      <sz val="11"/>
      <color theme="0"/>
      <name val="ＭＳ ゴシック"/>
      <family val="3"/>
      <charset val="128"/>
    </font>
    <font>
      <sz val="12"/>
      <name val="メイリオ"/>
      <family val="3"/>
      <charset val="128"/>
    </font>
    <font>
      <b/>
      <sz val="12"/>
      <name val="メイリオ"/>
      <family val="3"/>
      <charset val="128"/>
    </font>
    <font>
      <sz val="12"/>
      <color theme="1"/>
      <name val="メイリオ"/>
      <family val="3"/>
      <charset val="128"/>
    </font>
    <font>
      <sz val="14"/>
      <name val="メイリオ"/>
      <family val="3"/>
      <charset val="128"/>
    </font>
    <font>
      <sz val="10"/>
      <color rgb="FF0070C0"/>
      <name val="ＭＳ ゴシック"/>
      <family val="3"/>
      <charset val="128"/>
    </font>
    <font>
      <b/>
      <sz val="16"/>
      <color rgb="FFFF0000"/>
      <name val="ＭＳ ゴシック"/>
      <family val="3"/>
      <charset val="128"/>
    </font>
    <font>
      <b/>
      <sz val="16"/>
      <name val="ＭＳ ゴシック"/>
      <family val="3"/>
      <charset val="128"/>
    </font>
    <font>
      <b/>
      <sz val="14"/>
      <color theme="1"/>
      <name val="ＭＳ ゴシック"/>
      <family val="3"/>
      <charset val="128"/>
    </font>
    <font>
      <b/>
      <sz val="12"/>
      <color rgb="FFFF0000"/>
      <name val="ＭＳ ゴシック"/>
      <family val="3"/>
      <charset val="128"/>
    </font>
    <font>
      <sz val="8"/>
      <color rgb="FFFF0000"/>
      <name val="ＭＳ ゴシック"/>
      <family val="3"/>
      <charset val="128"/>
    </font>
    <font>
      <sz val="10.5"/>
      <name val="ＭＳ ゴシック"/>
      <family val="3"/>
      <charset val="128"/>
    </font>
    <font>
      <sz val="10.5"/>
      <color theme="1"/>
      <name val="ＭＳ Ｐゴシック"/>
      <family val="2"/>
      <scheme val="minor"/>
    </font>
    <font>
      <sz val="9.5"/>
      <name val="ＭＳ ゴシック"/>
      <family val="3"/>
      <charset val="128"/>
    </font>
    <font>
      <sz val="16"/>
      <name val="ＭＳ ゴシック"/>
      <family val="3"/>
      <charset val="128"/>
    </font>
    <font>
      <sz val="18"/>
      <name val="ＭＳ Ｐゴシック"/>
      <family val="3"/>
      <charset val="128"/>
      <scheme val="minor"/>
    </font>
    <font>
      <b/>
      <sz val="18"/>
      <color rgb="FFFF0000"/>
      <name val="ＭＳ ゴシック"/>
      <family val="3"/>
      <charset val="128"/>
    </font>
    <font>
      <sz val="28"/>
      <name val="ＭＳ ゴシック"/>
      <family val="3"/>
      <charset val="128"/>
    </font>
    <font>
      <sz val="12"/>
      <color rgb="FFFF0000"/>
      <name val="ＭＳ Ｐゴシック"/>
      <family val="2"/>
      <scheme val="minor"/>
    </font>
    <font>
      <sz val="12"/>
      <color indexed="10"/>
      <name val="MS P ゴシック"/>
      <family val="3"/>
      <charset val="128"/>
    </font>
    <font>
      <sz val="12"/>
      <color indexed="12"/>
      <name val="MS P ゴシック"/>
      <family val="3"/>
      <charset val="128"/>
    </font>
    <font>
      <sz val="18"/>
      <name val="ＭＳ ゴシック"/>
      <family val="3"/>
      <charset val="128"/>
    </font>
  </fonts>
  <fills count="9">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indexed="13"/>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bottom style="medium">
        <color indexed="64"/>
      </bottom>
      <diagonal/>
    </border>
  </borders>
  <cellStyleXfs count="12">
    <xf numFmtId="0" fontId="0" fillId="0" borderId="0"/>
    <xf numFmtId="0" fontId="29" fillId="0" borderId="0">
      <alignment vertical="center"/>
    </xf>
    <xf numFmtId="38" fontId="29" fillId="0" borderId="0" applyFont="0" applyFill="0" applyBorder="0" applyAlignment="0" applyProtection="0">
      <alignment vertical="center"/>
    </xf>
    <xf numFmtId="0" fontId="5" fillId="0" borderId="0">
      <alignment vertical="center"/>
    </xf>
    <xf numFmtId="0" fontId="29" fillId="0" borderId="0"/>
    <xf numFmtId="0" fontId="53" fillId="0" borderId="0">
      <alignment vertical="center"/>
    </xf>
    <xf numFmtId="0" fontId="53" fillId="0" borderId="0"/>
    <xf numFmtId="0" fontId="65" fillId="0" borderId="0" applyNumberFormat="0" applyFill="0" applyBorder="0" applyAlignment="0" applyProtection="0">
      <alignment vertical="center"/>
    </xf>
    <xf numFmtId="0" fontId="4" fillId="0" borderId="0">
      <alignment vertical="center"/>
    </xf>
    <xf numFmtId="0" fontId="53" fillId="0" borderId="0">
      <alignment vertical="center"/>
    </xf>
    <xf numFmtId="0" fontId="3" fillId="0" borderId="0">
      <alignment vertical="center"/>
    </xf>
    <xf numFmtId="0" fontId="1" fillId="0" borderId="0">
      <alignment vertical="center"/>
    </xf>
  </cellStyleXfs>
  <cellXfs count="1777">
    <xf numFmtId="0" fontId="0" fillId="0" borderId="0" xfId="0"/>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5" xfId="0" applyFont="1" applyBorder="1" applyAlignment="1">
      <alignment horizontal="left" vertical="center" shrinkToFit="1"/>
    </xf>
    <xf numFmtId="0" fontId="7" fillId="0" borderId="7" xfId="0" applyFont="1" applyBorder="1" applyAlignment="1">
      <alignment horizontal="left" vertical="center" shrinkToFit="1"/>
    </xf>
    <xf numFmtId="0" fontId="10" fillId="0" borderId="0" xfId="0" applyFont="1" applyBorder="1" applyAlignment="1">
      <alignment horizontal="center" vertical="center" wrapText="1"/>
    </xf>
    <xf numFmtId="0" fontId="7" fillId="0" borderId="12" xfId="0" applyFont="1" applyBorder="1" applyAlignment="1">
      <alignment horizontal="left" vertical="center" shrinkToFit="1"/>
    </xf>
    <xf numFmtId="0" fontId="7" fillId="0" borderId="11"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10" xfId="0" applyFont="1" applyBorder="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right" vertical="center"/>
    </xf>
    <xf numFmtId="176" fontId="7" fillId="0" borderId="0" xfId="0" applyNumberFormat="1" applyFont="1" applyBorder="1" applyAlignment="1">
      <alignment horizontal="right" vertical="center" shrinkToFit="1"/>
    </xf>
    <xf numFmtId="0" fontId="7" fillId="0" borderId="0" xfId="0" applyFont="1" applyAlignment="1">
      <alignment horizontal="right" vertical="top"/>
    </xf>
    <xf numFmtId="0" fontId="7" fillId="0" borderId="0" xfId="0" applyFont="1" applyAlignment="1">
      <alignment horizontal="right"/>
    </xf>
    <xf numFmtId="0" fontId="7" fillId="0" borderId="0" xfId="0" applyFont="1" applyAlignment="1"/>
    <xf numFmtId="0" fontId="7" fillId="0" borderId="0" xfId="0" applyFont="1" applyFill="1" applyAlignment="1">
      <alignmen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0" xfId="0" applyFont="1" applyBorder="1" applyAlignment="1">
      <alignment horizontal="center" vertical="center" shrinkToFit="1"/>
    </xf>
    <xf numFmtId="0" fontId="7" fillId="0" borderId="6"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49" fontId="7" fillId="0" borderId="0" xfId="0" applyNumberFormat="1" applyFont="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top" wrapText="1"/>
    </xf>
    <xf numFmtId="0" fontId="7" fillId="0" borderId="0" xfId="0" applyFont="1" applyFill="1" applyBorder="1" applyAlignment="1">
      <alignment vertical="center" wrapText="1" shrinkToFit="1"/>
    </xf>
    <xf numFmtId="0" fontId="7" fillId="0" borderId="0" xfId="0" applyFont="1" applyFill="1" applyBorder="1" applyAlignment="1">
      <alignment vertical="center" shrinkToFit="1"/>
    </xf>
    <xf numFmtId="180" fontId="7" fillId="0" borderId="0" xfId="0" applyNumberFormat="1" applyFont="1" applyFill="1" applyBorder="1" applyAlignment="1">
      <alignment vertical="center" shrinkToFit="1"/>
    </xf>
    <xf numFmtId="181" fontId="7" fillId="0" borderId="0" xfId="0" applyNumberFormat="1" applyFont="1" applyFill="1" applyBorder="1" applyAlignment="1">
      <alignment vertical="center" shrinkToFit="1"/>
    </xf>
    <xf numFmtId="180" fontId="7" fillId="0" borderId="0" xfId="0" applyNumberFormat="1" applyFont="1" applyFill="1" applyBorder="1" applyAlignment="1">
      <alignment horizontal="center" vertical="center" shrinkToFit="1"/>
    </xf>
    <xf numFmtId="180" fontId="7" fillId="0" borderId="6" xfId="0" applyNumberFormat="1" applyFont="1" applyFill="1" applyBorder="1" applyAlignment="1">
      <alignment vertical="center" shrinkToFit="1"/>
    </xf>
    <xf numFmtId="0" fontId="7" fillId="0" borderId="7" xfId="0" applyFont="1" applyFill="1" applyBorder="1" applyAlignment="1">
      <alignment vertical="top" wrapText="1"/>
    </xf>
    <xf numFmtId="180" fontId="7" fillId="0" borderId="8" xfId="0" applyNumberFormat="1" applyFont="1" applyFill="1" applyBorder="1" applyAlignment="1">
      <alignment vertical="center" shrinkToFit="1"/>
    </xf>
    <xf numFmtId="0" fontId="7" fillId="0" borderId="10" xfId="0" applyFont="1" applyFill="1" applyBorder="1" applyAlignment="1">
      <alignment vertical="top" wrapText="1"/>
    </xf>
    <xf numFmtId="180" fontId="7" fillId="0" borderId="0" xfId="0" applyNumberFormat="1" applyFont="1" applyFill="1" applyBorder="1" applyAlignment="1">
      <alignment vertical="center"/>
    </xf>
    <xf numFmtId="0" fontId="7" fillId="0" borderId="0" xfId="0" applyFont="1" applyFill="1" applyBorder="1" applyAlignment="1">
      <alignment horizontal="center" vertical="center" wrapText="1" shrinkToFit="1"/>
    </xf>
    <xf numFmtId="0" fontId="7" fillId="0" borderId="3" xfId="0" applyFont="1" applyFill="1" applyBorder="1" applyAlignment="1">
      <alignment vertical="center" wrapText="1" shrinkToFit="1"/>
    </xf>
    <xf numFmtId="0" fontId="7" fillId="0" borderId="5" xfId="0" applyFont="1" applyFill="1" applyBorder="1" applyAlignment="1">
      <alignment vertical="center" wrapText="1" shrinkToFit="1"/>
    </xf>
    <xf numFmtId="0" fontId="7" fillId="0" borderId="0" xfId="0" applyFont="1" applyAlignment="1">
      <alignment vertical="top"/>
    </xf>
    <xf numFmtId="0" fontId="7" fillId="0" borderId="0" xfId="0" applyFont="1" applyBorder="1" applyAlignment="1">
      <alignment horizontal="left" vertical="center" shrinkToFit="1"/>
    </xf>
    <xf numFmtId="176" fontId="7" fillId="0" borderId="0" xfId="0" applyNumberFormat="1" applyFont="1" applyBorder="1" applyAlignment="1">
      <alignment horizontal="right" vertical="center" shrinkToFit="1"/>
    </xf>
    <xf numFmtId="0" fontId="7" fillId="0" borderId="0" xfId="0" applyFont="1" applyBorder="1" applyAlignment="1">
      <alignment horizontal="left" vertical="center"/>
    </xf>
    <xf numFmtId="0" fontId="7" fillId="0" borderId="1" xfId="0" quotePrefix="1" applyFont="1" applyBorder="1" applyAlignment="1">
      <alignment horizontal="center" vertical="center" wrapText="1" shrinkToFit="1"/>
    </xf>
    <xf numFmtId="0" fontId="7" fillId="3" borderId="0" xfId="0" applyFont="1" applyFill="1" applyAlignment="1">
      <alignment horizontal="center" vertical="center"/>
    </xf>
    <xf numFmtId="0" fontId="7" fillId="3" borderId="0" xfId="0" applyFont="1" applyFill="1" applyAlignment="1">
      <alignment vertical="center"/>
    </xf>
    <xf numFmtId="0" fontId="7" fillId="0" borderId="3"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vertical="center"/>
    </xf>
    <xf numFmtId="0" fontId="13" fillId="0" borderId="7" xfId="0" applyFont="1" applyBorder="1" applyAlignment="1">
      <alignment horizontal="left" vertical="center"/>
    </xf>
    <xf numFmtId="0" fontId="13" fillId="3" borderId="6" xfId="0" applyFont="1" applyFill="1" applyBorder="1" applyAlignment="1">
      <alignment horizontal="center" vertical="center" wrapText="1"/>
    </xf>
    <xf numFmtId="0" fontId="13" fillId="0" borderId="2" xfId="0" applyFont="1" applyBorder="1" applyAlignment="1">
      <alignment horizontal="left" vertical="center"/>
    </xf>
    <xf numFmtId="0" fontId="13" fillId="3" borderId="8" xfId="0" applyFont="1" applyFill="1" applyBorder="1" applyAlignment="1">
      <alignment horizontal="center" vertical="center" wrapText="1"/>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horizontal="left"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3" xfId="0" applyFont="1" applyBorder="1" applyAlignment="1">
      <alignment vertical="center" shrinkToFit="1"/>
    </xf>
    <xf numFmtId="0" fontId="13" fillId="0" borderId="0" xfId="0" applyFont="1" applyAlignment="1">
      <alignment vertical="center"/>
    </xf>
    <xf numFmtId="0" fontId="13" fillId="0" borderId="0" xfId="0" applyFont="1" applyAlignment="1">
      <alignment horizontal="left" vertical="center"/>
    </xf>
    <xf numFmtId="0" fontId="9" fillId="0" borderId="5" xfId="0" applyFont="1" applyBorder="1" applyAlignment="1">
      <alignment vertical="center" shrinkToFit="1"/>
    </xf>
    <xf numFmtId="177" fontId="7" fillId="0" borderId="3" xfId="0" applyNumberFormat="1" applyFont="1" applyBorder="1" applyAlignment="1">
      <alignment vertical="center" shrinkToFit="1"/>
    </xf>
    <xf numFmtId="177" fontId="7" fillId="0" borderId="5" xfId="0" applyNumberFormat="1" applyFont="1" applyBorder="1" applyAlignment="1">
      <alignment vertical="center" shrinkToFit="1"/>
    </xf>
    <xf numFmtId="0" fontId="7" fillId="0" borderId="3" xfId="0" applyFont="1" applyBorder="1" applyAlignment="1">
      <alignment vertical="center" wrapText="1" shrinkToFit="1"/>
    </xf>
    <xf numFmtId="0" fontId="7" fillId="0" borderId="5" xfId="0" applyFont="1" applyBorder="1" applyAlignment="1">
      <alignment vertical="center" shrinkToFit="1"/>
    </xf>
    <xf numFmtId="0" fontId="0" fillId="0" borderId="3" xfId="0" applyBorder="1" applyAlignment="1">
      <alignment vertical="center"/>
    </xf>
    <xf numFmtId="0" fontId="7" fillId="0" borderId="3" xfId="0" applyFont="1" applyBorder="1" applyAlignment="1">
      <alignment vertical="center"/>
    </xf>
    <xf numFmtId="0" fontId="18" fillId="0" borderId="0" xfId="0" applyFont="1" applyAlignment="1">
      <alignment vertical="center"/>
    </xf>
    <xf numFmtId="0" fontId="7" fillId="0" borderId="3" xfId="0" applyFont="1" applyBorder="1" applyAlignment="1">
      <alignment vertical="center" wrapText="1"/>
    </xf>
    <xf numFmtId="0" fontId="19" fillId="0" borderId="0" xfId="0" applyFont="1" applyAlignment="1">
      <alignment vertical="center"/>
    </xf>
    <xf numFmtId="0" fontId="7" fillId="0" borderId="6" xfId="0" applyFont="1" applyBorder="1" applyAlignment="1">
      <alignment horizontal="left" vertical="center" shrinkToFit="1"/>
    </xf>
    <xf numFmtId="0" fontId="8" fillId="0" borderId="0" xfId="0" applyFont="1" applyBorder="1" applyAlignment="1">
      <alignment vertical="center" shrinkToFit="1"/>
    </xf>
    <xf numFmtId="0" fontId="7" fillId="0" borderId="4" xfId="0" applyFont="1" applyBorder="1" applyAlignment="1">
      <alignment vertical="center" shrinkToFit="1"/>
    </xf>
    <xf numFmtId="0" fontId="7" fillId="0" borderId="0" xfId="0" applyFont="1" applyBorder="1" applyAlignment="1">
      <alignment vertical="top" shrinkToFit="1"/>
    </xf>
    <xf numFmtId="0" fontId="7" fillId="0" borderId="11"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0" fontId="7" fillId="0" borderId="17" xfId="0" applyFont="1" applyBorder="1" applyAlignment="1">
      <alignment vertical="center" shrinkToFit="1"/>
    </xf>
    <xf numFmtId="0" fontId="7" fillId="0" borderId="20" xfId="0" applyFont="1" applyBorder="1" applyAlignment="1">
      <alignment vertical="center" shrinkToFit="1"/>
    </xf>
    <xf numFmtId="0" fontId="7" fillId="0" borderId="22" xfId="0" applyFont="1" applyBorder="1" applyAlignment="1">
      <alignment vertical="center" shrinkToFit="1"/>
    </xf>
    <xf numFmtId="49" fontId="7" fillId="0" borderId="0" xfId="0" applyNumberFormat="1" applyFont="1" applyBorder="1" applyAlignment="1">
      <alignment vertical="center" shrinkToFit="1"/>
    </xf>
    <xf numFmtId="0" fontId="7" fillId="0" borderId="18" xfId="0" applyFont="1" applyBorder="1" applyAlignment="1">
      <alignment vertical="center" shrinkToFit="1"/>
    </xf>
    <xf numFmtId="0" fontId="7" fillId="0" borderId="26" xfId="0" applyFont="1" applyBorder="1" applyAlignment="1">
      <alignment vertical="center" shrinkToFit="1"/>
    </xf>
    <xf numFmtId="49" fontId="7" fillId="0" borderId="28" xfId="0" applyNumberFormat="1" applyFont="1" applyBorder="1" applyAlignment="1">
      <alignment vertical="center" shrinkToFit="1"/>
    </xf>
    <xf numFmtId="0" fontId="10" fillId="0" borderId="17" xfId="0" applyFont="1" applyBorder="1" applyAlignment="1">
      <alignment vertical="center" wrapText="1"/>
    </xf>
    <xf numFmtId="0" fontId="10" fillId="0" borderId="20" xfId="0" applyFont="1" applyBorder="1" applyAlignment="1">
      <alignment vertical="center" wrapText="1"/>
    </xf>
    <xf numFmtId="0" fontId="10" fillId="0" borderId="25" xfId="0" applyFont="1" applyBorder="1" applyAlignment="1">
      <alignment vertical="center" wrapText="1"/>
    </xf>
    <xf numFmtId="0" fontId="7" fillId="3" borderId="0" xfId="0" applyFont="1" applyFill="1" applyAlignment="1">
      <alignment horizontal="left" vertical="center"/>
    </xf>
    <xf numFmtId="0" fontId="7" fillId="3" borderId="34" xfId="0" applyFont="1" applyFill="1" applyBorder="1" applyAlignment="1">
      <alignment vertical="center"/>
    </xf>
    <xf numFmtId="0" fontId="7" fillId="3" borderId="18" xfId="0" applyFont="1" applyFill="1" applyBorder="1" applyAlignment="1">
      <alignment horizontal="left" vertical="center"/>
    </xf>
    <xf numFmtId="0" fontId="7" fillId="3" borderId="18"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35" xfId="0" applyFont="1" applyFill="1" applyBorder="1" applyAlignment="1">
      <alignment vertical="center"/>
    </xf>
    <xf numFmtId="0" fontId="7" fillId="3" borderId="26" xfId="0" applyFont="1" applyFill="1" applyBorder="1" applyAlignment="1">
      <alignment horizontal="left" vertical="center"/>
    </xf>
    <xf numFmtId="0" fontId="7" fillId="3" borderId="26" xfId="0" applyFont="1" applyFill="1" applyBorder="1" applyAlignment="1">
      <alignment vertical="center"/>
    </xf>
    <xf numFmtId="0" fontId="7" fillId="3" borderId="26" xfId="0" applyFont="1" applyFill="1" applyBorder="1" applyAlignment="1">
      <alignment horizontal="center" vertical="center"/>
    </xf>
    <xf numFmtId="0" fontId="7" fillId="3" borderId="27" xfId="0" applyFont="1" applyFill="1" applyBorder="1" applyAlignment="1">
      <alignment horizontal="left" vertical="center"/>
    </xf>
    <xf numFmtId="0" fontId="7" fillId="0" borderId="24" xfId="0" applyFont="1" applyBorder="1" applyAlignment="1">
      <alignment vertical="center" shrinkToFit="1"/>
    </xf>
    <xf numFmtId="0" fontId="7" fillId="0" borderId="7"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2" xfId="0" applyFont="1" applyFill="1" applyBorder="1" applyAlignment="1">
      <alignment horizontal="left" vertical="center"/>
    </xf>
    <xf numFmtId="0" fontId="7" fillId="0" borderId="9" xfId="0" applyFont="1" applyBorder="1" applyAlignment="1">
      <alignment horizontal="center" vertical="center"/>
    </xf>
    <xf numFmtId="0" fontId="13" fillId="0" borderId="5" xfId="0" applyFont="1" applyBorder="1" applyAlignment="1">
      <alignment vertical="center"/>
    </xf>
    <xf numFmtId="0" fontId="7" fillId="0" borderId="2" xfId="0" applyFont="1" applyBorder="1" applyAlignment="1">
      <alignment horizontal="righ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3"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right"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6" xfId="0" applyFont="1" applyBorder="1" applyAlignment="1">
      <alignmen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4" xfId="0" applyFont="1" applyFill="1" applyBorder="1" applyAlignment="1">
      <alignment vertical="center"/>
    </xf>
    <xf numFmtId="2" fontId="13" fillId="0" borderId="4" xfId="0" applyNumberFormat="1" applyFont="1" applyFill="1" applyBorder="1" applyAlignment="1">
      <alignment vertical="center"/>
    </xf>
    <xf numFmtId="0" fontId="13" fillId="0" borderId="6" xfId="0" applyFont="1" applyFill="1" applyBorder="1" applyAlignment="1">
      <alignment vertical="center"/>
    </xf>
    <xf numFmtId="49" fontId="13" fillId="0" borderId="2" xfId="0" applyNumberFormat="1" applyFont="1" applyFill="1" applyBorder="1" applyAlignment="1">
      <alignment horizontal="left" vertical="center"/>
    </xf>
    <xf numFmtId="49" fontId="13" fillId="0" borderId="7" xfId="0" applyNumberFormat="1" applyFont="1" applyFill="1" applyBorder="1" applyAlignment="1">
      <alignment horizontal="left" vertical="center"/>
    </xf>
    <xf numFmtId="0" fontId="13" fillId="0" borderId="8" xfId="0" applyFont="1" applyFill="1" applyBorder="1" applyAlignment="1">
      <alignment horizontal="center" vertical="center"/>
    </xf>
    <xf numFmtId="49" fontId="13" fillId="0" borderId="9" xfId="0" applyNumberFormat="1" applyFont="1" applyFill="1" applyBorder="1" applyAlignment="1">
      <alignment horizontal="left" vertical="center"/>
    </xf>
    <xf numFmtId="49" fontId="13" fillId="0" borderId="10" xfId="0" applyNumberFormat="1" applyFont="1" applyFill="1" applyBorder="1" applyAlignment="1">
      <alignment horizontal="left" vertical="center"/>
    </xf>
    <xf numFmtId="0" fontId="7" fillId="0" borderId="6" xfId="0" applyFont="1" applyFill="1" applyBorder="1" applyAlignment="1">
      <alignment vertical="center"/>
    </xf>
    <xf numFmtId="0" fontId="7" fillId="0" borderId="8" xfId="0" applyFont="1" applyFill="1" applyBorder="1" applyAlignment="1">
      <alignment vertical="center"/>
    </xf>
    <xf numFmtId="183" fontId="13" fillId="0" borderId="2" xfId="0" applyNumberFormat="1" applyFont="1" applyFill="1" applyBorder="1" applyAlignment="1">
      <alignment vertical="center"/>
    </xf>
    <xf numFmtId="183" fontId="13" fillId="0" borderId="9" xfId="0" applyNumberFormat="1" applyFont="1" applyFill="1" applyBorder="1" applyAlignment="1">
      <alignment vertical="center"/>
    </xf>
    <xf numFmtId="0" fontId="13" fillId="0" borderId="6"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7" xfId="0" applyFont="1" applyFill="1" applyBorder="1" applyAlignment="1">
      <alignmen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vertical="center" wrapText="1"/>
    </xf>
    <xf numFmtId="0" fontId="13" fillId="0" borderId="10" xfId="0" applyFont="1" applyFill="1" applyBorder="1" applyAlignment="1">
      <alignment vertical="center" wrapText="1"/>
    </xf>
    <xf numFmtId="0" fontId="13" fillId="0" borderId="9" xfId="0" applyFont="1" applyBorder="1" applyAlignment="1">
      <alignment vertical="center" wrapText="1"/>
    </xf>
    <xf numFmtId="0" fontId="7" fillId="0" borderId="11" xfId="0" applyFont="1" applyFill="1" applyBorder="1" applyAlignment="1">
      <alignment vertical="center" shrinkToFit="1"/>
    </xf>
    <xf numFmtId="0" fontId="7" fillId="0" borderId="3" xfId="0" applyFont="1" applyBorder="1" applyAlignment="1">
      <alignment horizontal="left" vertical="center"/>
    </xf>
    <xf numFmtId="0" fontId="7" fillId="0" borderId="2" xfId="0" applyFont="1" applyBorder="1" applyAlignment="1">
      <alignment vertical="center" wrapText="1"/>
    </xf>
    <xf numFmtId="0" fontId="0" fillId="0" borderId="0" xfId="0" applyAlignment="1">
      <alignment vertical="center"/>
    </xf>
    <xf numFmtId="0" fontId="7" fillId="0" borderId="2" xfId="0" applyFont="1" applyBorder="1" applyAlignment="1">
      <alignment vertical="center" wrapText="1"/>
    </xf>
    <xf numFmtId="0" fontId="21" fillId="0" borderId="2"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178" fontId="7" fillId="0" borderId="4" xfId="0" applyNumberFormat="1" applyFont="1" applyFill="1" applyBorder="1" applyAlignment="1">
      <alignment vertical="center"/>
    </xf>
    <xf numFmtId="0" fontId="7" fillId="0" borderId="0"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xf>
    <xf numFmtId="0" fontId="7" fillId="0" borderId="0" xfId="0" applyFont="1" applyAlignment="1">
      <alignment vertical="center" wrapText="1"/>
    </xf>
    <xf numFmtId="0" fontId="8" fillId="0" borderId="2" xfId="0" applyFont="1" applyBorder="1" applyAlignment="1">
      <alignment vertical="center"/>
    </xf>
    <xf numFmtId="0" fontId="21" fillId="0" borderId="2"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3" fillId="0" borderId="3" xfId="0" applyFont="1" applyBorder="1" applyAlignment="1">
      <alignment vertical="center" shrinkToFit="1"/>
    </xf>
    <xf numFmtId="0" fontId="13" fillId="0" borderId="0" xfId="0" applyFont="1" applyBorder="1" applyAlignment="1">
      <alignment horizontal="left" vertical="center"/>
    </xf>
    <xf numFmtId="0" fontId="8" fillId="0" borderId="0" xfId="0" applyFont="1" applyAlignment="1">
      <alignment vertical="center"/>
    </xf>
    <xf numFmtId="0" fontId="8" fillId="0" borderId="6" xfId="0" applyFont="1" applyBorder="1" applyAlignment="1">
      <alignment vertical="center"/>
    </xf>
    <xf numFmtId="0" fontId="8" fillId="0" borderId="11" xfId="0" applyFont="1" applyBorder="1" applyAlignment="1">
      <alignment vertical="center" wrapText="1"/>
    </xf>
    <xf numFmtId="0" fontId="8" fillId="0" borderId="8" xfId="0" applyFont="1" applyBorder="1" applyAlignment="1">
      <alignment vertical="center" wrapText="1"/>
    </xf>
    <xf numFmtId="0" fontId="13" fillId="0" borderId="0" xfId="0" applyFont="1" applyAlignment="1">
      <alignment horizontal="center" vertical="center"/>
    </xf>
    <xf numFmtId="0" fontId="8" fillId="0" borderId="0"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Alignment="1">
      <alignment vertical="center"/>
    </xf>
    <xf numFmtId="0" fontId="0" fillId="0" borderId="8" xfId="0" applyBorder="1" applyAlignment="1">
      <alignment horizontal="left" vertical="center" wrapText="1"/>
    </xf>
    <xf numFmtId="0" fontId="0" fillId="0" borderId="11" xfId="0" applyBorder="1" applyAlignment="1">
      <alignment horizontal="left" vertical="center" wrapText="1"/>
    </xf>
    <xf numFmtId="0" fontId="7" fillId="0" borderId="9" xfId="0" applyFont="1" applyBorder="1" applyAlignment="1">
      <alignment vertical="center" shrinkToFit="1"/>
    </xf>
    <xf numFmtId="49" fontId="7" fillId="0" borderId="44" xfId="0" applyNumberFormat="1" applyFont="1" applyBorder="1" applyAlignment="1">
      <alignment vertical="center" shrinkToFit="1"/>
    </xf>
    <xf numFmtId="0" fontId="0" fillId="0" borderId="6" xfId="0" applyBorder="1" applyAlignment="1">
      <alignment horizontal="left" vertical="center" wrapText="1"/>
    </xf>
    <xf numFmtId="0" fontId="12" fillId="0" borderId="0"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vertical="center" shrinkToFit="1"/>
    </xf>
    <xf numFmtId="0" fontId="0" fillId="0" borderId="0" xfId="0" applyAlignment="1">
      <alignment vertical="center"/>
    </xf>
    <xf numFmtId="0" fontId="7" fillId="0" borderId="0" xfId="0" applyFont="1" applyAlignment="1">
      <alignment horizontal="left" vertical="center"/>
    </xf>
    <xf numFmtId="0" fontId="13" fillId="0" borderId="2"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7" fillId="0" borderId="6" xfId="0" applyFont="1" applyBorder="1" applyAlignment="1">
      <alignment vertical="center"/>
    </xf>
    <xf numFmtId="0" fontId="7" fillId="0" borderId="0" xfId="0" applyFont="1" applyBorder="1" applyAlignment="1">
      <alignment horizontal="center" vertical="center"/>
    </xf>
    <xf numFmtId="176" fontId="7" fillId="0" borderId="0" xfId="0" applyNumberFormat="1" applyFont="1" applyBorder="1" applyAlignment="1">
      <alignment horizontal="right" vertical="center" shrinkToFit="1"/>
    </xf>
    <xf numFmtId="0" fontId="13" fillId="3" borderId="6" xfId="0" applyFont="1" applyFill="1" applyBorder="1" applyAlignment="1">
      <alignment vertical="center"/>
    </xf>
    <xf numFmtId="0" fontId="13" fillId="3" borderId="8" xfId="0" applyFont="1" applyFill="1" applyBorder="1" applyAlignment="1">
      <alignment vertical="center"/>
    </xf>
    <xf numFmtId="0" fontId="7" fillId="0" borderId="6" xfId="0" applyFont="1" applyBorder="1" applyAlignment="1">
      <alignment vertical="center"/>
    </xf>
    <xf numFmtId="0" fontId="7" fillId="0" borderId="2" xfId="0" applyFont="1" applyFill="1" applyBorder="1" applyAlignment="1">
      <alignment vertical="center"/>
    </xf>
    <xf numFmtId="0" fontId="13" fillId="0" borderId="0" xfId="0" applyFont="1" applyAlignment="1">
      <alignment horizontal="right" vertical="center"/>
    </xf>
    <xf numFmtId="176" fontId="13" fillId="0" borderId="0" xfId="0" applyNumberFormat="1" applyFont="1" applyBorder="1" applyAlignment="1">
      <alignment horizontal="right" vertical="center" shrinkToFit="1"/>
    </xf>
    <xf numFmtId="0" fontId="13" fillId="0" borderId="1" xfId="0" applyFont="1" applyBorder="1" applyAlignment="1">
      <alignment vertical="center" shrinkToFit="1"/>
    </xf>
    <xf numFmtId="176" fontId="7" fillId="3" borderId="3" xfId="0" applyNumberFormat="1" applyFont="1" applyFill="1" applyBorder="1" applyAlignment="1">
      <alignment vertical="center" shrinkToFit="1"/>
    </xf>
    <xf numFmtId="0" fontId="13" fillId="0" borderId="4" xfId="0" applyFont="1" applyBorder="1" applyAlignment="1">
      <alignment vertical="center" shrinkToFit="1"/>
    </xf>
    <xf numFmtId="0" fontId="13" fillId="0" borderId="6" xfId="0" applyFont="1" applyBorder="1" applyAlignment="1">
      <alignment vertical="center" wrapText="1" shrinkToFit="1"/>
    </xf>
    <xf numFmtId="0" fontId="13" fillId="0" borderId="8" xfId="0" applyFont="1" applyBorder="1" applyAlignment="1">
      <alignment vertical="center" wrapText="1" shrinkToFit="1"/>
    </xf>
    <xf numFmtId="0" fontId="13" fillId="0" borderId="6" xfId="0" applyFont="1" applyBorder="1" applyAlignment="1">
      <alignment vertical="center" wrapText="1"/>
    </xf>
    <xf numFmtId="0" fontId="13" fillId="0" borderId="8" xfId="0" applyFont="1" applyBorder="1" applyAlignment="1">
      <alignment vertical="center" wrapText="1"/>
    </xf>
    <xf numFmtId="0" fontId="13" fillId="0" borderId="11" xfId="0" applyFont="1" applyBorder="1" applyAlignment="1">
      <alignment vertical="center" wrapText="1"/>
    </xf>
    <xf numFmtId="49" fontId="13" fillId="0" borderId="11"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0" fontId="13" fillId="0" borderId="1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1" xfId="0" applyFont="1" applyFill="1" applyBorder="1" applyAlignment="1">
      <alignment vertical="center" wrapText="1"/>
    </xf>
    <xf numFmtId="0" fontId="13" fillId="0" borderId="0" xfId="0" applyFont="1" applyFill="1" applyBorder="1" applyAlignment="1">
      <alignment vertical="center" wrapText="1"/>
    </xf>
    <xf numFmtId="0" fontId="21" fillId="0" borderId="11" xfId="0" applyFont="1" applyFill="1" applyBorder="1" applyAlignment="1">
      <alignment horizontal="center" vertical="center"/>
    </xf>
    <xf numFmtId="0" fontId="21" fillId="0" borderId="0" xfId="0" applyFont="1" applyFill="1" applyBorder="1" applyAlignment="1">
      <alignment horizontal="center" vertical="center"/>
    </xf>
    <xf numFmtId="0" fontId="13" fillId="0" borderId="8" xfId="0" applyFont="1" applyBorder="1" applyAlignment="1">
      <alignment vertical="center" shrinkToFit="1"/>
    </xf>
    <xf numFmtId="0" fontId="13"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27" fillId="0" borderId="0" xfId="0" applyFont="1" applyFill="1"/>
    <xf numFmtId="0" fontId="29" fillId="0" borderId="0" xfId="1" applyFont="1">
      <alignment vertical="center"/>
    </xf>
    <xf numFmtId="0" fontId="29" fillId="0" borderId="0" xfId="1" applyFont="1" applyBorder="1" applyAlignment="1">
      <alignment horizontal="center" vertical="center"/>
    </xf>
    <xf numFmtId="0" fontId="29" fillId="0" borderId="0" xfId="1" applyFont="1" applyBorder="1">
      <alignment vertical="center"/>
    </xf>
    <xf numFmtId="0" fontId="30" fillId="0" borderId="0" xfId="1" applyFont="1" applyAlignment="1">
      <alignment horizontal="right" vertical="top"/>
    </xf>
    <xf numFmtId="38" fontId="29" fillId="0" borderId="0" xfId="2" applyFont="1" applyBorder="1" applyAlignment="1">
      <alignment horizontal="center" vertical="center"/>
    </xf>
    <xf numFmtId="38" fontId="33" fillId="0" borderId="0" xfId="2" applyFont="1" applyBorder="1" applyAlignment="1">
      <alignment horizontal="center" vertical="center"/>
    </xf>
    <xf numFmtId="38" fontId="29" fillId="0" borderId="0" xfId="2" applyFont="1" applyFill="1" applyBorder="1" applyAlignment="1">
      <alignment horizontal="center" vertical="center"/>
    </xf>
    <xf numFmtId="0" fontId="32" fillId="0" borderId="0" xfId="1" applyFont="1" applyFill="1">
      <alignment vertical="center"/>
    </xf>
    <xf numFmtId="38" fontId="29" fillId="0" borderId="0" xfId="2" applyFont="1" applyBorder="1" applyAlignment="1">
      <alignment horizontal="center" vertical="center" wrapText="1"/>
    </xf>
    <xf numFmtId="38" fontId="29" fillId="0" borderId="0" xfId="2" applyFont="1" applyBorder="1">
      <alignment vertical="center"/>
    </xf>
    <xf numFmtId="38" fontId="34" fillId="0" borderId="0" xfId="1" applyNumberFormat="1" applyFont="1">
      <alignment vertical="center"/>
    </xf>
    <xf numFmtId="0" fontId="29" fillId="0" borderId="1" xfId="1" applyFont="1" applyBorder="1">
      <alignment vertical="center"/>
    </xf>
    <xf numFmtId="0" fontId="34" fillId="0" borderId="0" xfId="1" applyFont="1">
      <alignment vertical="center"/>
    </xf>
    <xf numFmtId="38" fontId="34" fillId="0" borderId="0" xfId="2" applyFont="1" applyFill="1" applyBorder="1" applyAlignment="1">
      <alignment horizontal="center" vertical="center"/>
    </xf>
    <xf numFmtId="0" fontId="35" fillId="0" borderId="0" xfId="1" applyFont="1" applyBorder="1" applyAlignment="1">
      <alignment horizontal="center" vertical="center"/>
    </xf>
    <xf numFmtId="0" fontId="35" fillId="0" borderId="0" xfId="1" applyFont="1" applyAlignment="1">
      <alignment horizontal="center" vertical="center"/>
    </xf>
    <xf numFmtId="0" fontId="32" fillId="0" borderId="0" xfId="1" applyFont="1" applyAlignment="1">
      <alignment horizontal="left" vertical="center"/>
    </xf>
    <xf numFmtId="0" fontId="35" fillId="0" borderId="2" xfId="1" applyFont="1" applyBorder="1" applyAlignment="1">
      <alignment horizontal="center" vertical="center"/>
    </xf>
    <xf numFmtId="0" fontId="37" fillId="0" borderId="0" xfId="1" applyFont="1" applyAlignment="1"/>
    <xf numFmtId="0" fontId="38" fillId="0" borderId="0" xfId="1" applyFont="1" applyBorder="1" applyAlignment="1"/>
    <xf numFmtId="0" fontId="37" fillId="0" borderId="9" xfId="1" applyFont="1" applyBorder="1" applyAlignment="1"/>
    <xf numFmtId="0" fontId="29" fillId="0" borderId="0" xfId="1" applyAlignment="1"/>
    <xf numFmtId="0" fontId="29" fillId="0" borderId="0" xfId="1" applyAlignment="1">
      <alignment horizontal="right"/>
    </xf>
    <xf numFmtId="0" fontId="39" fillId="0" borderId="0" xfId="1" applyFont="1" applyAlignment="1"/>
    <xf numFmtId="0" fontId="40" fillId="0" borderId="0" xfId="1" applyFont="1" applyAlignment="1"/>
    <xf numFmtId="0" fontId="32" fillId="0" borderId="0" xfId="1" applyFont="1" applyBorder="1" applyAlignment="1"/>
    <xf numFmtId="0" fontId="37" fillId="0" borderId="0" xfId="1" applyFont="1" applyBorder="1" applyAlignment="1">
      <alignment horizontal="right" vertical="center"/>
    </xf>
    <xf numFmtId="0" fontId="13" fillId="0" borderId="8" xfId="0" applyFont="1" applyBorder="1" applyAlignment="1">
      <alignment vertical="center"/>
    </xf>
    <xf numFmtId="38" fontId="29" fillId="0" borderId="1" xfId="2" applyFont="1" applyFill="1" applyBorder="1" applyAlignment="1">
      <alignment horizontal="center" vertical="center"/>
    </xf>
    <xf numFmtId="0" fontId="35" fillId="0" borderId="0" xfId="1" applyFont="1" applyAlignment="1">
      <alignment horizontal="center" vertical="center"/>
    </xf>
    <xf numFmtId="38" fontId="29" fillId="0" borderId="1" xfId="2" applyFont="1" applyBorder="1" applyAlignment="1">
      <alignment horizontal="center" vertical="center" wrapText="1"/>
    </xf>
    <xf numFmtId="0" fontId="25" fillId="0" borderId="0" xfId="0" applyFont="1" applyAlignment="1">
      <alignment vertical="center"/>
    </xf>
    <xf numFmtId="0" fontId="9" fillId="0" borderId="5" xfId="0" applyFont="1" applyBorder="1" applyAlignment="1">
      <alignment vertical="center"/>
    </xf>
    <xf numFmtId="0" fontId="29" fillId="0" borderId="0" xfId="1" applyFont="1" applyBorder="1" applyAlignment="1">
      <alignment vertical="center"/>
    </xf>
    <xf numFmtId="38" fontId="32" fillId="0" borderId="8" xfId="2" applyFont="1" applyBorder="1">
      <alignment vertical="center"/>
    </xf>
    <xf numFmtId="38" fontId="29" fillId="0" borderId="10" xfId="2" applyFont="1" applyBorder="1" applyAlignment="1">
      <alignment horizontal="center" vertical="center"/>
    </xf>
    <xf numFmtId="38" fontId="29" fillId="0" borderId="1" xfId="2" applyFont="1" applyFill="1" applyBorder="1">
      <alignment vertical="center"/>
    </xf>
    <xf numFmtId="38" fontId="32" fillId="0" borderId="1" xfId="2" applyFont="1" applyBorder="1">
      <alignment vertical="center"/>
    </xf>
    <xf numFmtId="38" fontId="29" fillId="0" borderId="1" xfId="2" applyFont="1" applyBorder="1" applyAlignment="1">
      <alignment horizontal="center" vertical="center"/>
    </xf>
    <xf numFmtId="38" fontId="32" fillId="0" borderId="1" xfId="2" applyFont="1" applyFill="1" applyBorder="1">
      <alignment vertical="center"/>
    </xf>
    <xf numFmtId="38" fontId="29" fillId="0" borderId="1" xfId="2" applyFont="1" applyBorder="1" applyAlignment="1">
      <alignment horizontal="right" vertical="center"/>
    </xf>
    <xf numFmtId="38" fontId="29" fillId="0" borderId="1" xfId="2" applyNumberFormat="1" applyFont="1" applyBorder="1" applyAlignment="1">
      <alignment horizontal="right" vertical="center"/>
    </xf>
    <xf numFmtId="0" fontId="29" fillId="0" borderId="13" xfId="1" applyFont="1" applyBorder="1" applyAlignment="1">
      <alignment vertical="center"/>
    </xf>
    <xf numFmtId="0" fontId="29" fillId="0" borderId="15" xfId="1" applyFont="1" applyBorder="1" applyAlignment="1">
      <alignment vertical="center"/>
    </xf>
    <xf numFmtId="0" fontId="29" fillId="0" borderId="13" xfId="1" applyFont="1" applyBorder="1">
      <alignment vertical="center"/>
    </xf>
    <xf numFmtId="0" fontId="29" fillId="0" borderId="15" xfId="1" applyFont="1" applyBorder="1">
      <alignment vertical="center"/>
    </xf>
    <xf numFmtId="0" fontId="7" fillId="0" borderId="11" xfId="0" applyFont="1" applyFill="1" applyBorder="1" applyAlignment="1">
      <alignment vertical="center"/>
    </xf>
    <xf numFmtId="0" fontId="13" fillId="0" borderId="0" xfId="0" applyFont="1" applyBorder="1" applyAlignment="1">
      <alignment vertical="center"/>
    </xf>
    <xf numFmtId="0" fontId="13" fillId="0" borderId="12" xfId="0" applyFont="1" applyBorder="1" applyAlignment="1">
      <alignment vertical="center"/>
    </xf>
    <xf numFmtId="0" fontId="13" fillId="0" borderId="11" xfId="0" applyFont="1" applyBorder="1" applyAlignment="1">
      <alignment vertical="center"/>
    </xf>
    <xf numFmtId="0" fontId="0" fillId="0" borderId="0" xfId="0" applyAlignment="1">
      <alignment vertical="center"/>
    </xf>
    <xf numFmtId="0" fontId="13" fillId="0" borderId="6" xfId="0" applyFont="1" applyBorder="1" applyAlignment="1">
      <alignment vertical="center"/>
    </xf>
    <xf numFmtId="0" fontId="0" fillId="0" borderId="0" xfId="0" applyAlignment="1">
      <alignment vertical="center"/>
    </xf>
    <xf numFmtId="0" fontId="29" fillId="0" borderId="0" xfId="1" applyBorder="1">
      <alignment vertical="center"/>
    </xf>
    <xf numFmtId="38" fontId="29" fillId="0" borderId="5" xfId="2" applyFont="1" applyBorder="1" applyAlignment="1">
      <alignment horizontal="left" vertical="center"/>
    </xf>
    <xf numFmtId="0" fontId="7" fillId="0" borderId="19" xfId="0" applyFont="1" applyBorder="1" applyAlignment="1">
      <alignment vertical="center" shrinkToFit="1"/>
    </xf>
    <xf numFmtId="0" fontId="7" fillId="0" borderId="33" xfId="0" quotePrefix="1" applyFont="1" applyBorder="1" applyAlignment="1">
      <alignment horizontal="center" vertical="center" wrapText="1" shrinkToFit="1"/>
    </xf>
    <xf numFmtId="0" fontId="7" fillId="4" borderId="3" xfId="0" applyFont="1" applyFill="1" applyBorder="1" applyAlignment="1">
      <alignment horizontal="right" vertical="center" shrinkToFit="1"/>
    </xf>
    <xf numFmtId="0" fontId="7" fillId="4" borderId="6" xfId="0" applyFont="1" applyFill="1" applyBorder="1" applyAlignment="1">
      <alignment horizontal="right" vertical="center" shrinkToFi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0" xfId="0" applyFont="1" applyAlignment="1">
      <alignment horizontal="left" vertical="center"/>
    </xf>
    <xf numFmtId="0" fontId="7" fillId="0" borderId="2" xfId="0" applyFont="1" applyFill="1" applyBorder="1" applyAlignment="1">
      <alignment horizontal="left" vertical="center" wrapText="1"/>
    </xf>
    <xf numFmtId="0" fontId="7" fillId="0" borderId="0" xfId="0" applyFont="1" applyBorder="1" applyAlignment="1">
      <alignment horizontal="center" vertical="center"/>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13" fillId="0" borderId="9" xfId="0" applyFont="1" applyBorder="1" applyAlignment="1">
      <alignment vertical="center"/>
    </xf>
    <xf numFmtId="0" fontId="7" fillId="0" borderId="9" xfId="0" applyFont="1" applyFill="1" applyBorder="1" applyAlignment="1">
      <alignment vertical="center" wrapText="1"/>
    </xf>
    <xf numFmtId="0" fontId="7" fillId="0" borderId="0" xfId="0" applyFont="1" applyBorder="1" applyAlignment="1">
      <alignment vertical="top" wrapText="1"/>
    </xf>
    <xf numFmtId="0" fontId="7" fillId="0" borderId="3" xfId="0" applyFont="1" applyBorder="1" applyAlignment="1">
      <alignment horizontal="center" vertical="center"/>
    </xf>
    <xf numFmtId="0" fontId="8" fillId="0" borderId="2" xfId="0" applyFont="1" applyBorder="1" applyAlignment="1">
      <alignment horizontal="left" vertical="center"/>
    </xf>
    <xf numFmtId="0" fontId="7" fillId="0" borderId="0" xfId="0" applyFont="1" applyAlignment="1">
      <alignment horizontal="left" vertical="center"/>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12"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7" fillId="0" borderId="5" xfId="0" applyFont="1" applyFill="1" applyBorder="1" applyAlignment="1">
      <alignment vertical="center" shrinkToFit="1"/>
    </xf>
    <xf numFmtId="0" fontId="7" fillId="0" borderId="0" xfId="0" applyFont="1" applyAlignment="1">
      <alignment vertical="center" shrinkToFit="1"/>
    </xf>
    <xf numFmtId="0" fontId="7" fillId="0" borderId="11" xfId="0" applyFont="1" applyBorder="1" applyAlignment="1">
      <alignment horizontal="left" vertical="center"/>
    </xf>
    <xf numFmtId="0" fontId="7" fillId="0" borderId="7" xfId="0" applyFont="1" applyBorder="1" applyAlignment="1">
      <alignment vertical="center"/>
    </xf>
    <xf numFmtId="0" fontId="22" fillId="0" borderId="1" xfId="0" applyFont="1" applyBorder="1" applyAlignment="1">
      <alignment horizontal="center" vertical="center"/>
    </xf>
    <xf numFmtId="0" fontId="19" fillId="0" borderId="2" xfId="0" applyFont="1" applyBorder="1" applyAlignment="1">
      <alignment horizontal="center" vertical="center"/>
    </xf>
    <xf numFmtId="0" fontId="8" fillId="0" borderId="0" xfId="0" applyFont="1" applyBorder="1" applyAlignment="1">
      <alignment vertical="top" wrapText="1"/>
    </xf>
    <xf numFmtId="0" fontId="8" fillId="0" borderId="12" xfId="0" applyFont="1" applyBorder="1" applyAlignment="1">
      <alignment vertical="top" wrapText="1"/>
    </xf>
    <xf numFmtId="0" fontId="10" fillId="4" borderId="1" xfId="0" applyFont="1" applyFill="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19" fillId="0" borderId="2" xfId="0" applyFont="1" applyBorder="1" applyAlignment="1">
      <alignment horizontal="left" vertical="center"/>
    </xf>
    <xf numFmtId="0" fontId="9" fillId="0" borderId="8" xfId="0" applyFont="1" applyBorder="1" applyAlignment="1">
      <alignment vertical="top" wrapText="1"/>
    </xf>
    <xf numFmtId="0" fontId="49" fillId="0" borderId="0" xfId="0" applyFont="1" applyBorder="1" applyAlignment="1">
      <alignment horizontal="center" vertical="center"/>
    </xf>
    <xf numFmtId="0" fontId="13" fillId="0" borderId="9" xfId="0" applyFont="1" applyFill="1" applyBorder="1" applyAlignment="1">
      <alignment horizontal="center" vertical="center" wrapText="1"/>
    </xf>
    <xf numFmtId="0" fontId="13" fillId="0" borderId="0" xfId="0" applyFont="1" applyFill="1" applyBorder="1" applyAlignment="1">
      <alignment vertical="center" shrinkToFit="1"/>
    </xf>
    <xf numFmtId="0" fontId="13" fillId="0" borderId="8" xfId="0" applyFont="1" applyFill="1" applyBorder="1" applyAlignment="1">
      <alignment vertical="center"/>
    </xf>
    <xf numFmtId="0" fontId="13" fillId="0" borderId="1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5" xfId="0" applyFont="1" applyFill="1" applyBorder="1" applyAlignment="1">
      <alignment vertical="center"/>
    </xf>
    <xf numFmtId="0" fontId="13" fillId="0" borderId="3" xfId="0" applyFont="1" applyFill="1" applyBorder="1" applyAlignment="1">
      <alignment vertical="center"/>
    </xf>
    <xf numFmtId="177" fontId="13" fillId="0" borderId="5" xfId="0" applyNumberFormat="1" applyFont="1" applyFill="1" applyBorder="1" applyAlignment="1">
      <alignment horizontal="center" vertical="center" shrinkToFit="1"/>
    </xf>
    <xf numFmtId="177" fontId="13" fillId="0" borderId="4" xfId="0" applyNumberFormat="1" applyFont="1" applyFill="1" applyBorder="1" applyAlignment="1">
      <alignment horizontal="center" vertical="center" shrinkToFit="1"/>
    </xf>
    <xf numFmtId="177" fontId="13" fillId="0" borderId="3" xfId="0" applyNumberFormat="1" applyFont="1" applyFill="1" applyBorder="1" applyAlignment="1">
      <alignment horizontal="center" vertical="center" shrinkToFit="1"/>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ill="1" applyAlignment="1">
      <alignment vertical="center"/>
    </xf>
    <xf numFmtId="0" fontId="8" fillId="0" borderId="0" xfId="0" applyFont="1" applyFill="1" applyBorder="1" applyAlignment="1">
      <alignment vertical="center" shrinkToFit="1"/>
    </xf>
    <xf numFmtId="0" fontId="13" fillId="0" borderId="2" xfId="0" applyFont="1" applyFill="1" applyBorder="1" applyAlignment="1">
      <alignment vertical="center"/>
    </xf>
    <xf numFmtId="0" fontId="13" fillId="0" borderId="9" xfId="0" applyFont="1" applyFill="1" applyBorder="1" applyAlignment="1">
      <alignment vertical="center"/>
    </xf>
    <xf numFmtId="0" fontId="19" fillId="0" borderId="0" xfId="0" applyFont="1" applyAlignment="1">
      <alignment vertical="center" wrapText="1"/>
    </xf>
    <xf numFmtId="0" fontId="7" fillId="0" borderId="9" xfId="0" applyFont="1" applyFill="1" applyBorder="1" applyAlignment="1">
      <alignment vertical="center"/>
    </xf>
    <xf numFmtId="0" fontId="9" fillId="0" borderId="9" xfId="0" applyFont="1" applyFill="1" applyBorder="1" applyAlignment="1">
      <alignment vertical="center"/>
    </xf>
    <xf numFmtId="0" fontId="9" fillId="0" borderId="3" xfId="0" applyFont="1" applyFill="1" applyBorder="1" applyAlignment="1">
      <alignment horizontal="left" vertical="center"/>
    </xf>
    <xf numFmtId="0" fontId="9" fillId="0" borderId="3" xfId="0" applyFont="1" applyFill="1" applyBorder="1" applyAlignment="1">
      <alignment vertical="center"/>
    </xf>
    <xf numFmtId="0" fontId="9" fillId="0" borderId="6" xfId="0" applyFont="1" applyFill="1"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4" xfId="0" applyFont="1" applyFill="1" applyBorder="1" applyAlignment="1">
      <alignment horizontal="left" vertical="center"/>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11" xfId="0" applyFont="1" applyFill="1" applyBorder="1" applyAlignment="1">
      <alignment vertical="center"/>
    </xf>
    <xf numFmtId="0" fontId="9" fillId="0" borderId="0" xfId="0" applyFont="1" applyFill="1" applyBorder="1" applyAlignment="1">
      <alignment vertical="center"/>
    </xf>
    <xf numFmtId="0" fontId="9" fillId="0" borderId="12" xfId="0" applyFont="1" applyFill="1" applyBorder="1" applyAlignment="1">
      <alignment vertical="center"/>
    </xf>
    <xf numFmtId="0" fontId="9" fillId="0" borderId="8" xfId="0" applyFont="1" applyFill="1" applyBorder="1" applyAlignment="1">
      <alignment vertical="center"/>
    </xf>
    <xf numFmtId="0" fontId="9" fillId="0" borderId="10" xfId="0" applyFont="1" applyFill="1" applyBorder="1" applyAlignment="1">
      <alignment vertical="center"/>
    </xf>
    <xf numFmtId="0" fontId="7" fillId="0" borderId="7" xfId="0" applyFont="1" applyBorder="1" applyAlignment="1">
      <alignment vertical="center" shrinkToFit="1"/>
    </xf>
    <xf numFmtId="0" fontId="0" fillId="0" borderId="3" xfId="0" applyBorder="1" applyAlignment="1">
      <alignment horizontal="left" vertical="center" wrapText="1"/>
    </xf>
    <xf numFmtId="0" fontId="10" fillId="0" borderId="0" xfId="0" applyFont="1" applyFill="1" applyAlignment="1">
      <alignment horizontal="right" vertical="center"/>
    </xf>
    <xf numFmtId="0" fontId="13" fillId="0" borderId="11" xfId="0" applyFont="1" applyFill="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3" fillId="0" borderId="0" xfId="0" applyFont="1" applyAlignment="1">
      <alignment vertical="top"/>
    </xf>
    <xf numFmtId="0" fontId="12" fillId="0" borderId="0" xfId="0" applyFont="1" applyAlignment="1">
      <alignment horizontal="left" vertical="center"/>
    </xf>
    <xf numFmtId="38" fontId="51" fillId="0" borderId="0" xfId="2" applyFont="1" applyFill="1" applyBorder="1" applyAlignment="1">
      <alignment vertical="center"/>
    </xf>
    <xf numFmtId="0" fontId="8" fillId="0" borderId="0" xfId="0" applyFont="1" applyBorder="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left" vertical="center" shrinkToFit="1"/>
    </xf>
    <xf numFmtId="0" fontId="10" fillId="0" borderId="1" xfId="0" applyFont="1" applyBorder="1" applyAlignment="1">
      <alignment horizontal="center" vertical="center"/>
    </xf>
    <xf numFmtId="0" fontId="8" fillId="0" borderId="2" xfId="0" applyFont="1" applyBorder="1" applyAlignment="1">
      <alignment horizontal="left" vertical="center"/>
    </xf>
    <xf numFmtId="0" fontId="7" fillId="0" borderId="2" xfId="0" applyFont="1" applyBorder="1" applyAlignment="1">
      <alignment vertical="center" wrapText="1"/>
    </xf>
    <xf numFmtId="0" fontId="7" fillId="0" borderId="0" xfId="0" applyFont="1" applyAlignment="1">
      <alignment horizontal="center" vertical="center"/>
    </xf>
    <xf numFmtId="0" fontId="42" fillId="0" borderId="0" xfId="0" applyFont="1" applyAlignment="1">
      <alignment vertical="center"/>
    </xf>
    <xf numFmtId="0" fontId="9" fillId="0" borderId="0" xfId="3" applyFont="1">
      <alignment vertical="center"/>
    </xf>
    <xf numFmtId="0" fontId="9" fillId="0" borderId="0" xfId="3" applyFont="1" applyBorder="1">
      <alignment vertical="center"/>
    </xf>
    <xf numFmtId="0" fontId="9" fillId="0" borderId="0" xfId="3" applyFont="1" applyBorder="1" applyAlignment="1">
      <alignment vertical="center"/>
    </xf>
    <xf numFmtId="0" fontId="9" fillId="0" borderId="1" xfId="3" applyFont="1" applyBorder="1" applyAlignment="1">
      <alignment horizontal="center" vertical="center" wrapText="1"/>
    </xf>
    <xf numFmtId="0" fontId="9" fillId="0" borderId="0" xfId="3" applyFont="1" applyAlignment="1">
      <alignment horizontal="center" vertical="center"/>
    </xf>
    <xf numFmtId="0" fontId="19" fillId="0" borderId="0" xfId="0" applyFont="1" applyBorder="1" applyAlignment="1">
      <alignment vertical="center"/>
    </xf>
    <xf numFmtId="0" fontId="7" fillId="0" borderId="5" xfId="0" applyFont="1" applyBorder="1" applyAlignment="1">
      <alignment horizontal="center" vertical="center"/>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176" fontId="7" fillId="0" borderId="0" xfId="0" applyNumberFormat="1" applyFont="1" applyBorder="1" applyAlignment="1">
      <alignment horizontal="right" vertical="center" shrinkToFit="1"/>
    </xf>
    <xf numFmtId="0" fontId="49" fillId="0" borderId="2" xfId="0" applyFont="1" applyBorder="1" applyAlignment="1">
      <alignment horizontal="center" vertical="center"/>
    </xf>
    <xf numFmtId="0" fontId="7" fillId="0" borderId="0" xfId="0" applyFont="1" applyBorder="1" applyAlignment="1">
      <alignment vertical="center" textRotation="255" wrapText="1"/>
    </xf>
    <xf numFmtId="0" fontId="55" fillId="0" borderId="0" xfId="0" applyFont="1" applyAlignment="1">
      <alignment vertical="center"/>
    </xf>
    <xf numFmtId="0" fontId="29" fillId="0" borderId="0" xfId="1">
      <alignment vertical="center"/>
    </xf>
    <xf numFmtId="0" fontId="8" fillId="0" borderId="0" xfId="0" applyFont="1" applyBorder="1" applyAlignment="1">
      <alignment horizontal="left" vertical="center" indent="1" shrinkToFit="1"/>
    </xf>
    <xf numFmtId="0" fontId="7" fillId="0" borderId="5" xfId="0" applyFont="1" applyBorder="1" applyAlignment="1">
      <alignment horizontal="left" vertical="center"/>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5" xfId="0" applyFont="1" applyBorder="1" applyAlignment="1">
      <alignment horizontal="left" vertical="center" shrinkToFit="1"/>
    </xf>
    <xf numFmtId="0" fontId="7" fillId="0" borderId="0" xfId="0" applyFont="1" applyBorder="1" applyAlignment="1">
      <alignment horizontal="center" vertical="center" shrinkToFi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9" fillId="0" borderId="0" xfId="0" applyFont="1" applyAlignment="1">
      <alignment vertical="center"/>
    </xf>
    <xf numFmtId="0" fontId="13" fillId="0" borderId="0" xfId="0" applyFont="1" applyBorder="1" applyAlignment="1">
      <alignment horizontal="center" vertical="center" shrinkToFit="1"/>
    </xf>
    <xf numFmtId="0" fontId="8" fillId="0" borderId="2" xfId="0" applyFont="1" applyBorder="1" applyAlignment="1">
      <alignment vertical="center" wrapText="1"/>
    </xf>
    <xf numFmtId="0" fontId="13"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3" fillId="0" borderId="3" xfId="0" applyFont="1" applyBorder="1" applyAlignment="1">
      <alignment horizontal="left" vertical="center" shrinkToFit="1"/>
    </xf>
    <xf numFmtId="0" fontId="7" fillId="0" borderId="1" xfId="0" applyFont="1" applyBorder="1" applyAlignment="1">
      <alignment horizontal="center" vertical="center"/>
    </xf>
    <xf numFmtId="0" fontId="7" fillId="0" borderId="0" xfId="0" applyFont="1" applyAlignment="1">
      <alignment horizontal="center" vertical="center"/>
    </xf>
    <xf numFmtId="0" fontId="10" fillId="0" borderId="3" xfId="0" applyFont="1" applyBorder="1" applyAlignment="1">
      <alignment horizontal="center" vertical="center" wrapText="1"/>
    </xf>
    <xf numFmtId="0" fontId="0" fillId="0" borderId="3" xfId="0" applyBorder="1" applyAlignment="1">
      <alignment horizontal="left" vertical="center" wrapText="1"/>
    </xf>
    <xf numFmtId="0" fontId="8" fillId="0" borderId="3" xfId="0" applyFont="1" applyBorder="1" applyAlignment="1">
      <alignment vertical="center"/>
    </xf>
    <xf numFmtId="0" fontId="7" fillId="0" borderId="3" xfId="0" applyFont="1" applyBorder="1" applyAlignment="1">
      <alignment horizontal="left" vertical="center"/>
    </xf>
    <xf numFmtId="0" fontId="7" fillId="0" borderId="22" xfId="0" applyFont="1" applyBorder="1" applyAlignment="1">
      <alignment horizontal="left" vertical="center"/>
    </xf>
    <xf numFmtId="0" fontId="7" fillId="0" borderId="3"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22" xfId="0" applyFont="1" applyBorder="1" applyAlignment="1">
      <alignment horizontal="left" vertical="center" shrinkToFit="1"/>
    </xf>
    <xf numFmtId="0" fontId="19" fillId="0" borderId="0" xfId="0" applyFont="1" applyAlignment="1">
      <alignment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7" fillId="0" borderId="0" xfId="0"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11" fillId="0" borderId="11" xfId="0" applyFont="1" applyBorder="1" applyAlignment="1">
      <alignment horizontal="left" vertical="center"/>
    </xf>
    <xf numFmtId="0" fontId="11" fillId="0" borderId="0" xfId="0" applyFont="1" applyBorder="1" applyAlignment="1">
      <alignment horizontal="left" vertical="center"/>
    </xf>
    <xf numFmtId="0" fontId="11" fillId="0" borderId="11" xfId="0" applyFont="1" applyBorder="1" applyAlignment="1">
      <alignment vertical="center"/>
    </xf>
    <xf numFmtId="0" fontId="61" fillId="0" borderId="0" xfId="0" applyFont="1" applyAlignment="1">
      <alignment vertical="center"/>
    </xf>
    <xf numFmtId="0" fontId="61" fillId="0" borderId="6" xfId="0" applyFont="1" applyBorder="1" applyAlignment="1">
      <alignment vertical="center"/>
    </xf>
    <xf numFmtId="0" fontId="61" fillId="0" borderId="2" xfId="0" applyFont="1" applyBorder="1" applyAlignment="1">
      <alignment vertical="center"/>
    </xf>
    <xf numFmtId="0" fontId="61" fillId="0" borderId="7" xfId="0" applyFont="1" applyBorder="1" applyAlignment="1">
      <alignment vertical="center"/>
    </xf>
    <xf numFmtId="0" fontId="11" fillId="0" borderId="0" xfId="0" applyFont="1" applyBorder="1" applyAlignment="1">
      <alignment vertical="center"/>
    </xf>
    <xf numFmtId="0" fontId="11" fillId="0" borderId="12" xfId="0" applyFont="1" applyBorder="1" applyAlignment="1">
      <alignment vertical="center"/>
    </xf>
    <xf numFmtId="0" fontId="11" fillId="0" borderId="0" xfId="0" applyFont="1" applyFill="1" applyBorder="1" applyAlignment="1">
      <alignment vertical="center"/>
    </xf>
    <xf numFmtId="0" fontId="60" fillId="0" borderId="0" xfId="0" applyFont="1" applyAlignment="1">
      <alignment vertical="center"/>
    </xf>
    <xf numFmtId="0" fontId="11" fillId="0" borderId="0" xfId="0" applyFont="1" applyAlignment="1">
      <alignment horizontal="left" vertical="center"/>
    </xf>
    <xf numFmtId="38" fontId="32" fillId="0" borderId="45" xfId="2" applyFont="1" applyBorder="1">
      <alignment vertical="center"/>
    </xf>
    <xf numFmtId="0" fontId="39" fillId="0" borderId="3" xfId="0" applyFont="1" applyFill="1" applyBorder="1" applyAlignment="1">
      <alignment horizontal="left" vertical="center"/>
    </xf>
    <xf numFmtId="0" fontId="7" fillId="0" borderId="0" xfId="0" applyFont="1" applyBorder="1" applyAlignment="1">
      <alignment horizontal="left" vertical="center"/>
    </xf>
    <xf numFmtId="0" fontId="13" fillId="0" borderId="0" xfId="8" applyFont="1" applyAlignment="1">
      <alignment vertical="center" wrapText="1"/>
    </xf>
    <xf numFmtId="0" fontId="13" fillId="0" borderId="0" xfId="8" applyFont="1" applyAlignment="1">
      <alignment horizontal="left" vertical="center" wrapText="1"/>
    </xf>
    <xf numFmtId="0" fontId="13" fillId="0" borderId="13" xfId="8" applyFont="1" applyBorder="1" applyAlignment="1">
      <alignment horizontal="center" vertical="center" shrinkToFit="1"/>
    </xf>
    <xf numFmtId="0" fontId="67" fillId="0" borderId="0" xfId="7" applyFont="1" applyFill="1" applyAlignment="1">
      <alignment horizontal="left" vertical="center"/>
    </xf>
    <xf numFmtId="0" fontId="66" fillId="0" borderId="0" xfId="0" applyFont="1" applyAlignment="1">
      <alignment horizontal="center" vertical="center"/>
    </xf>
    <xf numFmtId="0" fontId="0" fillId="0" borderId="0" xfId="0" applyAlignment="1">
      <alignment wrapText="1"/>
    </xf>
    <xf numFmtId="0" fontId="68" fillId="0" borderId="0" xfId="9" applyFont="1">
      <alignment vertical="center"/>
    </xf>
    <xf numFmtId="0" fontId="69" fillId="0" borderId="51" xfId="0" applyFont="1" applyBorder="1" applyAlignment="1">
      <alignment horizontal="center" vertical="center" wrapText="1"/>
    </xf>
    <xf numFmtId="0" fontId="69" fillId="0" borderId="52" xfId="0" applyFont="1" applyBorder="1" applyAlignment="1">
      <alignment horizontal="center" vertical="center" wrapText="1"/>
    </xf>
    <xf numFmtId="0" fontId="70" fillId="0" borderId="53" xfId="0" applyFont="1" applyBorder="1" applyAlignment="1">
      <alignment horizontal="center" vertical="center" wrapText="1"/>
    </xf>
    <xf numFmtId="0" fontId="69" fillId="0" borderId="53" xfId="0" applyFont="1" applyBorder="1" applyAlignment="1">
      <alignment horizontal="center" vertical="center" wrapText="1"/>
    </xf>
    <xf numFmtId="0" fontId="71" fillId="0" borderId="56" xfId="0" applyFont="1" applyBorder="1" applyAlignment="1">
      <alignment horizontal="center" vertical="center" wrapText="1"/>
    </xf>
    <xf numFmtId="0" fontId="69" fillId="0" borderId="47" xfId="0" applyFont="1" applyBorder="1" applyAlignment="1">
      <alignment horizontal="left" vertical="center" wrapText="1"/>
    </xf>
    <xf numFmtId="0" fontId="69" fillId="0" borderId="58" xfId="0" applyFont="1" applyBorder="1" applyAlignment="1">
      <alignment horizontal="left" vertical="center" wrapText="1"/>
    </xf>
    <xf numFmtId="0" fontId="69" fillId="0" borderId="59" xfId="0" applyFont="1" applyBorder="1" applyAlignment="1">
      <alignment horizontal="left" vertical="center" wrapText="1"/>
    </xf>
    <xf numFmtId="0" fontId="69" fillId="0" borderId="60" xfId="0" applyFont="1" applyBorder="1" applyAlignment="1">
      <alignment horizontal="left" vertical="center" wrapText="1"/>
    </xf>
    <xf numFmtId="0" fontId="69" fillId="0" borderId="6" xfId="0" applyFont="1" applyBorder="1" applyAlignment="1">
      <alignment horizontal="left" vertical="center" wrapText="1"/>
    </xf>
    <xf numFmtId="0" fontId="69" fillId="0" borderId="61" xfId="0" applyFont="1" applyBorder="1" applyAlignment="1">
      <alignment horizontal="left" vertical="center" wrapText="1"/>
    </xf>
    <xf numFmtId="0" fontId="69" fillId="0" borderId="13" xfId="0" applyFont="1" applyBorder="1" applyAlignment="1">
      <alignment horizontal="center" vertical="center" wrapText="1"/>
    </xf>
    <xf numFmtId="0" fontId="69" fillId="0" borderId="13" xfId="0" applyFont="1" applyBorder="1" applyAlignment="1">
      <alignment horizontal="left" vertical="center" wrapText="1"/>
    </xf>
    <xf numFmtId="0" fontId="70" fillId="0" borderId="6" xfId="0" applyFont="1" applyBorder="1" applyAlignment="1">
      <alignment horizontal="center" vertical="center" wrapText="1"/>
    </xf>
    <xf numFmtId="0" fontId="69" fillId="0" borderId="62" xfId="0" applyFont="1" applyBorder="1" applyAlignment="1">
      <alignment horizontal="left" vertical="center" wrapText="1"/>
    </xf>
    <xf numFmtId="0" fontId="69" fillId="0" borderId="63" xfId="0" applyFont="1" applyBorder="1" applyAlignment="1">
      <alignment horizontal="left" vertical="center" wrapText="1"/>
    </xf>
    <xf numFmtId="0" fontId="69" fillId="0" borderId="64" xfId="0" applyFont="1" applyBorder="1" applyAlignment="1">
      <alignment horizontal="left" vertical="center" wrapText="1"/>
    </xf>
    <xf numFmtId="0" fontId="69" fillId="0" borderId="65" xfId="0" applyFont="1" applyBorder="1" applyAlignment="1">
      <alignment horizontal="left" vertical="center" wrapText="1"/>
    </xf>
    <xf numFmtId="0" fontId="69" fillId="0" borderId="66" xfId="0" applyFont="1" applyBorder="1" applyAlignment="1">
      <alignment horizontal="left" vertical="center" wrapText="1"/>
    </xf>
    <xf numFmtId="0" fontId="69" fillId="0" borderId="67" xfId="0" applyFont="1" applyBorder="1" applyAlignment="1">
      <alignment horizontal="left" vertical="center" wrapText="1"/>
    </xf>
    <xf numFmtId="0" fontId="69" fillId="0" borderId="46" xfId="0" applyFont="1" applyBorder="1" applyAlignment="1">
      <alignment horizontal="left" vertical="center" wrapText="1"/>
    </xf>
    <xf numFmtId="0" fontId="69" fillId="0" borderId="68" xfId="0" applyFont="1" applyBorder="1" applyAlignment="1">
      <alignment horizontal="left" vertical="center" wrapText="1"/>
    </xf>
    <xf numFmtId="0" fontId="69" fillId="0" borderId="11" xfId="0" applyFont="1" applyBorder="1" applyAlignment="1">
      <alignment horizontal="left" vertical="center" wrapText="1"/>
    </xf>
    <xf numFmtId="0" fontId="69" fillId="0" borderId="70" xfId="0" applyFont="1" applyBorder="1" applyAlignment="1">
      <alignment horizontal="left" vertical="center" wrapText="1"/>
    </xf>
    <xf numFmtId="0" fontId="69" fillId="0" borderId="71" xfId="0" applyFont="1" applyBorder="1" applyAlignment="1">
      <alignment horizontal="left" vertical="center" wrapText="1"/>
    </xf>
    <xf numFmtId="0" fontId="69" fillId="0" borderId="72" xfId="0" applyFont="1" applyBorder="1" applyAlignment="1">
      <alignment horizontal="left" vertical="center" wrapText="1"/>
    </xf>
    <xf numFmtId="0" fontId="69" fillId="0" borderId="73" xfId="0" applyFont="1" applyBorder="1" applyAlignment="1">
      <alignment horizontal="left" vertical="center" wrapText="1"/>
    </xf>
    <xf numFmtId="0" fontId="69" fillId="0" borderId="74" xfId="0" applyFont="1" applyBorder="1" applyAlignment="1">
      <alignment horizontal="left" vertical="center" wrapText="1"/>
    </xf>
    <xf numFmtId="0" fontId="69" fillId="0" borderId="0" xfId="0" applyFont="1" applyAlignment="1">
      <alignment horizontal="center" vertical="center"/>
    </xf>
    <xf numFmtId="0" fontId="61" fillId="0" borderId="0" xfId="0" applyFont="1"/>
    <xf numFmtId="0" fontId="72" fillId="0" borderId="0" xfId="0" applyFont="1"/>
    <xf numFmtId="0" fontId="60" fillId="0" borderId="0" xfId="0" applyFont="1" applyAlignment="1">
      <alignment horizontal="left" vertical="center" wrapText="1"/>
    </xf>
    <xf numFmtId="0" fontId="60" fillId="0" borderId="0" xfId="0" applyFont="1" applyAlignment="1">
      <alignment vertical="center"/>
    </xf>
    <xf numFmtId="0" fontId="23" fillId="0" borderId="0" xfId="8" applyFont="1" applyAlignment="1">
      <alignment horizontal="center" vertical="center" wrapText="1"/>
    </xf>
    <xf numFmtId="0" fontId="73" fillId="0" borderId="1" xfId="0" applyFont="1" applyBorder="1" applyAlignment="1">
      <alignment horizontal="center" vertical="center"/>
    </xf>
    <xf numFmtId="0" fontId="73" fillId="0" borderId="13" xfId="0" applyFont="1" applyBorder="1" applyAlignment="1">
      <alignment horizontal="center" vertical="center"/>
    </xf>
    <xf numFmtId="0" fontId="9" fillId="0" borderId="0" xfId="5" applyFont="1" applyBorder="1" applyAlignment="1">
      <alignment horizontal="left" vertical="center"/>
    </xf>
    <xf numFmtId="0" fontId="13" fillId="0" borderId="1" xfId="0" applyFont="1" applyBorder="1" applyAlignment="1">
      <alignment horizontal="center"/>
    </xf>
    <xf numFmtId="0" fontId="13" fillId="0" borderId="0" xfId="8" applyFont="1" applyAlignment="1">
      <alignment horizontal="center" vertical="center" wrapText="1"/>
    </xf>
    <xf numFmtId="0" fontId="23" fillId="0" borderId="0" xfId="8" applyFont="1" applyAlignment="1">
      <alignment vertical="center" wrapText="1"/>
    </xf>
    <xf numFmtId="0" fontId="9" fillId="0" borderId="1" xfId="8" applyFont="1" applyBorder="1" applyAlignment="1">
      <alignment vertical="center" wrapText="1"/>
    </xf>
    <xf numFmtId="0" fontId="25" fillId="0" borderId="12" xfId="8" applyFont="1" applyBorder="1" applyAlignment="1">
      <alignment horizontal="left" vertical="center" wrapText="1"/>
    </xf>
    <xf numFmtId="0" fontId="25" fillId="0" borderId="10" xfId="8" applyFont="1" applyBorder="1" applyAlignment="1">
      <alignment horizontal="left" vertical="center" wrapText="1"/>
    </xf>
    <xf numFmtId="0" fontId="13" fillId="0" borderId="0" xfId="8" applyFont="1" applyBorder="1" applyAlignment="1">
      <alignment horizontal="center" vertical="center" wrapText="1"/>
    </xf>
    <xf numFmtId="0" fontId="13" fillId="0" borderId="2" xfId="8" applyFont="1" applyBorder="1" applyAlignment="1">
      <alignment vertical="center" wrapText="1"/>
    </xf>
    <xf numFmtId="0" fontId="13" fillId="0" borderId="7" xfId="8" applyFont="1" applyBorder="1" applyAlignment="1">
      <alignment vertical="center" wrapText="1"/>
    </xf>
    <xf numFmtId="0" fontId="13" fillId="4" borderId="2" xfId="8" applyFont="1" applyFill="1" applyBorder="1" applyAlignment="1">
      <alignment vertical="center" wrapText="1"/>
    </xf>
    <xf numFmtId="0" fontId="25" fillId="4" borderId="0" xfId="8" applyFont="1" applyFill="1" applyBorder="1" applyAlignment="1">
      <alignment horizontal="left" vertical="top" wrapText="1"/>
    </xf>
    <xf numFmtId="0" fontId="25" fillId="4" borderId="9" xfId="8" applyFont="1" applyFill="1" applyBorder="1" applyAlignment="1">
      <alignment horizontal="left" vertical="top" wrapText="1"/>
    </xf>
    <xf numFmtId="0" fontId="60" fillId="0" borderId="0" xfId="0" applyFont="1" applyAlignment="1">
      <alignment vertical="center" wrapText="1"/>
    </xf>
    <xf numFmtId="0" fontId="76" fillId="0" borderId="0" xfId="8" applyFont="1" applyBorder="1" applyAlignment="1">
      <alignment horizontal="center" vertical="center" shrinkToFit="1"/>
    </xf>
    <xf numFmtId="0" fontId="27" fillId="0" borderId="0" xfId="0" applyFont="1" applyAlignment="1">
      <alignment vertical="center"/>
    </xf>
    <xf numFmtId="0" fontId="23" fillId="0" borderId="0" xfId="8" applyFont="1" applyAlignment="1">
      <alignment horizontal="left" vertical="center" wrapText="1"/>
    </xf>
    <xf numFmtId="0" fontId="14" fillId="0" borderId="1" xfId="0" applyFont="1" applyBorder="1" applyAlignment="1">
      <alignment horizontal="center" vertical="center" wrapText="1"/>
    </xf>
    <xf numFmtId="0" fontId="60" fillId="0" borderId="0" xfId="0" applyFont="1" applyAlignment="1">
      <alignment horizontal="left" vertical="center" wrapText="1"/>
    </xf>
    <xf numFmtId="0" fontId="41" fillId="0" borderId="0" xfId="1" applyFont="1" applyBorder="1" applyAlignment="1">
      <alignment vertical="center"/>
    </xf>
    <xf numFmtId="0" fontId="32" fillId="0" borderId="0" xfId="1" applyFont="1" applyBorder="1" applyAlignment="1">
      <alignment vertical="center"/>
    </xf>
    <xf numFmtId="0" fontId="32" fillId="0" borderId="1" xfId="1" applyFont="1" applyBorder="1" applyAlignment="1">
      <alignment horizontal="center" vertical="center"/>
    </xf>
    <xf numFmtId="0" fontId="60" fillId="0" borderId="0" xfId="0" applyFont="1" applyAlignment="1">
      <alignment horizontal="left" vertical="center" wrapText="1"/>
    </xf>
    <xf numFmtId="0" fontId="60" fillId="0" borderId="0" xfId="0" applyFont="1" applyAlignment="1">
      <alignment horizontal="left" vertical="center" wrapText="1"/>
    </xf>
    <xf numFmtId="0" fontId="9" fillId="0" borderId="1" xfId="3" applyFont="1" applyBorder="1" applyAlignment="1">
      <alignment horizontal="center" vertical="center" wrapText="1"/>
    </xf>
    <xf numFmtId="0" fontId="74" fillId="0" borderId="0" xfId="0" applyFont="1" applyBorder="1" applyAlignment="1">
      <alignment vertical="center" shrinkToFit="1"/>
    </xf>
    <xf numFmtId="0" fontId="23" fillId="0" borderId="0" xfId="3" applyFont="1" applyBorder="1"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left" vertical="top" wrapText="1"/>
    </xf>
    <xf numFmtId="0" fontId="0" fillId="0" borderId="0" xfId="0" applyAlignment="1"/>
    <xf numFmtId="0" fontId="9" fillId="0" borderId="0" xfId="3" applyFont="1" applyBorder="1" applyAlignment="1">
      <alignment vertical="center"/>
    </xf>
    <xf numFmtId="0" fontId="0" fillId="0" borderId="0" xfId="0" applyAlignment="1">
      <alignment horizontal="center" vertical="center"/>
    </xf>
    <xf numFmtId="0" fontId="8" fillId="0" borderId="0" xfId="0" applyFont="1" applyBorder="1" applyAlignment="1">
      <alignment horizontal="left" vertical="center" indent="1" shrinkToFit="1"/>
    </xf>
    <xf numFmtId="0" fontId="7" fillId="0" borderId="0" xfId="0" applyFont="1" applyBorder="1" applyAlignment="1">
      <alignment horizontal="center" vertical="center" shrinkToFit="1"/>
    </xf>
    <xf numFmtId="0" fontId="60" fillId="0" borderId="0" xfId="0" applyFont="1" applyAlignment="1">
      <alignment vertical="center"/>
    </xf>
    <xf numFmtId="0" fontId="59" fillId="0" borderId="0" xfId="0" applyFont="1" applyAlignment="1">
      <alignment vertical="center" wrapText="1"/>
    </xf>
    <xf numFmtId="0" fontId="8" fillId="0" borderId="0" xfId="0" applyFont="1" applyBorder="1" applyAlignment="1">
      <alignment horizontal="left"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8" fillId="0" borderId="0" xfId="0" applyFont="1" applyFill="1" applyBorder="1" applyAlignment="1">
      <alignment horizontal="left" vertical="center" shrinkToFit="1"/>
    </xf>
    <xf numFmtId="0" fontId="19" fillId="0" borderId="0" xfId="0" applyFont="1" applyAlignment="1">
      <alignment vertical="center" wrapText="1"/>
    </xf>
    <xf numFmtId="0" fontId="0" fillId="0" borderId="0" xfId="0" applyAlignment="1">
      <alignment vertical="center"/>
    </xf>
    <xf numFmtId="0" fontId="8" fillId="0" borderId="0" xfId="3" applyFont="1">
      <alignment vertical="center"/>
    </xf>
    <xf numFmtId="0" fontId="7" fillId="0" borderId="0" xfId="0" applyFont="1" applyAlignment="1">
      <alignment horizontal="center" vertical="center"/>
    </xf>
    <xf numFmtId="0" fontId="32" fillId="0" borderId="0" xfId="1" applyFont="1" applyBorder="1" applyAlignment="1">
      <alignment horizontal="center" vertical="center"/>
    </xf>
    <xf numFmtId="0" fontId="7" fillId="0" borderId="0" xfId="0" applyFont="1" applyFill="1" applyBorder="1" applyAlignment="1">
      <alignment horizontal="center" vertical="center" shrinkToFit="1"/>
    </xf>
    <xf numFmtId="0" fontId="11" fillId="0" borderId="1" xfId="0" applyFont="1" applyBorder="1" applyAlignment="1">
      <alignment vertical="center" shrinkToFit="1"/>
    </xf>
    <xf numFmtId="0" fontId="7" fillId="0" borderId="30" xfId="0" applyFont="1" applyBorder="1" applyAlignment="1">
      <alignment horizontal="center" vertical="center" wrapText="1" shrinkToFit="1"/>
    </xf>
    <xf numFmtId="0" fontId="0" fillId="0" borderId="0" xfId="0" applyAlignment="1">
      <alignment horizontal="left" vertical="top" wrapText="1"/>
    </xf>
    <xf numFmtId="0" fontId="13" fillId="0" borderId="0" xfId="0" quotePrefix="1" applyFont="1" applyAlignment="1">
      <alignment vertical="top"/>
    </xf>
    <xf numFmtId="0" fontId="0" fillId="0" borderId="0" xfId="0" applyAlignment="1">
      <alignment vertical="top"/>
    </xf>
    <xf numFmtId="0" fontId="0" fillId="0" borderId="0" xfId="0" applyAlignment="1">
      <alignment vertical="top" wrapText="1"/>
    </xf>
    <xf numFmtId="0" fontId="12" fillId="0" borderId="0" xfId="0" applyFont="1" applyFill="1" applyBorder="1" applyAlignment="1">
      <alignment vertical="center"/>
    </xf>
    <xf numFmtId="189" fontId="36" fillId="7" borderId="4" xfId="1" applyNumberFormat="1" applyFont="1" applyFill="1" applyBorder="1" applyAlignment="1">
      <alignment horizontal="center" vertical="center" shrinkToFit="1"/>
    </xf>
    <xf numFmtId="188" fontId="36" fillId="7" borderId="4" xfId="1" applyNumberFormat="1" applyFont="1" applyFill="1" applyBorder="1" applyAlignment="1">
      <alignment horizontal="center" vertical="center"/>
    </xf>
    <xf numFmtId="183" fontId="7" fillId="0" borderId="0" xfId="0" applyNumberFormat="1" applyFont="1" applyAlignment="1">
      <alignment horizontal="center" vertical="center"/>
    </xf>
    <xf numFmtId="183" fontId="11" fillId="0" borderId="0" xfId="0" applyNumberFormat="1" applyFont="1" applyAlignment="1">
      <alignment vertical="center"/>
    </xf>
    <xf numFmtId="0" fontId="60" fillId="0" borderId="0" xfId="0" applyFont="1" applyAlignment="1">
      <alignment horizontal="left" vertical="center" wrapText="1"/>
    </xf>
    <xf numFmtId="0" fontId="19" fillId="0" borderId="0" xfId="0" applyFont="1" applyAlignment="1">
      <alignment vertical="center" wrapText="1"/>
    </xf>
    <xf numFmtId="0" fontId="0" fillId="0" borderId="0" xfId="0" applyAlignment="1">
      <alignment vertical="center"/>
    </xf>
    <xf numFmtId="0" fontId="7" fillId="0" borderId="0" xfId="0" applyFont="1" applyBorder="1" applyAlignment="1">
      <alignment horizontal="left" vertical="center"/>
    </xf>
    <xf numFmtId="0" fontId="23" fillId="0" borderId="0" xfId="11" applyFont="1">
      <alignment vertical="center"/>
    </xf>
    <xf numFmtId="0" fontId="20" fillId="0" borderId="0" xfId="0" applyFont="1" applyAlignment="1">
      <alignment vertical="center" shrinkToFit="1"/>
    </xf>
    <xf numFmtId="0" fontId="85" fillId="0" borderId="0" xfId="0" applyFont="1" applyAlignment="1">
      <alignment vertical="center" wrapText="1"/>
    </xf>
    <xf numFmtId="0" fontId="9" fillId="0" borderId="0" xfId="11" applyFont="1">
      <alignment vertical="center"/>
    </xf>
    <xf numFmtId="0" fontId="9" fillId="0" borderId="0" xfId="5" applyFont="1" applyAlignment="1">
      <alignment horizontal="center" vertical="center"/>
    </xf>
    <xf numFmtId="0" fontId="9" fillId="0" borderId="0" xfId="5" applyFont="1">
      <alignment vertical="center"/>
    </xf>
    <xf numFmtId="0" fontId="9" fillId="0" borderId="0" xfId="5" applyFont="1" applyAlignment="1">
      <alignment horizontal="left" vertical="center"/>
    </xf>
    <xf numFmtId="0" fontId="8" fillId="0" borderId="0" xfId="11" applyFont="1">
      <alignment vertical="center"/>
    </xf>
    <xf numFmtId="0" fontId="9" fillId="0" borderId="0" xfId="11" applyFont="1" applyAlignment="1">
      <alignment horizontal="center" vertical="center"/>
    </xf>
    <xf numFmtId="0" fontId="9" fillId="0" borderId="1" xfId="11" applyFont="1" applyBorder="1" applyAlignment="1">
      <alignment horizontal="center" vertical="center" wrapText="1"/>
    </xf>
    <xf numFmtId="0" fontId="39" fillId="0" borderId="4" xfId="11" applyFont="1" applyBorder="1" applyAlignment="1">
      <alignment horizontal="center" vertical="center" wrapText="1"/>
    </xf>
    <xf numFmtId="0" fontId="39" fillId="0" borderId="1" xfId="11" applyFont="1" applyBorder="1" applyAlignment="1">
      <alignment horizontal="center" vertical="center"/>
    </xf>
    <xf numFmtId="0" fontId="9" fillId="5" borderId="3" xfId="11" applyFont="1" applyFill="1" applyBorder="1" applyAlignment="1">
      <alignment horizontal="center" vertical="center"/>
    </xf>
    <xf numFmtId="0" fontId="13" fillId="0" borderId="1" xfId="6" applyFont="1" applyBorder="1" applyAlignment="1">
      <alignment horizontal="center" vertical="center"/>
    </xf>
    <xf numFmtId="0" fontId="7" fillId="0" borderId="11" xfId="0" applyFont="1" applyBorder="1" applyAlignment="1">
      <alignment vertical="center" wrapText="1"/>
    </xf>
    <xf numFmtId="0" fontId="1" fillId="0" borderId="1" xfId="11" applyBorder="1" applyAlignment="1">
      <alignment horizontal="center" vertical="center"/>
    </xf>
    <xf numFmtId="0" fontId="1" fillId="0" borderId="14" xfId="11" applyBorder="1" applyAlignment="1">
      <alignment horizontal="center" vertical="center"/>
    </xf>
    <xf numFmtId="0" fontId="9" fillId="0" borderId="1" xfId="11" applyFont="1" applyBorder="1" applyAlignment="1">
      <alignment horizontal="center" vertical="center"/>
    </xf>
    <xf numFmtId="0" fontId="39" fillId="0" borderId="0" xfId="11" applyFont="1" applyAlignment="1">
      <alignment horizontal="left" vertical="center" wrapText="1"/>
    </xf>
    <xf numFmtId="0" fontId="9" fillId="0" borderId="0" xfId="11" applyFont="1" applyAlignment="1">
      <alignment horizontal="left" vertical="center" wrapText="1"/>
    </xf>
    <xf numFmtId="0" fontId="9" fillId="0" borderId="0" xfId="11" applyFont="1" applyAlignment="1">
      <alignment horizontal="center" vertical="center" wrapText="1"/>
    </xf>
    <xf numFmtId="0" fontId="39" fillId="0" borderId="0" xfId="11" applyFont="1">
      <alignment vertical="center"/>
    </xf>
    <xf numFmtId="0" fontId="39" fillId="0" borderId="0" xfId="4" applyFont="1" applyAlignment="1">
      <alignment horizontal="left" vertical="top" indent="1"/>
    </xf>
    <xf numFmtId="0" fontId="39" fillId="0" borderId="0" xfId="4" applyFont="1" applyAlignment="1">
      <alignment horizontal="left" vertical="top" wrapText="1"/>
    </xf>
    <xf numFmtId="0" fontId="39" fillId="0" borderId="0" xfId="4" applyFont="1" applyAlignment="1">
      <alignment horizontal="center" vertical="top" wrapText="1"/>
    </xf>
    <xf numFmtId="0" fontId="9" fillId="0" borderId="0" xfId="11" applyFont="1" applyAlignment="1">
      <alignment horizontal="right" vertical="center"/>
    </xf>
    <xf numFmtId="0" fontId="23" fillId="0" borderId="0" xfId="11" applyFont="1" applyBorder="1" applyAlignment="1">
      <alignment horizontal="center" vertical="center"/>
    </xf>
    <xf numFmtId="0" fontId="82" fillId="0" borderId="0" xfId="11" applyFont="1" applyAlignment="1">
      <alignment horizontal="center" vertical="center"/>
    </xf>
    <xf numFmtId="0" fontId="82" fillId="0" borderId="0" xfId="11" applyFont="1" applyAlignment="1">
      <alignment vertical="center"/>
    </xf>
    <xf numFmtId="0" fontId="86" fillId="0" borderId="0" xfId="0" applyFont="1" applyAlignment="1">
      <alignment vertical="center"/>
    </xf>
    <xf numFmtId="0" fontId="13" fillId="0" borderId="0" xfId="0" applyFont="1" applyAlignment="1">
      <alignment vertical="top" wrapText="1"/>
    </xf>
    <xf numFmtId="0" fontId="0" fillId="0" borderId="0" xfId="0" applyAlignment="1">
      <alignment vertical="center"/>
    </xf>
    <xf numFmtId="0" fontId="23" fillId="0" borderId="0" xfId="8" applyFont="1" applyBorder="1" applyAlignment="1">
      <alignment horizontal="left" vertical="center" wrapText="1"/>
    </xf>
    <xf numFmtId="182" fontId="7" fillId="0" borderId="11" xfId="0" applyNumberFormat="1" applyFont="1" applyFill="1" applyBorder="1" applyAlignment="1">
      <alignment vertical="center" shrinkToFit="1"/>
    </xf>
    <xf numFmtId="182" fontId="7" fillId="0" borderId="0" xfId="0" applyNumberFormat="1" applyFont="1" applyFill="1" applyBorder="1" applyAlignment="1">
      <alignment vertical="center" shrinkToFit="1"/>
    </xf>
    <xf numFmtId="0" fontId="13" fillId="0" borderId="0" xfId="8" applyFont="1" applyBorder="1" applyAlignment="1">
      <alignment vertical="center" wrapText="1"/>
    </xf>
    <xf numFmtId="0" fontId="20" fillId="0" borderId="11" xfId="0" applyFont="1" applyBorder="1" applyAlignment="1">
      <alignment vertical="center" shrinkToFit="1"/>
    </xf>
    <xf numFmtId="0" fontId="56" fillId="0" borderId="0" xfId="11" applyFont="1">
      <alignment vertical="center"/>
    </xf>
    <xf numFmtId="0" fontId="9" fillId="0" borderId="0" xfId="0" applyFont="1" applyAlignment="1">
      <alignment horizontal="left" vertical="center"/>
    </xf>
    <xf numFmtId="0" fontId="20" fillId="0" borderId="9" xfId="0" applyFont="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9" xfId="0" applyFont="1" applyBorder="1" applyAlignment="1">
      <alignment vertical="center" shrinkToFit="1"/>
    </xf>
    <xf numFmtId="0" fontId="8"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8" fillId="0" borderId="0" xfId="0" applyFont="1" applyBorder="1" applyAlignment="1">
      <alignment horizontal="left" vertical="center" indent="1"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7" fillId="5" borderId="25" xfId="0" applyFont="1" applyFill="1" applyBorder="1" applyAlignment="1">
      <alignment horizontal="center" vertical="center"/>
    </xf>
    <xf numFmtId="0" fontId="7" fillId="5" borderId="27" xfId="0" applyFont="1" applyFill="1" applyBorder="1" applyAlignment="1">
      <alignment horizontal="center" vertical="center"/>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5" borderId="3" xfId="0" applyFont="1" applyFill="1" applyBorder="1" applyAlignment="1">
      <alignment horizontal="center" vertical="center"/>
    </xf>
    <xf numFmtId="0" fontId="7" fillId="5"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49"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8" xfId="0" applyFont="1" applyBorder="1" applyAlignment="1">
      <alignment horizontal="left" vertical="center" wrapText="1"/>
    </xf>
    <xf numFmtId="0" fontId="7" fillId="0" borderId="9" xfId="0" applyFont="1" applyBorder="1" applyAlignment="1">
      <alignment horizontal="left"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right" vertical="center" shrinkToFit="1"/>
    </xf>
    <xf numFmtId="0" fontId="7" fillId="0" borderId="4" xfId="0" applyFont="1" applyBorder="1" applyAlignment="1">
      <alignment horizontal="right"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2" xfId="0" applyFont="1" applyBorder="1" applyAlignment="1">
      <alignment horizontal="left" vertical="center" wrapText="1"/>
    </xf>
    <xf numFmtId="0" fontId="10" fillId="0" borderId="16" xfId="0" applyFont="1" applyBorder="1" applyAlignment="1">
      <alignment horizontal="center" vertical="center" textRotation="255" shrinkToFit="1"/>
    </xf>
    <xf numFmtId="0" fontId="10" fillId="0" borderId="21" xfId="0" applyFont="1" applyBorder="1" applyAlignment="1">
      <alignment horizontal="center" vertical="center" textRotation="255" shrinkToFit="1"/>
    </xf>
    <xf numFmtId="0" fontId="10" fillId="0" borderId="23" xfId="0" applyFont="1" applyBorder="1" applyAlignment="1">
      <alignment horizontal="center" vertical="center" textRotation="255" shrinkToFit="1"/>
    </xf>
    <xf numFmtId="0" fontId="7" fillId="0" borderId="47"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11" fillId="0" borderId="47"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47" xfId="0" applyFont="1" applyBorder="1" applyAlignment="1">
      <alignment horizontal="left" vertical="center" wrapText="1"/>
    </xf>
    <xf numFmtId="0" fontId="7" fillId="0" borderId="40" xfId="0" applyFont="1" applyBorder="1" applyAlignment="1">
      <alignment horizontal="left" vertical="center" wrapText="1"/>
    </xf>
    <xf numFmtId="0" fontId="7" fillId="0" borderId="48" xfId="0" applyFont="1" applyBorder="1" applyAlignment="1">
      <alignment horizontal="left" vertical="center" wrapText="1"/>
    </xf>
    <xf numFmtId="0" fontId="7" fillId="0" borderId="0" xfId="0" applyFont="1" applyBorder="1" applyAlignment="1">
      <alignment horizontal="left" vertical="center" wrapText="1"/>
    </xf>
    <xf numFmtId="0" fontId="14" fillId="0" borderId="3"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5" borderId="17" xfId="0" applyFont="1" applyFill="1" applyBorder="1" applyAlignment="1">
      <alignment horizontal="center" vertical="center"/>
    </xf>
    <xf numFmtId="0" fontId="7" fillId="5" borderId="19" xfId="0" applyFont="1" applyFill="1" applyBorder="1" applyAlignment="1">
      <alignment horizontal="center" vertical="center"/>
    </xf>
    <xf numFmtId="0" fontId="7" fillId="0" borderId="5" xfId="0" applyFont="1" applyBorder="1" applyAlignment="1">
      <alignment horizontal="left" vertical="center" wrapTex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7" fillId="0" borderId="22" xfId="0" applyFont="1" applyBorder="1" applyAlignment="1">
      <alignment horizontal="left" vertical="center"/>
    </xf>
    <xf numFmtId="0" fontId="10" fillId="0" borderId="1" xfId="0" applyFont="1" applyBorder="1" applyAlignment="1">
      <alignment horizontal="center" vertical="center" shrinkToFit="1"/>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19" fillId="0" borderId="0" xfId="0" applyFont="1" applyAlignment="1">
      <alignment horizontal="left" vertical="center"/>
    </xf>
    <xf numFmtId="0" fontId="7" fillId="0" borderId="16" xfId="0" applyFont="1" applyBorder="1" applyAlignment="1">
      <alignment horizontal="center" vertical="center" textRotation="255" shrinkToFi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11" fillId="0" borderId="1" xfId="0" applyFont="1" applyBorder="1" applyAlignment="1">
      <alignment horizontal="center" vertical="center" shrinkToFit="1"/>
    </xf>
    <xf numFmtId="0" fontId="7" fillId="0" borderId="1" xfId="0" applyFont="1" applyFill="1" applyBorder="1" applyAlignment="1">
      <alignment vertical="center" shrinkToFit="1"/>
    </xf>
    <xf numFmtId="182" fontId="7" fillId="0" borderId="1" xfId="0" applyNumberFormat="1" applyFont="1" applyFill="1" applyBorder="1" applyAlignment="1">
      <alignment vertical="center" shrinkToFit="1"/>
    </xf>
    <xf numFmtId="0" fontId="20" fillId="0" borderId="9" xfId="0" applyFont="1" applyBorder="1" applyAlignment="1">
      <alignment horizontal="center" vertical="center" shrinkToFit="1"/>
    </xf>
    <xf numFmtId="0" fontId="0" fillId="0" borderId="9" xfId="0" applyBorder="1" applyAlignment="1">
      <alignment vertical="center"/>
    </xf>
    <xf numFmtId="0" fontId="78" fillId="0" borderId="0" xfId="0" applyFont="1" applyBorder="1" applyAlignment="1">
      <alignment horizontal="center" vertical="top" wrapText="1"/>
    </xf>
    <xf numFmtId="0" fontId="7" fillId="0" borderId="16"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23" xfId="0" applyFont="1" applyBorder="1" applyAlignment="1">
      <alignment horizontal="center" vertical="center" textRotation="255"/>
    </xf>
    <xf numFmtId="0" fontId="19" fillId="0" borderId="0" xfId="0" applyFont="1" applyAlignment="1">
      <alignment horizontal="center" vertical="center"/>
    </xf>
    <xf numFmtId="0" fontId="19" fillId="0" borderId="9" xfId="0" applyFont="1" applyBorder="1" applyAlignment="1">
      <alignment horizontal="center" vertical="center"/>
    </xf>
    <xf numFmtId="0" fontId="7" fillId="0" borderId="20" xfId="0" applyFont="1" applyBorder="1" applyAlignment="1">
      <alignment horizontal="left" vertical="center"/>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46" fillId="0" borderId="0" xfId="0" applyFont="1" applyBorder="1" applyAlignment="1">
      <alignment horizontal="center" vertical="center" shrinkToFit="1"/>
    </xf>
    <xf numFmtId="0" fontId="7" fillId="0" borderId="3" xfId="0" quotePrefix="1" applyFont="1" applyBorder="1" applyAlignment="1">
      <alignment horizontal="center" vertical="center"/>
    </xf>
    <xf numFmtId="0" fontId="14" fillId="0" borderId="0" xfId="0" applyFont="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77"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7" xfId="0" applyFont="1" applyBorder="1" applyAlignment="1">
      <alignment horizontal="center" vertical="center" wrapText="1"/>
    </xf>
    <xf numFmtId="0" fontId="11" fillId="0" borderId="78" xfId="0" applyFont="1" applyFill="1" applyBorder="1" applyAlignment="1">
      <alignment horizontal="center" vertical="center" wrapText="1" shrinkToFit="1"/>
    </xf>
    <xf numFmtId="0" fontId="11" fillId="0" borderId="79" xfId="0" applyFont="1" applyFill="1" applyBorder="1" applyAlignment="1">
      <alignment horizontal="center" vertical="center" wrapText="1" shrinkToFit="1"/>
    </xf>
    <xf numFmtId="0" fontId="11" fillId="0" borderId="80" xfId="0" applyFont="1" applyFill="1" applyBorder="1" applyAlignment="1">
      <alignment horizontal="center" vertical="center" wrapText="1" shrinkToFit="1"/>
    </xf>
    <xf numFmtId="0" fontId="11" fillId="0" borderId="81" xfId="0" applyFont="1" applyFill="1" applyBorder="1" applyAlignment="1">
      <alignment horizontal="center" vertical="center" wrapText="1" shrinkToFit="1"/>
    </xf>
    <xf numFmtId="0" fontId="11" fillId="0" borderId="82" xfId="0" applyFont="1" applyFill="1" applyBorder="1" applyAlignment="1">
      <alignment horizontal="center" vertical="center" wrapText="1" shrinkToFit="1"/>
    </xf>
    <xf numFmtId="0" fontId="11" fillId="0" borderId="83" xfId="0" applyFont="1" applyFill="1" applyBorder="1" applyAlignment="1">
      <alignment horizontal="center" vertical="center" wrapText="1" shrinkToFit="1"/>
    </xf>
    <xf numFmtId="0" fontId="11" fillId="0" borderId="84" xfId="0" applyFont="1" applyFill="1" applyBorder="1" applyAlignment="1">
      <alignment horizontal="center" vertical="center" wrapText="1" shrinkToFit="1"/>
    </xf>
    <xf numFmtId="0" fontId="11" fillId="0" borderId="85" xfId="0" applyFont="1" applyFill="1" applyBorder="1" applyAlignment="1">
      <alignment horizontal="center" vertical="center" wrapText="1" shrinkToFit="1"/>
    </xf>
    <xf numFmtId="0" fontId="11" fillId="0" borderId="86" xfId="0" applyFont="1" applyFill="1" applyBorder="1" applyAlignment="1">
      <alignment horizontal="center" vertical="center" wrapText="1" shrinkToFit="1"/>
    </xf>
    <xf numFmtId="0" fontId="7" fillId="0" borderId="6" xfId="0" applyFont="1" applyFill="1" applyBorder="1" applyAlignment="1">
      <alignment horizontal="left" vertical="center"/>
    </xf>
    <xf numFmtId="0" fontId="7" fillId="0" borderId="2" xfId="0" applyFont="1" applyFill="1" applyBorder="1" applyAlignment="1">
      <alignment horizontal="left" vertical="center"/>
    </xf>
    <xf numFmtId="0" fontId="7" fillId="0" borderId="24" xfId="0" applyFont="1" applyFill="1" applyBorder="1" applyAlignment="1">
      <alignment horizontal="left" vertical="center"/>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11" fillId="0" borderId="6" xfId="0"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7" xfId="0" applyFont="1" applyFill="1" applyBorder="1" applyAlignment="1">
      <alignment horizontal="center" vertical="center" wrapText="1" shrinkToFit="1"/>
    </xf>
    <xf numFmtId="0" fontId="11" fillId="0" borderId="11"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12" xfId="0" applyFont="1" applyFill="1" applyBorder="1" applyAlignment="1">
      <alignment horizontal="center" vertical="center" wrapText="1" shrinkToFit="1"/>
    </xf>
    <xf numFmtId="0" fontId="11" fillId="0" borderId="46" xfId="0" applyFont="1" applyFill="1" applyBorder="1" applyAlignment="1">
      <alignment horizontal="center" vertical="center" wrapText="1" shrinkToFit="1"/>
    </xf>
    <xf numFmtId="0" fontId="11" fillId="0" borderId="38" xfId="0" applyFont="1" applyFill="1" applyBorder="1" applyAlignment="1">
      <alignment horizontal="center" vertical="center" wrapText="1" shrinkToFit="1"/>
    </xf>
    <xf numFmtId="0" fontId="11" fillId="0" borderId="36" xfId="0" applyFont="1" applyFill="1" applyBorder="1" applyAlignment="1">
      <alignment horizontal="center" vertical="center" wrapText="1" shrinkToFit="1"/>
    </xf>
    <xf numFmtId="0" fontId="26" fillId="0" borderId="2" xfId="0" applyFont="1" applyBorder="1" applyAlignment="1">
      <alignment horizontal="center" vertical="top" wrapText="1"/>
    </xf>
    <xf numFmtId="0" fontId="26" fillId="0" borderId="0" xfId="0" applyFont="1" applyBorder="1" applyAlignment="1">
      <alignment horizontal="center" vertical="top" wrapText="1"/>
    </xf>
    <xf numFmtId="0" fontId="7" fillId="0" borderId="25"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5"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0" fontId="78" fillId="0" borderId="2" xfId="0" applyFont="1" applyBorder="1" applyAlignment="1">
      <alignment horizontal="center" vertical="top"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3" xfId="0" applyFont="1" applyFill="1" applyBorder="1" applyAlignment="1">
      <alignment horizontal="left" vertical="center" wrapTex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7" fillId="0" borderId="6" xfId="0" applyFont="1" applyBorder="1" applyAlignment="1">
      <alignment horizontal="right" vertical="center" shrinkToFit="1"/>
    </xf>
    <xf numFmtId="0" fontId="0" fillId="0" borderId="2" xfId="0" applyBorder="1" applyAlignment="1">
      <alignment horizontal="right" vertical="center" shrinkToFit="1"/>
    </xf>
    <xf numFmtId="0" fontId="7" fillId="0" borderId="7" xfId="0" applyFont="1" applyBorder="1" applyAlignment="1">
      <alignment horizontal="left" vertical="center"/>
    </xf>
    <xf numFmtId="0" fontId="11" fillId="0" borderId="6"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0" fillId="0" borderId="21" xfId="0" applyBorder="1" applyAlignment="1">
      <alignment horizontal="center" vertical="center" textRotation="255" shrinkToFit="1"/>
    </xf>
    <xf numFmtId="0" fontId="0" fillId="0" borderId="23" xfId="0" applyBorder="1" applyAlignment="1">
      <alignment horizontal="center" vertical="center" textRotation="255" shrinkToFit="1"/>
    </xf>
    <xf numFmtId="0" fontId="7" fillId="0" borderId="13" xfId="0" applyFont="1" applyFill="1" applyBorder="1" applyAlignment="1">
      <alignment horizontal="center" vertical="center" textRotation="255" shrinkToFit="1"/>
    </xf>
    <xf numFmtId="0" fontId="7" fillId="0" borderId="15" xfId="0" applyFont="1" applyFill="1" applyBorder="1" applyAlignment="1">
      <alignment horizontal="center" vertical="center" textRotation="255" shrinkToFit="1"/>
    </xf>
    <xf numFmtId="0" fontId="7" fillId="0" borderId="50" xfId="0" applyFont="1" applyFill="1" applyBorder="1" applyAlignment="1">
      <alignment horizontal="center" vertical="center" textRotation="255" shrinkToFit="1"/>
    </xf>
    <xf numFmtId="0" fontId="7" fillId="0" borderId="46"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6"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7" xfId="0" applyFont="1" applyFill="1" applyBorder="1" applyAlignment="1">
      <alignment horizontal="left" vertical="center"/>
    </xf>
    <xf numFmtId="0" fontId="11" fillId="0" borderId="6"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5" borderId="3" xfId="0" applyFont="1" applyFill="1" applyBorder="1" applyAlignment="1">
      <alignment horizontal="center" vertical="center"/>
    </xf>
    <xf numFmtId="0" fontId="11" fillId="5" borderId="5" xfId="0" applyFont="1" applyFill="1" applyBorder="1" applyAlignment="1">
      <alignment horizontal="center"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22" xfId="0" applyFont="1" applyBorder="1" applyAlignment="1">
      <alignment horizontal="left" vertical="center" shrinkToFit="1"/>
    </xf>
    <xf numFmtId="0" fontId="11" fillId="5" borderId="46" xfId="0" applyFont="1" applyFill="1" applyBorder="1" applyAlignment="1">
      <alignment horizontal="center" vertical="center"/>
    </xf>
    <xf numFmtId="0" fontId="11" fillId="5" borderId="36" xfId="0" applyFont="1" applyFill="1" applyBorder="1" applyAlignment="1">
      <alignment horizontal="center" vertical="center"/>
    </xf>
    <xf numFmtId="0" fontId="11" fillId="0" borderId="11"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49" xfId="0" applyFont="1" applyFill="1" applyBorder="1" applyAlignment="1">
      <alignment horizontal="left" vertical="center" shrinkToFi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22" xfId="0" applyFont="1" applyBorder="1" applyAlignment="1">
      <alignment horizontal="left"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0" borderId="24" xfId="0" applyFont="1" applyFill="1" applyBorder="1" applyAlignment="1">
      <alignment horizontal="left" vertical="center" shrinkToFit="1"/>
    </xf>
    <xf numFmtId="0" fontId="7" fillId="0" borderId="46" xfId="0" applyFont="1" applyFill="1" applyBorder="1" applyAlignment="1">
      <alignment horizontal="left" vertical="center"/>
    </xf>
    <xf numFmtId="0" fontId="7" fillId="0" borderId="38" xfId="0" applyFont="1" applyFill="1" applyBorder="1" applyAlignment="1">
      <alignment horizontal="left" vertical="center"/>
    </xf>
    <xf numFmtId="0" fontId="7" fillId="0" borderId="36" xfId="0" applyFont="1" applyFill="1" applyBorder="1" applyAlignment="1">
      <alignment horizontal="left" vertical="center"/>
    </xf>
    <xf numFmtId="0" fontId="11" fillId="0" borderId="46"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46" xfId="0" applyFont="1" applyBorder="1" applyAlignment="1">
      <alignment horizontal="center" vertical="center"/>
    </xf>
    <xf numFmtId="0" fontId="11" fillId="0" borderId="36" xfId="0" applyFont="1" applyBorder="1" applyAlignment="1">
      <alignment horizontal="center" vertical="center"/>
    </xf>
    <xf numFmtId="0" fontId="7" fillId="0" borderId="22" xfId="0" applyFont="1" applyBorder="1" applyAlignment="1">
      <alignment horizontal="left" vertical="center" shrinkToFit="1"/>
    </xf>
    <xf numFmtId="0" fontId="60" fillId="0" borderId="0" xfId="0" applyFont="1" applyAlignment="1">
      <alignment vertical="center"/>
    </xf>
    <xf numFmtId="0" fontId="60" fillId="0" borderId="9" xfId="0" applyFont="1" applyBorder="1" applyAlignment="1">
      <alignment vertical="center"/>
    </xf>
    <xf numFmtId="0" fontId="83" fillId="0" borderId="0" xfId="0" applyFont="1" applyAlignment="1">
      <alignment vertical="center" wrapText="1"/>
    </xf>
    <xf numFmtId="0" fontId="11" fillId="0" borderId="46"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87" xfId="0" applyFont="1" applyBorder="1" applyAlignment="1">
      <alignment horizontal="left" vertical="center" shrinkToFit="1"/>
    </xf>
    <xf numFmtId="0" fontId="7" fillId="0" borderId="22" xfId="0" applyFont="1" applyFill="1" applyBorder="1" applyAlignment="1">
      <alignment horizontal="lef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2" xfId="0" applyFont="1" applyBorder="1" applyAlignment="1">
      <alignment horizontal="left" vertical="center" wrapText="1"/>
    </xf>
    <xf numFmtId="0" fontId="7" fillId="0" borderId="25" xfId="0" applyFont="1" applyFill="1" applyBorder="1" applyAlignment="1">
      <alignment horizontal="left" vertical="center" shrinkToFit="1"/>
    </xf>
    <xf numFmtId="0" fontId="7" fillId="0" borderId="26"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4" borderId="17" xfId="0" applyFont="1" applyFill="1" applyBorder="1" applyAlignment="1">
      <alignment horizontal="center" vertical="center"/>
    </xf>
    <xf numFmtId="0" fontId="7" fillId="4"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25" xfId="0" applyFont="1" applyFill="1" applyBorder="1" applyAlignment="1">
      <alignment horizontal="left" vertical="center"/>
    </xf>
    <xf numFmtId="0" fontId="7" fillId="0" borderId="26" xfId="0" applyFont="1" applyFill="1" applyBorder="1" applyAlignment="1">
      <alignment horizontal="left" vertical="center"/>
    </xf>
    <xf numFmtId="0" fontId="7" fillId="0" borderId="27" xfId="0" applyFont="1" applyFill="1" applyBorder="1" applyAlignment="1">
      <alignment horizontal="left" vertical="center"/>
    </xf>
    <xf numFmtId="0" fontId="7" fillId="4" borderId="25" xfId="0" applyFont="1" applyFill="1" applyBorder="1" applyAlignment="1">
      <alignment horizontal="center" vertical="center"/>
    </xf>
    <xf numFmtId="0" fontId="7" fillId="4" borderId="27" xfId="0" applyFont="1" applyFill="1" applyBorder="1" applyAlignment="1">
      <alignment horizontal="center" vertical="center"/>
    </xf>
    <xf numFmtId="182" fontId="13" fillId="4" borderId="0" xfId="0" applyNumberFormat="1" applyFont="1" applyFill="1" applyBorder="1" applyAlignment="1">
      <alignment horizontal="center" vertical="center" shrinkToFi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vertical="center" wrapText="1"/>
    </xf>
    <xf numFmtId="0" fontId="8" fillId="0" borderId="7" xfId="0" applyFont="1" applyBorder="1" applyAlignment="1">
      <alignment vertical="center" wrapText="1"/>
    </xf>
    <xf numFmtId="0" fontId="13" fillId="0" borderId="1" xfId="0" applyFont="1" applyBorder="1" applyAlignment="1">
      <alignment horizontal="left" vertical="center" indent="1" shrinkToFit="1"/>
    </xf>
    <xf numFmtId="0" fontId="13" fillId="4" borderId="4" xfId="0" applyFont="1" applyFill="1" applyBorder="1" applyAlignment="1">
      <alignment horizontal="left" vertical="center" shrinkToFit="1"/>
    </xf>
    <xf numFmtId="0" fontId="13" fillId="4" borderId="5" xfId="0" applyFont="1" applyFill="1" applyBorder="1" applyAlignment="1">
      <alignment horizontal="left" vertical="center" shrinkToFit="1"/>
    </xf>
    <xf numFmtId="0" fontId="13" fillId="4" borderId="4" xfId="0" applyFont="1" applyFill="1" applyBorder="1" applyAlignment="1">
      <alignment horizontal="left" vertical="center" wrapText="1"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5" xfId="0" applyFont="1" applyBorder="1" applyAlignment="1">
      <alignment horizontal="left" vertical="center" wrapText="1"/>
    </xf>
    <xf numFmtId="0" fontId="8" fillId="0" borderId="10" xfId="0" applyFont="1" applyBorder="1" applyAlignment="1">
      <alignment horizontal="left" vertical="center" wrapText="1"/>
    </xf>
    <xf numFmtId="0" fontId="8" fillId="0" borderId="14" xfId="0" applyFont="1" applyBorder="1" applyAlignment="1">
      <alignment horizontal="left" vertical="center" wrapText="1"/>
    </xf>
    <xf numFmtId="0" fontId="29" fillId="8" borderId="11" xfId="0" applyFont="1" applyFill="1" applyBorder="1" applyAlignment="1" applyProtection="1">
      <alignment horizontal="center" vertical="center" wrapText="1"/>
      <protection locked="0"/>
    </xf>
    <xf numFmtId="0" fontId="29" fillId="8" borderId="0" xfId="0" applyFont="1" applyFill="1" applyBorder="1" applyAlignment="1" applyProtection="1">
      <alignment horizontal="center" vertical="center" wrapText="1"/>
      <protection locked="0"/>
    </xf>
    <xf numFmtId="49" fontId="43" fillId="0" borderId="0" xfId="0" applyNumberFormat="1" applyFont="1" applyAlignment="1">
      <alignment horizontal="center" vertical="center"/>
    </xf>
    <xf numFmtId="0" fontId="13" fillId="0" borderId="1" xfId="0" applyFont="1" applyBorder="1" applyAlignment="1">
      <alignment horizontal="center" vertical="center" shrinkToFit="1"/>
    </xf>
    <xf numFmtId="0" fontId="25" fillId="0" borderId="1" xfId="0" applyFont="1" applyBorder="1" applyAlignment="1">
      <alignment horizontal="left" vertical="center" indent="1" shrinkToFit="1"/>
    </xf>
    <xf numFmtId="0" fontId="23" fillId="0" borderId="0" xfId="0" applyFont="1" applyBorder="1" applyAlignment="1">
      <alignment horizontal="center" vertical="center" shrinkToFit="1"/>
    </xf>
    <xf numFmtId="0" fontId="25" fillId="0" borderId="0" xfId="0" applyFont="1" applyBorder="1" applyAlignment="1">
      <alignment horizontal="left" vertical="center" shrinkToFit="1"/>
    </xf>
    <xf numFmtId="0" fontId="13" fillId="0" borderId="0" xfId="0" applyFont="1" applyBorder="1" applyAlignment="1">
      <alignment horizontal="center" vertical="center" shrinkToFit="1"/>
    </xf>
    <xf numFmtId="0" fontId="13" fillId="4" borderId="0" xfId="0" applyFont="1" applyFill="1" applyBorder="1" applyAlignment="1">
      <alignment vertical="center" wrapText="1" shrinkToFit="1"/>
    </xf>
    <xf numFmtId="0" fontId="9" fillId="0" borderId="0" xfId="0" applyFont="1" applyAlignment="1">
      <alignment vertical="top" wrapTex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12"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7" fillId="4" borderId="0" xfId="0" applyFont="1" applyFill="1" applyAlignment="1">
      <alignment horizontal="left" vertical="top" wrapText="1"/>
    </xf>
    <xf numFmtId="0" fontId="7" fillId="4" borderId="0" xfId="0" applyFont="1" applyFill="1" applyAlignment="1">
      <alignment horizontal="left" vertical="top"/>
    </xf>
    <xf numFmtId="0" fontId="13" fillId="0" borderId="0" xfId="0" applyFont="1" applyAlignment="1">
      <alignment vertical="top" wrapText="1"/>
    </xf>
    <xf numFmtId="0" fontId="8" fillId="0" borderId="0" xfId="0" applyFont="1" applyBorder="1" applyAlignment="1">
      <alignment horizontal="left" vertical="center" wrapText="1"/>
    </xf>
    <xf numFmtId="0" fontId="7" fillId="4" borderId="0" xfId="0" applyFont="1" applyFill="1" applyBorder="1" applyAlignment="1">
      <alignment horizontal="left" vertical="top" wrapText="1"/>
    </xf>
    <xf numFmtId="0" fontId="7" fillId="4" borderId="0" xfId="0" applyFont="1" applyFill="1" applyBorder="1" applyAlignment="1">
      <alignment horizontal="left" vertical="top"/>
    </xf>
    <xf numFmtId="0" fontId="7" fillId="0" borderId="0" xfId="0" applyFont="1" applyBorder="1" applyAlignment="1">
      <alignment horizontal="left" vertical="center" shrinkToFit="1"/>
    </xf>
    <xf numFmtId="0" fontId="11"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3" xfId="0" applyFont="1" applyBorder="1" applyAlignment="1">
      <alignment horizontal="center" vertical="center" shrinkToFit="1"/>
    </xf>
    <xf numFmtId="0" fontId="7" fillId="0" borderId="6"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6" xfId="0" applyFont="1" applyBorder="1" applyAlignment="1">
      <alignment horizontal="left" vertical="center"/>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3" fillId="5" borderId="4" xfId="0" applyFont="1" applyFill="1" applyBorder="1" applyAlignment="1">
      <alignment horizontal="left" vertical="center" shrinkToFi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3" fillId="5" borderId="4" xfId="0" applyFont="1" applyFill="1" applyBorder="1" applyAlignment="1">
      <alignment horizontal="left" vertical="center" wrapText="1"/>
    </xf>
    <xf numFmtId="0" fontId="7" fillId="0" borderId="6"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82" fontId="13" fillId="4" borderId="4" xfId="0" applyNumberFormat="1" applyFont="1" applyFill="1" applyBorder="1" applyAlignment="1">
      <alignment horizontal="left" vertical="center" shrinkToFit="1"/>
    </xf>
    <xf numFmtId="177" fontId="13" fillId="4" borderId="4" xfId="0" applyNumberFormat="1" applyFont="1" applyFill="1" applyBorder="1" applyAlignment="1">
      <alignment horizontal="left" vertical="center" shrinkToFit="1"/>
    </xf>
    <xf numFmtId="0" fontId="15" fillId="0" borderId="9" xfId="0" applyFont="1" applyBorder="1" applyAlignment="1">
      <alignment horizontal="center" vertical="center"/>
    </xf>
    <xf numFmtId="0" fontId="25"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7" fillId="0" borderId="2" xfId="0" applyFont="1" applyBorder="1" applyAlignment="1">
      <alignment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62" fillId="0" borderId="0" xfId="0" applyFont="1" applyAlignment="1">
      <alignment horizontal="left"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4" fillId="0" borderId="9" xfId="0" applyFont="1" applyBorder="1" applyAlignment="1">
      <alignment horizontal="center" vertical="center"/>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44" fillId="0" borderId="4" xfId="0" applyFont="1" applyBorder="1" applyAlignment="1">
      <alignment horizontal="left" vertical="center" wrapText="1"/>
    </xf>
    <xf numFmtId="0" fontId="45" fillId="0" borderId="5" xfId="0" applyFont="1" applyBorder="1" applyAlignment="1">
      <alignment horizontal="left" vertical="center" wrapText="1"/>
    </xf>
    <xf numFmtId="0" fontId="7" fillId="0" borderId="1" xfId="0" applyFont="1" applyFill="1" applyBorder="1" applyAlignment="1">
      <alignment horizontal="center"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7" fillId="3" borderId="6"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8"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10" xfId="0" applyFont="1" applyFill="1" applyBorder="1" applyAlignment="1">
      <alignment horizontal="center" vertical="center" wrapText="1" shrinkToFit="1"/>
    </xf>
    <xf numFmtId="0" fontId="13" fillId="5" borderId="2"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180" fontId="7" fillId="0" borderId="9" xfId="0" applyNumberFormat="1" applyFont="1" applyFill="1" applyBorder="1" applyAlignment="1">
      <alignment horizontal="center" vertical="center" shrinkToFit="1"/>
    </xf>
    <xf numFmtId="180" fontId="7" fillId="4" borderId="9" xfId="0" applyNumberFormat="1" applyFont="1" applyFill="1" applyBorder="1" applyAlignment="1">
      <alignment horizontal="left" vertical="center" shrinkToFit="1"/>
    </xf>
    <xf numFmtId="0" fontId="24" fillId="0" borderId="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26" fillId="0" borderId="0" xfId="0" applyFont="1" applyAlignment="1">
      <alignment horizontal="left" vertical="center"/>
    </xf>
    <xf numFmtId="0" fontId="7" fillId="0" borderId="1"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9" xfId="0" applyFont="1" applyBorder="1" applyAlignment="1">
      <alignment horizontal="center" vertical="center" wrapText="1" shrinkToFit="1"/>
    </xf>
    <xf numFmtId="181" fontId="7" fillId="4" borderId="6" xfId="0" applyNumberFormat="1" applyFont="1" applyFill="1" applyBorder="1" applyAlignment="1">
      <alignment horizontal="center" vertical="center" shrinkToFit="1"/>
    </xf>
    <xf numFmtId="181" fontId="7" fillId="4" borderId="2" xfId="0" applyNumberFormat="1" applyFont="1" applyFill="1" applyBorder="1" applyAlignment="1">
      <alignment horizontal="center" vertical="center" shrinkToFit="1"/>
    </xf>
    <xf numFmtId="181" fontId="7" fillId="4" borderId="7" xfId="0" applyNumberFormat="1" applyFont="1" applyFill="1" applyBorder="1" applyAlignment="1">
      <alignment horizontal="center" vertical="center" shrinkToFit="1"/>
    </xf>
    <xf numFmtId="181" fontId="7" fillId="4" borderId="8" xfId="0" applyNumberFormat="1" applyFont="1" applyFill="1" applyBorder="1" applyAlignment="1">
      <alignment horizontal="center" vertical="center" shrinkToFit="1"/>
    </xf>
    <xf numFmtId="181" fontId="7" fillId="4" borderId="9" xfId="0" applyNumberFormat="1" applyFont="1" applyFill="1" applyBorder="1" applyAlignment="1">
      <alignment horizontal="center" vertical="center" shrinkToFit="1"/>
    </xf>
    <xf numFmtId="181" fontId="7" fillId="4" borderId="10" xfId="0" applyNumberFormat="1" applyFont="1" applyFill="1" applyBorder="1" applyAlignment="1">
      <alignment horizontal="center" vertical="center" shrinkToFit="1"/>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4"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7" fillId="4" borderId="1" xfId="0" applyFont="1" applyFill="1" applyBorder="1" applyAlignment="1">
      <alignment horizontal="center" vertical="center" shrinkToFit="1"/>
    </xf>
    <xf numFmtId="0" fontId="7" fillId="4" borderId="1" xfId="0" applyFont="1" applyFill="1" applyBorder="1" applyAlignment="1">
      <alignment horizontal="left" vertical="center" wrapText="1" shrinkToFit="1"/>
    </xf>
    <xf numFmtId="0" fontId="7" fillId="4" borderId="3" xfId="0" applyFont="1" applyFill="1" applyBorder="1" applyAlignment="1">
      <alignment horizontal="left" vertical="center" wrapText="1" shrinkToFit="1"/>
    </xf>
    <xf numFmtId="0" fontId="7" fillId="4" borderId="4" xfId="0" applyFont="1" applyFill="1" applyBorder="1" applyAlignment="1">
      <alignment horizontal="left" vertical="center" wrapText="1" shrinkToFit="1"/>
    </xf>
    <xf numFmtId="0" fontId="7" fillId="4" borderId="5" xfId="0" applyFont="1" applyFill="1" applyBorder="1" applyAlignment="1">
      <alignment horizontal="left" vertical="center" wrapText="1" shrinkToFit="1"/>
    </xf>
    <xf numFmtId="0" fontId="7" fillId="4" borderId="6"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7" fillId="4" borderId="8"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6" xfId="0" applyNumberFormat="1" applyFont="1" applyFill="1" applyBorder="1" applyAlignment="1">
      <alignment horizontal="center" vertical="center" shrinkToFit="1"/>
    </xf>
    <xf numFmtId="0" fontId="7" fillId="4" borderId="7" xfId="0" applyNumberFormat="1" applyFont="1" applyFill="1" applyBorder="1" applyAlignment="1">
      <alignment horizontal="center" vertical="center" shrinkToFit="1"/>
    </xf>
    <xf numFmtId="0" fontId="7" fillId="4" borderId="8" xfId="0" applyNumberFormat="1" applyFont="1" applyFill="1" applyBorder="1" applyAlignment="1">
      <alignment horizontal="center" vertical="center" shrinkToFit="1"/>
    </xf>
    <xf numFmtId="0" fontId="7" fillId="4" borderId="10" xfId="0" applyNumberFormat="1" applyFont="1" applyFill="1" applyBorder="1" applyAlignment="1">
      <alignment horizontal="center" vertical="center" shrinkToFit="1"/>
    </xf>
    <xf numFmtId="0" fontId="7" fillId="6" borderId="1" xfId="0" applyFont="1" applyFill="1" applyBorder="1" applyAlignment="1">
      <alignment horizontal="left" vertical="center" wrapText="1" shrinkToFit="1"/>
    </xf>
    <xf numFmtId="0" fontId="7" fillId="0" borderId="0" xfId="0" applyFont="1" applyBorder="1" applyAlignment="1">
      <alignment horizontal="left" vertical="top" wrapText="1"/>
    </xf>
    <xf numFmtId="0" fontId="7" fillId="0" borderId="12" xfId="0" applyFont="1" applyBorder="1" applyAlignment="1">
      <alignment horizontal="center" vertical="center" textRotation="255"/>
    </xf>
    <xf numFmtId="0" fontId="7" fillId="0" borderId="1" xfId="0" applyFont="1" applyBorder="1" applyAlignment="1">
      <alignment horizontal="left" vertical="center" wrapText="1" shrinkToFit="1"/>
    </xf>
    <xf numFmtId="0" fontId="7" fillId="0" borderId="6" xfId="0" applyNumberFormat="1" applyFont="1" applyBorder="1" applyAlignment="1">
      <alignment horizontal="center" vertical="center" shrinkToFit="1"/>
    </xf>
    <xf numFmtId="0" fontId="7" fillId="0" borderId="7" xfId="0" applyNumberFormat="1" applyFont="1" applyBorder="1" applyAlignment="1">
      <alignment horizontal="center" vertical="center" shrinkToFit="1"/>
    </xf>
    <xf numFmtId="0" fontId="7" fillId="0" borderId="8" xfId="0" applyNumberFormat="1" applyFont="1" applyBorder="1" applyAlignment="1">
      <alignment horizontal="center" vertical="center" shrinkToFit="1"/>
    </xf>
    <xf numFmtId="0" fontId="7" fillId="0" borderId="10" xfId="0" applyNumberFormat="1" applyFont="1" applyBorder="1" applyAlignment="1">
      <alignment horizontal="center" vertical="center" shrinkToFit="1"/>
    </xf>
    <xf numFmtId="181" fontId="7" fillId="0" borderId="6" xfId="0" applyNumberFormat="1" applyFont="1" applyBorder="1" applyAlignment="1">
      <alignment horizontal="center" vertical="center" shrinkToFit="1"/>
    </xf>
    <xf numFmtId="181" fontId="7" fillId="0" borderId="2" xfId="0" applyNumberFormat="1" applyFont="1" applyBorder="1" applyAlignment="1">
      <alignment horizontal="center" vertical="center" shrinkToFit="1"/>
    </xf>
    <xf numFmtId="181" fontId="7" fillId="0" borderId="7" xfId="0" applyNumberFormat="1" applyFont="1" applyBorder="1" applyAlignment="1">
      <alignment horizontal="center" vertical="center" shrinkToFit="1"/>
    </xf>
    <xf numFmtId="181" fontId="7" fillId="0" borderId="8" xfId="0" applyNumberFormat="1" applyFont="1" applyBorder="1" applyAlignment="1">
      <alignment horizontal="center" vertical="center" shrinkToFit="1"/>
    </xf>
    <xf numFmtId="181" fontId="7" fillId="0" borderId="9" xfId="0" applyNumberFormat="1" applyFont="1" applyBorder="1" applyAlignment="1">
      <alignment horizontal="center" vertical="center" shrinkToFit="1"/>
    </xf>
    <xf numFmtId="181" fontId="7" fillId="0" borderId="10" xfId="0" applyNumberFormat="1" applyFont="1" applyBorder="1" applyAlignment="1">
      <alignment horizontal="center" vertical="center" shrinkToFit="1"/>
    </xf>
    <xf numFmtId="0" fontId="11" fillId="3" borderId="39" xfId="0" applyFont="1" applyFill="1" applyBorder="1" applyAlignment="1">
      <alignment horizontal="center" vertical="center" wrapText="1" shrinkToFit="1"/>
    </xf>
    <xf numFmtId="0" fontId="11" fillId="3" borderId="40" xfId="0" applyFont="1" applyFill="1" applyBorder="1" applyAlignment="1">
      <alignment horizontal="center" vertical="center" wrapText="1" shrinkToFit="1"/>
    </xf>
    <xf numFmtId="0" fontId="11" fillId="3" borderId="41" xfId="0" applyFont="1" applyFill="1" applyBorder="1" applyAlignment="1">
      <alignment horizontal="center" vertical="center" wrapText="1" shrinkToFit="1"/>
    </xf>
    <xf numFmtId="0" fontId="11" fillId="3" borderId="37" xfId="0" applyFont="1" applyFill="1" applyBorder="1" applyAlignment="1">
      <alignment horizontal="center" vertical="center" wrapText="1" shrinkToFit="1"/>
    </xf>
    <xf numFmtId="0" fontId="11" fillId="3" borderId="0" xfId="0" applyFont="1" applyFill="1" applyBorder="1" applyAlignment="1">
      <alignment horizontal="center" vertical="center" wrapText="1" shrinkToFit="1"/>
    </xf>
    <xf numFmtId="0" fontId="11" fillId="3" borderId="12" xfId="0" applyFont="1" applyFill="1" applyBorder="1" applyAlignment="1">
      <alignment horizontal="center" vertical="center" wrapText="1" shrinkToFit="1"/>
    </xf>
    <xf numFmtId="0" fontId="11" fillId="3" borderId="42" xfId="0" applyFont="1" applyFill="1" applyBorder="1" applyAlignment="1">
      <alignment horizontal="center" vertical="center" wrapText="1" shrinkToFit="1"/>
    </xf>
    <xf numFmtId="0" fontId="11" fillId="3" borderId="38" xfId="0" applyFont="1" applyFill="1" applyBorder="1" applyAlignment="1">
      <alignment horizontal="center" vertical="center" wrapText="1" shrinkToFit="1"/>
    </xf>
    <xf numFmtId="0" fontId="11" fillId="3" borderId="36" xfId="0" applyFont="1" applyFill="1" applyBorder="1" applyAlignment="1">
      <alignment horizontal="center" vertical="center" wrapText="1" shrinkToFit="1"/>
    </xf>
    <xf numFmtId="0" fontId="13" fillId="4" borderId="18"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0" fillId="4" borderId="0" xfId="0" applyFill="1" applyAlignment="1">
      <alignment vertical="center"/>
    </xf>
    <xf numFmtId="0" fontId="13" fillId="5" borderId="26" xfId="0" applyFont="1" applyFill="1" applyBorder="1" applyAlignment="1">
      <alignment horizontal="left" vertical="center" wrapText="1"/>
    </xf>
    <xf numFmtId="0" fontId="11" fillId="3" borderId="29" xfId="0" applyFont="1" applyFill="1" applyBorder="1" applyAlignment="1">
      <alignment horizontal="center" vertical="center" shrinkToFit="1"/>
    </xf>
    <xf numFmtId="0" fontId="11" fillId="3" borderId="30" xfId="0" applyFont="1" applyFill="1" applyBorder="1" applyAlignment="1">
      <alignment horizontal="center" vertical="center" shrinkToFit="1"/>
    </xf>
    <xf numFmtId="0" fontId="11" fillId="3" borderId="31"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32"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57" fillId="0" borderId="2" xfId="0" applyFont="1" applyBorder="1" applyAlignment="1">
      <alignment horizontal="left" vertical="center" wrapText="1"/>
    </xf>
    <xf numFmtId="0" fontId="57" fillId="0" borderId="7" xfId="0" applyFont="1" applyBorder="1" applyAlignment="1">
      <alignment horizontal="left" vertical="center" wrapText="1"/>
    </xf>
    <xf numFmtId="0" fontId="57" fillId="0" borderId="0" xfId="0" applyFont="1" applyBorder="1" applyAlignment="1">
      <alignment horizontal="left" vertical="center" wrapText="1"/>
    </xf>
    <xf numFmtId="0" fontId="57" fillId="0" borderId="12"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190" fontId="9" fillId="4" borderId="9" xfId="0" applyNumberFormat="1" applyFont="1" applyFill="1" applyBorder="1" applyAlignment="1">
      <alignment horizontal="left" vertical="center" shrinkToFit="1"/>
    </xf>
    <xf numFmtId="0" fontId="7" fillId="0" borderId="9" xfId="0" applyFont="1" applyBorder="1" applyAlignment="1">
      <alignment horizontal="center" vertical="center"/>
    </xf>
    <xf numFmtId="0" fontId="27" fillId="4" borderId="18" xfId="0" applyFont="1" applyFill="1" applyBorder="1" applyAlignment="1">
      <alignment vertical="center"/>
    </xf>
    <xf numFmtId="0" fontId="45" fillId="0" borderId="9" xfId="0" applyFont="1" applyBorder="1" applyAlignment="1">
      <alignment horizontal="left" vertical="center" wrapText="1"/>
    </xf>
    <xf numFmtId="0" fontId="45" fillId="0" borderId="10" xfId="0" applyFont="1" applyBorder="1" applyAlignment="1">
      <alignment horizontal="left" vertical="center" wrapText="1"/>
    </xf>
    <xf numFmtId="0" fontId="7" fillId="4" borderId="6" xfId="0" applyFont="1" applyFill="1" applyBorder="1" applyAlignment="1">
      <alignment horizontal="left" vertical="center"/>
    </xf>
    <xf numFmtId="0" fontId="7" fillId="4" borderId="2" xfId="0" applyFont="1" applyFill="1" applyBorder="1" applyAlignment="1">
      <alignment horizontal="left" vertical="center"/>
    </xf>
    <xf numFmtId="0" fontId="7" fillId="4" borderId="7" xfId="0" applyFont="1" applyFill="1" applyBorder="1" applyAlignment="1">
      <alignment horizontal="left" vertical="center"/>
    </xf>
    <xf numFmtId="0" fontId="7" fillId="4" borderId="11" xfId="0" applyFont="1" applyFill="1" applyBorder="1" applyAlignment="1">
      <alignment horizontal="left" vertical="center"/>
    </xf>
    <xf numFmtId="0" fontId="7" fillId="4" borderId="0" xfId="0" applyFont="1" applyFill="1" applyBorder="1" applyAlignment="1">
      <alignment horizontal="left" vertical="center"/>
    </xf>
    <xf numFmtId="0" fontId="7" fillId="4" borderId="12" xfId="0" applyFont="1" applyFill="1" applyBorder="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3" borderId="29" xfId="0" applyFont="1" applyFill="1" applyBorder="1" applyAlignment="1">
      <alignment horizontal="center" vertical="center" wrapText="1" shrinkToFit="1"/>
    </xf>
    <xf numFmtId="0" fontId="7" fillId="3" borderId="30"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43"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32"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53" fillId="0" borderId="9" xfId="0" applyFont="1" applyBorder="1" applyAlignment="1">
      <alignment horizontal="left" vertical="center" wrapText="1"/>
    </xf>
    <xf numFmtId="0" fontId="53" fillId="0" borderId="10" xfId="0" applyFont="1" applyBorder="1" applyAlignment="1">
      <alignment horizontal="left" vertical="center" wrapText="1"/>
    </xf>
    <xf numFmtId="0" fontId="7" fillId="0" borderId="0" xfId="0" applyFont="1" applyBorder="1" applyAlignment="1">
      <alignment horizontal="left" vertical="center"/>
    </xf>
    <xf numFmtId="0" fontId="7" fillId="0" borderId="0" xfId="0" applyFont="1" applyAlignment="1">
      <alignment horizontal="left" vertical="center"/>
    </xf>
    <xf numFmtId="0" fontId="13" fillId="4" borderId="18"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0" borderId="26" xfId="0" applyFont="1" applyBorder="1" applyAlignment="1">
      <alignment horizontal="center" vertical="center" wrapText="1"/>
    </xf>
    <xf numFmtId="0" fontId="13" fillId="4" borderId="2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3" fillId="5" borderId="9" xfId="0" applyFont="1" applyFill="1" applyBorder="1" applyAlignment="1">
      <alignment horizontal="left" vertical="center" wrapText="1"/>
    </xf>
    <xf numFmtId="183" fontId="13" fillId="4" borderId="2" xfId="0" applyNumberFormat="1" applyFont="1" applyFill="1" applyBorder="1" applyAlignment="1">
      <alignment horizontal="center" vertical="center" shrinkToFit="1"/>
    </xf>
    <xf numFmtId="183" fontId="13" fillId="4" borderId="9" xfId="0" applyNumberFormat="1" applyFont="1" applyFill="1" applyBorder="1" applyAlignment="1">
      <alignment horizontal="center" vertical="center" shrinkToFi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1" fillId="0" borderId="1" xfId="0" applyFont="1" applyFill="1" applyBorder="1" applyAlignment="1">
      <alignment horizontal="center" vertical="center" wrapText="1"/>
    </xf>
    <xf numFmtId="0" fontId="7" fillId="0" borderId="1" xfId="0" applyFont="1" applyBorder="1" applyAlignment="1">
      <alignment horizontal="center" vertical="center"/>
    </xf>
    <xf numFmtId="183" fontId="7" fillId="0" borderId="4" xfId="0" applyNumberFormat="1" applyFont="1" applyFill="1" applyBorder="1" applyAlignment="1">
      <alignment horizontal="right" vertical="center"/>
    </xf>
    <xf numFmtId="0" fontId="51" fillId="0" borderId="2" xfId="0" applyFont="1" applyBorder="1" applyAlignment="1">
      <alignment horizontal="left" vertical="center" wrapText="1"/>
    </xf>
    <xf numFmtId="0" fontId="51" fillId="0" borderId="7" xfId="0" applyFont="1" applyBorder="1" applyAlignment="1">
      <alignment horizontal="left" vertical="center" wrapText="1"/>
    </xf>
    <xf numFmtId="0" fontId="51" fillId="0" borderId="9" xfId="0" applyFont="1" applyBorder="1" applyAlignment="1">
      <alignment horizontal="left" vertical="center" wrapText="1"/>
    </xf>
    <xf numFmtId="0" fontId="51" fillId="0" borderId="10" xfId="0" applyFont="1" applyBorder="1" applyAlignment="1">
      <alignment horizontal="left" vertical="center" wrapText="1"/>
    </xf>
    <xf numFmtId="0" fontId="7"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0" fillId="0" borderId="9" xfId="0" applyBorder="1" applyAlignment="1">
      <alignment horizontal="center" vertical="center" shrinkToFit="1"/>
    </xf>
    <xf numFmtId="0" fontId="13" fillId="0" borderId="4"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1" fillId="0" borderId="6"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183" fontId="7" fillId="4" borderId="4" xfId="0" applyNumberFormat="1" applyFont="1" applyFill="1" applyBorder="1" applyAlignment="1">
      <alignment horizontal="right" vertical="center"/>
    </xf>
    <xf numFmtId="0" fontId="7" fillId="0" borderId="0" xfId="0" applyFont="1" applyAlignment="1">
      <alignment horizontal="center" vertical="center"/>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4" borderId="3" xfId="0" applyFont="1" applyFill="1" applyBorder="1" applyAlignment="1">
      <alignment horizontal="left" vertical="center" indent="1" shrinkToFit="1"/>
    </xf>
    <xf numFmtId="0" fontId="13" fillId="4" borderId="4" xfId="0" applyFont="1" applyFill="1" applyBorder="1" applyAlignment="1">
      <alignment horizontal="left" vertical="center" indent="1" shrinkToFit="1"/>
    </xf>
    <xf numFmtId="0" fontId="13" fillId="4" borderId="5" xfId="0" applyFont="1" applyFill="1" applyBorder="1" applyAlignment="1">
      <alignment horizontal="left" vertical="center" indent="1" shrinkToFit="1"/>
    </xf>
    <xf numFmtId="0" fontId="13" fillId="0" borderId="6"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7"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9"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5" xfId="0" applyFont="1" applyFill="1" applyBorder="1" applyAlignment="1">
      <alignment horizontal="center" vertical="center" shrinkToFit="1"/>
    </xf>
    <xf numFmtId="184" fontId="9" fillId="0" borderId="4" xfId="0" applyNumberFormat="1" applyFont="1" applyFill="1" applyBorder="1" applyAlignment="1">
      <alignment horizontal="right" vertical="center"/>
    </xf>
    <xf numFmtId="183" fontId="9" fillId="4" borderId="4" xfId="0" applyNumberFormat="1" applyFont="1" applyFill="1" applyBorder="1" applyAlignment="1">
      <alignment horizontal="center" vertical="center"/>
    </xf>
    <xf numFmtId="184" fontId="9" fillId="4" borderId="4" xfId="0" applyNumberFormat="1"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left" vertical="center" wrapText="1" shrinkToFit="1"/>
    </xf>
    <xf numFmtId="0" fontId="13" fillId="0" borderId="1"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1" xfId="0" applyFont="1" applyBorder="1" applyAlignment="1">
      <alignment horizontal="center" vertical="center" wrapText="1" shrinkToFit="1"/>
    </xf>
    <xf numFmtId="0" fontId="7" fillId="0" borderId="10" xfId="0" applyFont="1" applyBorder="1" applyAlignment="1">
      <alignment horizontal="center" vertical="center" wrapText="1"/>
    </xf>
    <xf numFmtId="0" fontId="7"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12" xfId="0" applyFont="1" applyBorder="1" applyAlignment="1">
      <alignment horizontal="left" vertical="center" wrapText="1"/>
    </xf>
    <xf numFmtId="0" fontId="13" fillId="4" borderId="4" xfId="0" applyFont="1" applyFill="1" applyBorder="1" applyAlignment="1">
      <alignment vertical="center" shrinkToFit="1"/>
    </xf>
    <xf numFmtId="0" fontId="13" fillId="0" borderId="2" xfId="0" applyFont="1" applyFill="1" applyBorder="1" applyAlignment="1">
      <alignment horizontal="center" vertical="center"/>
    </xf>
    <xf numFmtId="0" fontId="13" fillId="0" borderId="9" xfId="0" applyFont="1" applyFill="1" applyBorder="1" applyAlignment="1">
      <alignment horizontal="center" vertical="center"/>
    </xf>
    <xf numFmtId="183" fontId="13" fillId="4" borderId="2" xfId="0" applyNumberFormat="1" applyFont="1" applyFill="1" applyBorder="1" applyAlignment="1">
      <alignment horizontal="center" vertical="center"/>
    </xf>
    <xf numFmtId="183" fontId="13" fillId="4" borderId="9" xfId="0" applyNumberFormat="1" applyFont="1" applyFill="1" applyBorder="1" applyAlignment="1">
      <alignment horizontal="center" vertical="center"/>
    </xf>
    <xf numFmtId="0" fontId="13" fillId="0" borderId="6"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0" fillId="5" borderId="2" xfId="0" applyFill="1" applyBorder="1" applyAlignment="1">
      <alignment horizontal="left" vertical="center" wrapText="1"/>
    </xf>
    <xf numFmtId="0" fontId="0" fillId="5" borderId="9" xfId="0" applyFill="1" applyBorder="1" applyAlignment="1">
      <alignment horizontal="left" vertical="center" wrapTex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46" fillId="0" borderId="2" xfId="0" applyFont="1" applyBorder="1" applyAlignment="1">
      <alignment horizontal="left" vertical="center" wrapText="1"/>
    </xf>
    <xf numFmtId="0" fontId="46" fillId="0" borderId="7" xfId="0" applyFont="1" applyBorder="1" applyAlignment="1">
      <alignment horizontal="left" vertical="center" wrapText="1"/>
    </xf>
    <xf numFmtId="0" fontId="46" fillId="0" borderId="0" xfId="0" applyFont="1" applyBorder="1" applyAlignment="1">
      <alignment horizontal="left" vertical="center" wrapText="1"/>
    </xf>
    <xf numFmtId="0" fontId="46" fillId="0" borderId="12" xfId="0" applyFont="1" applyBorder="1" applyAlignment="1">
      <alignment horizontal="left" vertical="center" wrapText="1"/>
    </xf>
    <xf numFmtId="0" fontId="46" fillId="0" borderId="9" xfId="0" applyFont="1" applyBorder="1" applyAlignment="1">
      <alignment horizontal="left" vertical="center" wrapText="1"/>
    </xf>
    <xf numFmtId="0" fontId="46" fillId="0" borderId="10" xfId="0" applyFont="1" applyBorder="1" applyAlignment="1">
      <alignment horizontal="left" vertical="center" wrapText="1"/>
    </xf>
    <xf numFmtId="0" fontId="7" fillId="0" borderId="12" xfId="0" applyFont="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 xfId="0" applyFont="1" applyBorder="1" applyAlignment="1">
      <alignment horizontal="center" vertical="center" textRotation="255"/>
    </xf>
    <xf numFmtId="0" fontId="7" fillId="4" borderId="1" xfId="0" applyFont="1" applyFill="1" applyBorder="1" applyAlignment="1">
      <alignment horizontal="left" vertical="top" wrapText="1"/>
    </xf>
    <xf numFmtId="0" fontId="7" fillId="4" borderId="6"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3"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4" xfId="0" applyFont="1" applyBorder="1" applyAlignment="1">
      <alignment horizontal="left" vertical="center" wrapText="1"/>
    </xf>
    <xf numFmtId="0" fontId="63" fillId="0" borderId="0" xfId="0" applyFont="1" applyAlignment="1">
      <alignment horizontal="lef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8" fillId="0" borderId="9" xfId="0" applyFont="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14" xfId="0" applyFont="1" applyBorder="1" applyAlignment="1">
      <alignment horizontal="center" vertical="center" textRotation="255"/>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4" xfId="0" applyFont="1" applyBorder="1" applyAlignment="1">
      <alignment horizontal="center" vertical="center" shrinkToFit="1"/>
    </xf>
    <xf numFmtId="0" fontId="7" fillId="4" borderId="3"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179" fontId="7" fillId="4" borderId="8" xfId="0" applyNumberFormat="1" applyFont="1" applyFill="1" applyBorder="1" applyAlignment="1">
      <alignment horizontal="right" vertical="center" shrinkToFit="1"/>
    </xf>
    <xf numFmtId="179" fontId="7" fillId="4" borderId="9" xfId="0" applyNumberFormat="1" applyFont="1" applyFill="1" applyBorder="1" applyAlignment="1">
      <alignment horizontal="right" vertical="center" shrinkToFit="1"/>
    </xf>
    <xf numFmtId="179" fontId="7" fillId="4" borderId="10" xfId="0" applyNumberFormat="1" applyFont="1" applyFill="1" applyBorder="1" applyAlignment="1">
      <alignment horizontal="right" vertical="center" shrinkToFit="1"/>
    </xf>
    <xf numFmtId="0" fontId="7" fillId="5" borderId="1"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7" fillId="4" borderId="11" xfId="0" applyFont="1" applyFill="1" applyBorder="1" applyAlignment="1">
      <alignment horizontal="left" vertical="center" shrinkToFit="1"/>
    </xf>
    <xf numFmtId="0" fontId="7" fillId="4" borderId="0" xfId="0" applyFont="1" applyFill="1" applyBorder="1" applyAlignment="1">
      <alignment horizontal="left" vertical="center" shrinkToFit="1"/>
    </xf>
    <xf numFmtId="0" fontId="7" fillId="4" borderId="12" xfId="0" applyFont="1" applyFill="1" applyBorder="1" applyAlignment="1">
      <alignment horizontal="left" vertical="center" shrinkToFit="1"/>
    </xf>
    <xf numFmtId="179" fontId="7" fillId="4" borderId="11" xfId="0" applyNumberFormat="1" applyFont="1" applyFill="1" applyBorder="1" applyAlignment="1">
      <alignment horizontal="right" vertical="center" shrinkToFit="1"/>
    </xf>
    <xf numFmtId="179" fontId="7" fillId="4" borderId="0" xfId="0" applyNumberFormat="1" applyFont="1" applyFill="1" applyBorder="1" applyAlignment="1">
      <alignment horizontal="right" vertical="center" shrinkToFit="1"/>
    </xf>
    <xf numFmtId="179" fontId="7" fillId="4" borderId="12" xfId="0" applyNumberFormat="1" applyFont="1" applyFill="1" applyBorder="1" applyAlignment="1">
      <alignment horizontal="right" vertical="center" shrinkToFit="1"/>
    </xf>
    <xf numFmtId="0" fontId="7" fillId="4" borderId="8" xfId="0" applyFont="1" applyFill="1" applyBorder="1" applyAlignment="1">
      <alignment horizontal="left" vertical="center" shrinkToFit="1"/>
    </xf>
    <xf numFmtId="0" fontId="7" fillId="4" borderId="9" xfId="0" applyFont="1" applyFill="1" applyBorder="1" applyAlignment="1">
      <alignment horizontal="left" vertical="center" shrinkToFit="1"/>
    </xf>
    <xf numFmtId="0" fontId="7" fillId="4" borderId="10" xfId="0" applyFont="1" applyFill="1" applyBorder="1" applyAlignment="1">
      <alignment horizontal="left" vertical="center" shrinkToFi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46" fillId="0" borderId="0" xfId="0" applyFont="1" applyBorder="1" applyAlignment="1">
      <alignment horizontal="left" vertical="top" wrapText="1"/>
    </xf>
    <xf numFmtId="0" fontId="46" fillId="0" borderId="12" xfId="0" applyFont="1" applyBorder="1" applyAlignment="1">
      <alignment horizontal="left" vertical="top" wrapText="1"/>
    </xf>
    <xf numFmtId="0" fontId="46" fillId="0" borderId="9" xfId="0" applyFont="1" applyBorder="1" applyAlignment="1">
      <alignment horizontal="left" vertical="top" wrapText="1"/>
    </xf>
    <xf numFmtId="0" fontId="46" fillId="0" borderId="10" xfId="0" applyFont="1" applyBorder="1" applyAlignment="1">
      <alignment horizontal="left" vertical="top" wrapText="1"/>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5" borderId="6" xfId="0" applyFont="1" applyFill="1" applyBorder="1" applyAlignment="1">
      <alignment horizontal="center" vertical="center" shrinkToFit="1"/>
    </xf>
    <xf numFmtId="0" fontId="7" fillId="5" borderId="7"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8"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179" fontId="7" fillId="4" borderId="6" xfId="0" applyNumberFormat="1" applyFont="1" applyFill="1" applyBorder="1" applyAlignment="1">
      <alignment horizontal="right" vertical="center" shrinkToFit="1"/>
    </xf>
    <xf numFmtId="179" fontId="7" fillId="4" borderId="2" xfId="0" applyNumberFormat="1" applyFont="1" applyFill="1" applyBorder="1" applyAlignment="1">
      <alignment horizontal="right" vertical="center" shrinkToFit="1"/>
    </xf>
    <xf numFmtId="179" fontId="7" fillId="4" borderId="7" xfId="0" applyNumberFormat="1" applyFont="1" applyFill="1" applyBorder="1" applyAlignment="1">
      <alignment horizontal="right" vertical="center" shrinkToFit="1"/>
    </xf>
    <xf numFmtId="0" fontId="15" fillId="0" borderId="1" xfId="0" applyFont="1" applyBorder="1" applyAlignment="1">
      <alignment horizontal="center" vertical="center" wrapText="1"/>
    </xf>
    <xf numFmtId="0" fontId="7" fillId="0" borderId="1" xfId="0" applyFont="1" applyBorder="1" applyAlignment="1">
      <alignment horizontal="center" vertical="top" wrapText="1" shrinkToFit="1"/>
    </xf>
    <xf numFmtId="0" fontId="7" fillId="0" borderId="1" xfId="0" applyFont="1" applyBorder="1" applyAlignment="1">
      <alignment horizontal="center" vertical="top"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10" fillId="0" borderId="13" xfId="0" applyFont="1" applyBorder="1" applyAlignment="1">
      <alignment horizontal="center" vertical="center" textRotation="255" shrinkToFit="1"/>
    </xf>
    <xf numFmtId="0" fontId="10" fillId="0" borderId="15" xfId="0" applyFont="1" applyBorder="1" applyAlignment="1">
      <alignment horizontal="center" vertical="center" textRotation="255" shrinkToFit="1"/>
    </xf>
    <xf numFmtId="0" fontId="10" fillId="0" borderId="14" xfId="0" applyFont="1" applyBorder="1" applyAlignment="1">
      <alignment horizontal="center" vertical="center" textRotation="255" shrinkToFi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176" fontId="13" fillId="3" borderId="4" xfId="0" applyNumberFormat="1" applyFont="1" applyFill="1" applyBorder="1" applyAlignment="1">
      <alignment horizontal="right" vertical="center" shrinkToFit="1"/>
    </xf>
    <xf numFmtId="0" fontId="0" fillId="0" borderId="4" xfId="0" applyBorder="1" applyAlignment="1">
      <alignment horizontal="right" vertical="center" shrinkToFit="1"/>
    </xf>
    <xf numFmtId="0" fontId="0" fillId="0" borderId="5" xfId="0" applyBorder="1" applyAlignment="1">
      <alignment horizontal="right" vertical="center" shrinkToFit="1"/>
    </xf>
    <xf numFmtId="176" fontId="13" fillId="0" borderId="4" xfId="0" applyNumberFormat="1" applyFont="1" applyBorder="1" applyAlignment="1">
      <alignment horizontal="right" vertical="center" shrinkToFit="1"/>
    </xf>
    <xf numFmtId="176" fontId="13" fillId="0" borderId="5" xfId="0" applyNumberFormat="1" applyFont="1" applyBorder="1" applyAlignment="1">
      <alignment horizontal="right" vertical="center" shrinkToFit="1"/>
    </xf>
    <xf numFmtId="0" fontId="13" fillId="0" borderId="6"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0" fillId="0" borderId="9" xfId="0" applyBorder="1" applyAlignment="1">
      <alignment vertical="center" shrinkToFit="1"/>
    </xf>
    <xf numFmtId="0" fontId="13" fillId="0" borderId="13"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25" fillId="0" borderId="2" xfId="0" applyFont="1" applyBorder="1" applyAlignment="1">
      <alignment horizontal="left" vertical="center" wrapText="1"/>
    </xf>
    <xf numFmtId="0" fontId="25" fillId="0" borderId="7" xfId="0" applyFont="1" applyBorder="1" applyAlignment="1">
      <alignment horizontal="left" vertical="center" wrapText="1"/>
    </xf>
    <xf numFmtId="0" fontId="25" fillId="0" borderId="0" xfId="0" applyFont="1" applyBorder="1" applyAlignment="1">
      <alignment horizontal="left" vertical="center" wrapText="1"/>
    </xf>
    <xf numFmtId="0" fontId="25" fillId="0" borderId="12"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176" fontId="13" fillId="3" borderId="5" xfId="0" applyNumberFormat="1" applyFont="1" applyFill="1" applyBorder="1" applyAlignment="1">
      <alignment horizontal="right" vertical="center" shrinkToFit="1"/>
    </xf>
    <xf numFmtId="176" fontId="13" fillId="0" borderId="3" xfId="0" applyNumberFormat="1" applyFont="1" applyBorder="1" applyAlignment="1">
      <alignment horizontal="right" vertical="center" shrinkToFit="1"/>
    </xf>
    <xf numFmtId="0" fontId="13" fillId="0" borderId="1" xfId="0" applyFont="1" applyBorder="1" applyAlignment="1">
      <alignment horizontal="left"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9" xfId="0" applyFont="1" applyFill="1" applyBorder="1" applyAlignment="1">
      <alignment horizontal="center" vertical="center" wrapText="1"/>
    </xf>
    <xf numFmtId="186" fontId="13" fillId="4" borderId="2" xfId="0" applyNumberFormat="1" applyFont="1" applyFill="1" applyBorder="1" applyAlignment="1">
      <alignment horizontal="center" vertical="center" wrapText="1"/>
    </xf>
    <xf numFmtId="186" fontId="13" fillId="4" borderId="9" xfId="0" applyNumberFormat="1" applyFont="1" applyFill="1" applyBorder="1" applyAlignment="1">
      <alignment horizontal="center" vertical="center" wrapText="1"/>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13" fillId="4" borderId="6"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0" xfId="0" applyFont="1" applyFill="1" applyBorder="1" applyAlignment="1">
      <alignment horizontal="center" vertical="center" shrinkToFit="1"/>
    </xf>
    <xf numFmtId="185" fontId="13" fillId="4" borderId="6" xfId="0" applyNumberFormat="1" applyFont="1" applyFill="1" applyBorder="1" applyAlignment="1">
      <alignment horizontal="right" vertical="center" shrinkToFit="1"/>
    </xf>
    <xf numFmtId="185" fontId="13" fillId="4" borderId="2" xfId="0" applyNumberFormat="1" applyFont="1" applyFill="1" applyBorder="1" applyAlignment="1">
      <alignment horizontal="right" vertical="center" shrinkToFit="1"/>
    </xf>
    <xf numFmtId="185" fontId="13" fillId="4" borderId="7" xfId="0" applyNumberFormat="1" applyFont="1" applyFill="1" applyBorder="1" applyAlignment="1">
      <alignment horizontal="right" vertical="center" shrinkToFit="1"/>
    </xf>
    <xf numFmtId="185" fontId="13" fillId="4" borderId="8" xfId="0" applyNumberFormat="1" applyFont="1" applyFill="1" applyBorder="1" applyAlignment="1">
      <alignment horizontal="right" vertical="center" shrinkToFit="1"/>
    </xf>
    <xf numFmtId="185" fontId="13" fillId="4" borderId="9" xfId="0" applyNumberFormat="1" applyFont="1" applyFill="1" applyBorder="1" applyAlignment="1">
      <alignment horizontal="right" vertical="center" shrinkToFit="1"/>
    </xf>
    <xf numFmtId="185" fontId="13" fillId="4" borderId="10" xfId="0" applyNumberFormat="1" applyFont="1" applyFill="1" applyBorder="1" applyAlignment="1">
      <alignment horizontal="right" vertical="center" shrinkToFit="1"/>
    </xf>
    <xf numFmtId="0" fontId="13" fillId="0" borderId="2"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185" fontId="7" fillId="0" borderId="6" xfId="0" applyNumberFormat="1" applyFont="1" applyBorder="1" applyAlignment="1">
      <alignment horizontal="center" vertical="center" shrinkToFit="1"/>
    </xf>
    <xf numFmtId="185" fontId="7" fillId="0" borderId="8" xfId="0" applyNumberFormat="1" applyFont="1" applyBorder="1" applyAlignment="1">
      <alignment horizontal="center" vertical="center" shrinkToFit="1"/>
    </xf>
    <xf numFmtId="185" fontId="13" fillId="0" borderId="2" xfId="0" applyNumberFormat="1" applyFont="1" applyFill="1" applyBorder="1" applyAlignment="1">
      <alignment horizontal="right" vertical="center" shrinkToFit="1"/>
    </xf>
    <xf numFmtId="185" fontId="13" fillId="0" borderId="7" xfId="0" applyNumberFormat="1" applyFont="1" applyFill="1" applyBorder="1" applyAlignment="1">
      <alignment horizontal="right" vertical="center" shrinkToFit="1"/>
    </xf>
    <xf numFmtId="185" fontId="13" fillId="0" borderId="9" xfId="0" applyNumberFormat="1" applyFont="1" applyFill="1" applyBorder="1" applyAlignment="1">
      <alignment horizontal="right" vertical="center" shrinkToFit="1"/>
    </xf>
    <xf numFmtId="185" fontId="13" fillId="0" borderId="10" xfId="0" applyNumberFormat="1" applyFont="1" applyFill="1" applyBorder="1" applyAlignment="1">
      <alignment horizontal="right" vertical="center" shrinkToFit="1"/>
    </xf>
    <xf numFmtId="0" fontId="13" fillId="4" borderId="1" xfId="0" applyFont="1" applyFill="1" applyBorder="1" applyAlignment="1">
      <alignment horizontal="center" vertical="center" shrinkToFit="1"/>
    </xf>
    <xf numFmtId="185" fontId="13" fillId="4" borderId="1" xfId="0" applyNumberFormat="1" applyFont="1" applyFill="1" applyBorder="1" applyAlignment="1">
      <alignment horizontal="right" vertical="center" shrinkToFit="1"/>
    </xf>
    <xf numFmtId="0" fontId="13" fillId="0" borderId="2" xfId="0" applyFont="1" applyBorder="1" applyAlignment="1">
      <alignment horizontal="right" vertical="center" shrinkToFit="1"/>
    </xf>
    <xf numFmtId="0" fontId="13" fillId="0" borderId="7" xfId="0" applyFont="1" applyBorder="1" applyAlignment="1">
      <alignment horizontal="right" vertical="center" shrinkToFit="1"/>
    </xf>
    <xf numFmtId="0" fontId="13" fillId="0" borderId="9" xfId="0" applyFont="1" applyBorder="1" applyAlignment="1">
      <alignment horizontal="right" vertical="center" shrinkToFit="1"/>
    </xf>
    <xf numFmtId="0" fontId="13" fillId="0" borderId="10" xfId="0" applyFont="1" applyBorder="1" applyAlignment="1">
      <alignment horizontal="right" vertical="center" shrinkToFit="1"/>
    </xf>
    <xf numFmtId="0" fontId="13" fillId="0" borderId="8" xfId="0" applyFont="1" applyBorder="1" applyAlignment="1">
      <alignment horizontal="center" vertical="center"/>
    </xf>
    <xf numFmtId="0" fontId="13" fillId="0" borderId="6" xfId="0" applyFont="1" applyBorder="1" applyAlignment="1">
      <alignment horizontal="right" vertical="center" indent="2"/>
    </xf>
    <xf numFmtId="0" fontId="13" fillId="0" borderId="2" xfId="0" applyFont="1" applyBorder="1" applyAlignment="1">
      <alignment horizontal="right" vertical="center" indent="2"/>
    </xf>
    <xf numFmtId="0" fontId="13" fillId="0" borderId="7" xfId="0" applyFont="1" applyBorder="1" applyAlignment="1">
      <alignment horizontal="right" vertical="center" indent="2"/>
    </xf>
    <xf numFmtId="0" fontId="13" fillId="0" borderId="8" xfId="0" applyFont="1" applyBorder="1" applyAlignment="1">
      <alignment horizontal="right" vertical="center" indent="2"/>
    </xf>
    <xf numFmtId="0" fontId="13" fillId="0" borderId="9" xfId="0" applyFont="1" applyBorder="1" applyAlignment="1">
      <alignment horizontal="right" vertical="center" indent="2"/>
    </xf>
    <xf numFmtId="0" fontId="13" fillId="0" borderId="10" xfId="0" applyFont="1" applyBorder="1" applyAlignment="1">
      <alignment horizontal="right" vertical="center" indent="2"/>
    </xf>
    <xf numFmtId="185" fontId="13" fillId="0" borderId="2" xfId="0" applyNumberFormat="1" applyFont="1" applyBorder="1" applyAlignment="1">
      <alignment horizontal="right" vertical="center" shrinkToFit="1"/>
    </xf>
    <xf numFmtId="185" fontId="13" fillId="0" borderId="7" xfId="0" applyNumberFormat="1" applyFont="1" applyBorder="1" applyAlignment="1">
      <alignment horizontal="right" vertical="center" shrinkToFit="1"/>
    </xf>
    <xf numFmtId="185" fontId="13" fillId="0" borderId="9" xfId="0" applyNumberFormat="1" applyFont="1" applyBorder="1" applyAlignment="1">
      <alignment horizontal="right" vertical="center" shrinkToFit="1"/>
    </xf>
    <xf numFmtId="185" fontId="13" fillId="0" borderId="10" xfId="0" applyNumberFormat="1" applyFont="1" applyBorder="1" applyAlignment="1">
      <alignment horizontal="right" vertical="center" shrinkToFi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176" fontId="7" fillId="0" borderId="0" xfId="0" applyNumberFormat="1" applyFont="1" applyBorder="1" applyAlignment="1">
      <alignment horizontal="right" vertical="center" shrinkToFit="1"/>
    </xf>
    <xf numFmtId="0" fontId="13" fillId="5" borderId="2" xfId="0" applyFont="1" applyFill="1" applyBorder="1" applyAlignment="1">
      <alignment horizontal="left" vertical="center"/>
    </xf>
    <xf numFmtId="0" fontId="13" fillId="5" borderId="9" xfId="0" applyFont="1" applyFill="1" applyBorder="1" applyAlignment="1">
      <alignment horizontal="left" vertical="center"/>
    </xf>
    <xf numFmtId="0" fontId="13" fillId="4" borderId="6"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0"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27" fillId="4" borderId="2" xfId="0" applyFont="1" applyFill="1" applyBorder="1" applyAlignment="1">
      <alignment horizontal="left" vertical="top" wrapText="1"/>
    </xf>
    <xf numFmtId="0" fontId="27" fillId="4" borderId="7" xfId="0" applyFont="1" applyFill="1" applyBorder="1" applyAlignment="1">
      <alignment horizontal="left" vertical="top" wrapText="1"/>
    </xf>
    <xf numFmtId="0" fontId="27" fillId="4" borderId="0" xfId="0" applyFont="1" applyFill="1" applyBorder="1" applyAlignment="1">
      <alignment horizontal="left" vertical="top" wrapText="1"/>
    </xf>
    <xf numFmtId="0" fontId="27" fillId="4" borderId="12" xfId="0" applyFont="1" applyFill="1" applyBorder="1" applyAlignment="1">
      <alignment horizontal="left" vertical="top" wrapText="1"/>
    </xf>
    <xf numFmtId="0" fontId="27" fillId="4" borderId="8" xfId="0" applyFont="1" applyFill="1" applyBorder="1" applyAlignment="1">
      <alignment horizontal="left" vertical="top" wrapText="1"/>
    </xf>
    <xf numFmtId="0" fontId="27" fillId="4" borderId="9" xfId="0" applyFont="1" applyFill="1" applyBorder="1" applyAlignment="1">
      <alignment horizontal="left" vertical="top" wrapText="1"/>
    </xf>
    <xf numFmtId="0" fontId="27" fillId="4" borderId="10" xfId="0" applyFont="1" applyFill="1" applyBorder="1" applyAlignment="1">
      <alignment horizontal="left" vertical="top" wrapText="1"/>
    </xf>
    <xf numFmtId="0" fontId="13" fillId="0" borderId="11"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8" xfId="0" applyFont="1" applyBorder="1" applyAlignment="1">
      <alignment horizontal="left" vertical="center" shrinkToFit="1"/>
    </xf>
    <xf numFmtId="0" fontId="7" fillId="0" borderId="2" xfId="0" applyFont="1" applyFill="1" applyBorder="1" applyAlignment="1">
      <alignment horizontal="right" vertical="center"/>
    </xf>
    <xf numFmtId="0" fontId="7" fillId="0" borderId="9" xfId="0" applyFont="1" applyFill="1" applyBorder="1" applyAlignment="1">
      <alignment horizontal="right" vertical="center"/>
    </xf>
    <xf numFmtId="0" fontId="28" fillId="5" borderId="2" xfId="0" applyFont="1" applyFill="1" applyBorder="1" applyAlignment="1">
      <alignment horizontal="center" vertical="center"/>
    </xf>
    <xf numFmtId="0" fontId="28" fillId="5" borderId="9" xfId="0" applyFont="1" applyFill="1" applyBorder="1" applyAlignment="1">
      <alignment horizontal="center" vertical="center"/>
    </xf>
    <xf numFmtId="0" fontId="13" fillId="0" borderId="6" xfId="0" applyFont="1" applyBorder="1" applyAlignment="1">
      <alignment horizontal="left" vertical="center" shrinkToFit="1"/>
    </xf>
    <xf numFmtId="187" fontId="13" fillId="4" borderId="2" xfId="0" applyNumberFormat="1" applyFont="1" applyFill="1" applyBorder="1" applyAlignment="1">
      <alignment horizontal="left" vertical="center"/>
    </xf>
    <xf numFmtId="187" fontId="13" fillId="4" borderId="9" xfId="0" applyNumberFormat="1" applyFont="1" applyFill="1" applyBorder="1" applyAlignment="1">
      <alignment horizontal="left" vertical="center"/>
    </xf>
    <xf numFmtId="57" fontId="13" fillId="4" borderId="2" xfId="0" applyNumberFormat="1" applyFont="1" applyFill="1" applyBorder="1" applyAlignment="1">
      <alignment horizontal="left" vertical="center"/>
    </xf>
    <xf numFmtId="0" fontId="13" fillId="4" borderId="2" xfId="0" applyFont="1" applyFill="1" applyBorder="1" applyAlignment="1">
      <alignment horizontal="left" vertical="center"/>
    </xf>
    <xf numFmtId="0" fontId="13" fillId="4" borderId="9" xfId="0" applyFont="1" applyFill="1" applyBorder="1" applyAlignment="1">
      <alignment horizontal="left" vertical="center"/>
    </xf>
    <xf numFmtId="0" fontId="8" fillId="0" borderId="11"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60" fillId="0" borderId="0" xfId="0" applyFont="1" applyAlignment="1">
      <alignment horizontal="left" vertical="center" wrapText="1"/>
    </xf>
    <xf numFmtId="0" fontId="20" fillId="0" borderId="9" xfId="0" applyFont="1" applyFill="1" applyBorder="1" applyAlignment="1">
      <alignment horizontal="center" vertical="center" shrinkToFit="1"/>
    </xf>
    <xf numFmtId="176" fontId="13" fillId="4" borderId="1" xfId="0" applyNumberFormat="1" applyFont="1" applyFill="1" applyBorder="1" applyAlignment="1">
      <alignment horizontal="right" vertical="center" shrinkToFit="1"/>
    </xf>
    <xf numFmtId="0" fontId="13" fillId="0" borderId="7" xfId="0" applyFont="1" applyFill="1" applyBorder="1" applyAlignment="1">
      <alignment horizontal="center" vertical="center"/>
    </xf>
    <xf numFmtId="0" fontId="13" fillId="0" borderId="10" xfId="0" applyFont="1" applyFill="1" applyBorder="1" applyAlignment="1">
      <alignment horizontal="center" vertical="center"/>
    </xf>
    <xf numFmtId="0" fontId="7" fillId="0" borderId="10" xfId="0" applyFont="1" applyBorder="1" applyAlignment="1">
      <alignment horizontal="left" vertical="center"/>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shrinkToFit="1"/>
    </xf>
    <xf numFmtId="176" fontId="13" fillId="0" borderId="1" xfId="0" applyNumberFormat="1" applyFont="1" applyFill="1" applyBorder="1" applyAlignment="1">
      <alignment horizontal="right" vertical="center" shrinkToFit="1"/>
    </xf>
    <xf numFmtId="176" fontId="13" fillId="0" borderId="3" xfId="0" applyNumberFormat="1" applyFont="1" applyFill="1" applyBorder="1" applyAlignment="1">
      <alignment horizontal="right" vertical="center" shrinkToFit="1"/>
    </xf>
    <xf numFmtId="0" fontId="13" fillId="0" borderId="6"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183" fontId="13" fillId="0" borderId="2" xfId="0" applyNumberFormat="1" applyFont="1" applyFill="1" applyBorder="1" applyAlignment="1">
      <alignment horizontal="center" vertical="center" shrinkToFit="1"/>
    </xf>
    <xf numFmtId="183" fontId="13" fillId="0" borderId="9" xfId="0" applyNumberFormat="1" applyFont="1" applyFill="1" applyBorder="1" applyAlignment="1">
      <alignment horizontal="center" vertical="center" shrinkToFi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xf>
    <xf numFmtId="0" fontId="13" fillId="0" borderId="1" xfId="0" applyFont="1" applyFill="1" applyBorder="1" applyAlignment="1">
      <alignment horizontal="center" vertical="center" shrinkToFit="1"/>
    </xf>
    <xf numFmtId="183" fontId="13" fillId="4" borderId="3" xfId="0" applyNumberFormat="1" applyFont="1" applyFill="1" applyBorder="1" applyAlignment="1">
      <alignment vertical="center" shrinkToFit="1"/>
    </xf>
    <xf numFmtId="183" fontId="13" fillId="4" borderId="4" xfId="0" applyNumberFormat="1" applyFont="1" applyFill="1" applyBorder="1" applyAlignment="1">
      <alignment vertical="center" shrinkToFit="1"/>
    </xf>
    <xf numFmtId="0" fontId="0" fillId="4" borderId="4" xfId="0" applyFill="1" applyBorder="1" applyAlignment="1">
      <alignment horizontal="left" vertical="center"/>
    </xf>
    <xf numFmtId="0" fontId="0" fillId="4" borderId="5" xfId="0" applyFill="1" applyBorder="1" applyAlignment="1">
      <alignment horizontal="left" vertical="center"/>
    </xf>
    <xf numFmtId="0" fontId="54" fillId="0" borderId="3"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0"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1" fillId="0" borderId="3" xfId="0" applyFont="1" applyBorder="1" applyAlignment="1">
      <alignment vertical="center" shrinkToFit="1"/>
    </xf>
    <xf numFmtId="0" fontId="11" fillId="0" borderId="5" xfId="0" applyFont="1" applyBorder="1" applyAlignment="1">
      <alignment vertical="center" shrinkToFit="1"/>
    </xf>
    <xf numFmtId="182" fontId="7" fillId="0" borderId="3" xfId="0" applyNumberFormat="1" applyFont="1" applyFill="1" applyBorder="1" applyAlignment="1">
      <alignment vertical="center" shrinkToFit="1"/>
    </xf>
    <xf numFmtId="49" fontId="7" fillId="0" borderId="4" xfId="0" applyNumberFormat="1" applyFont="1" applyFill="1" applyBorder="1" applyAlignment="1">
      <alignment vertical="center" shrinkToFit="1"/>
    </xf>
    <xf numFmtId="49" fontId="7" fillId="0" borderId="5" xfId="0" applyNumberFormat="1" applyFont="1" applyFill="1" applyBorder="1" applyAlignment="1">
      <alignment vertical="center" shrinkToFit="1"/>
    </xf>
    <xf numFmtId="0" fontId="19" fillId="0" borderId="0" xfId="0" applyFont="1" applyAlignment="1">
      <alignment vertical="center" wrapText="1"/>
    </xf>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7" fillId="0" borderId="5" xfId="0" applyFont="1" applyFill="1" applyBorder="1" applyAlignment="1">
      <alignment vertical="center" shrinkToFit="1"/>
    </xf>
    <xf numFmtId="0" fontId="36" fillId="0" borderId="9" xfId="1" applyFont="1" applyBorder="1" applyAlignment="1">
      <alignment horizontal="left" vertical="center"/>
    </xf>
    <xf numFmtId="0" fontId="29" fillId="0" borderId="1" xfId="1" applyFont="1" applyBorder="1" applyAlignment="1">
      <alignment horizontal="distributed" vertical="center"/>
    </xf>
    <xf numFmtId="38" fontId="29" fillId="0" borderId="45" xfId="2" applyFont="1" applyFill="1" applyBorder="1" applyAlignment="1">
      <alignment horizontal="center" vertical="center"/>
    </xf>
    <xf numFmtId="0" fontId="35" fillId="0" borderId="0" xfId="1" applyFont="1" applyAlignment="1">
      <alignment horizontal="center" vertical="center"/>
    </xf>
    <xf numFmtId="0" fontId="29" fillId="0" borderId="1" xfId="1" applyFont="1" applyBorder="1" applyAlignment="1">
      <alignment horizontal="center" vertical="center"/>
    </xf>
    <xf numFmtId="38" fontId="29" fillId="0" borderId="1" xfId="2" applyFont="1" applyBorder="1" applyAlignment="1">
      <alignment horizontal="center" vertical="center" wrapText="1"/>
    </xf>
    <xf numFmtId="0" fontId="29" fillId="0" borderId="9" xfId="1" applyFont="1" applyBorder="1" applyAlignment="1">
      <alignment horizontal="center" vertical="center"/>
    </xf>
    <xf numFmtId="0" fontId="29" fillId="0" borderId="4" xfId="1" applyFont="1" applyBorder="1" applyAlignment="1">
      <alignment horizontal="center" vertical="center"/>
    </xf>
    <xf numFmtId="0" fontId="29" fillId="0" borderId="9" xfId="1" applyFont="1" applyBorder="1" applyAlignment="1">
      <alignment horizontal="right" vertical="center"/>
    </xf>
    <xf numFmtId="0" fontId="43" fillId="0" borderId="0" xfId="0" applyFont="1" applyAlignment="1">
      <alignment horizontal="center" vertical="center"/>
    </xf>
    <xf numFmtId="0" fontId="37" fillId="0" borderId="0" xfId="1" applyFont="1" applyAlignment="1">
      <alignment horizontal="left" vertical="center" wrapText="1"/>
    </xf>
    <xf numFmtId="38" fontId="32" fillId="0" borderId="3" xfId="2" applyFont="1" applyBorder="1" applyAlignment="1">
      <alignment horizontal="right" vertical="center"/>
    </xf>
    <xf numFmtId="38" fontId="32" fillId="0" borderId="4" xfId="2" applyFont="1" applyBorder="1" applyAlignment="1">
      <alignment horizontal="right" vertical="center"/>
    </xf>
    <xf numFmtId="38" fontId="32" fillId="0" borderId="45" xfId="2" applyFont="1" applyFill="1" applyBorder="1" applyAlignment="1">
      <alignment horizontal="center" vertical="center"/>
    </xf>
    <xf numFmtId="0" fontId="29" fillId="0" borderId="14" xfId="1" applyFont="1" applyBorder="1" applyAlignment="1">
      <alignment horizontal="center" vertical="center"/>
    </xf>
    <xf numFmtId="0" fontId="29" fillId="0" borderId="1" xfId="1" applyFont="1" applyBorder="1" applyAlignment="1">
      <alignment horizontal="distributed" vertical="center" wrapText="1"/>
    </xf>
    <xf numFmtId="38" fontId="29" fillId="0" borderId="14" xfId="2" applyFont="1" applyFill="1"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13" fillId="0" borderId="0" xfId="8" applyFont="1" applyAlignment="1">
      <alignment horizontal="left" vertical="distributed" wrapText="1"/>
    </xf>
    <xf numFmtId="0" fontId="13" fillId="5" borderId="13" xfId="8" applyFont="1" applyFill="1" applyBorder="1" applyAlignment="1">
      <alignment horizontal="center" vertical="center" wrapText="1"/>
    </xf>
    <xf numFmtId="0" fontId="13" fillId="5" borderId="14" xfId="8" applyFont="1" applyFill="1" applyBorder="1" applyAlignment="1">
      <alignment horizontal="center" vertical="center" wrapText="1"/>
    </xf>
    <xf numFmtId="0" fontId="13" fillId="5" borderId="15" xfId="8" applyFont="1" applyFill="1" applyBorder="1" applyAlignment="1">
      <alignment horizontal="center" vertical="center" wrapText="1"/>
    </xf>
    <xf numFmtId="0" fontId="13" fillId="0" borderId="0" xfId="8" applyFont="1" applyAlignment="1">
      <alignment horizontal="left" vertical="center" wrapText="1"/>
    </xf>
    <xf numFmtId="0" fontId="13" fillId="0" borderId="3" xfId="8" applyFont="1" applyBorder="1" applyAlignment="1">
      <alignment horizontal="left" vertical="center" wrapText="1"/>
    </xf>
    <xf numFmtId="0" fontId="13" fillId="0" borderId="4" xfId="8" applyFont="1" applyBorder="1" applyAlignment="1">
      <alignment horizontal="left" vertical="center" wrapText="1"/>
    </xf>
    <xf numFmtId="0" fontId="13" fillId="0" borderId="5" xfId="8" applyFont="1" applyBorder="1" applyAlignment="1">
      <alignment horizontal="left" vertical="center" wrapText="1"/>
    </xf>
    <xf numFmtId="0" fontId="13" fillId="0" borderId="8" xfId="8" applyFont="1" applyBorder="1" applyAlignment="1">
      <alignment horizontal="left" vertical="center" wrapText="1"/>
    </xf>
    <xf numFmtId="0" fontId="13" fillId="0" borderId="9" xfId="8" applyFont="1" applyBorder="1" applyAlignment="1">
      <alignment horizontal="left" vertical="center" wrapText="1"/>
    </xf>
    <xf numFmtId="0" fontId="13" fillId="0" borderId="10" xfId="8" applyFont="1" applyBorder="1" applyAlignment="1">
      <alignment horizontal="left" vertical="center" wrapText="1"/>
    </xf>
    <xf numFmtId="0" fontId="13" fillId="0" borderId="6" xfId="8" applyFont="1" applyBorder="1" applyAlignment="1">
      <alignment horizontal="left" vertical="center" wrapText="1"/>
    </xf>
    <xf numFmtId="0" fontId="13" fillId="0" borderId="2" xfId="8" applyFont="1" applyBorder="1" applyAlignment="1">
      <alignment horizontal="left" vertical="center" wrapText="1"/>
    </xf>
    <xf numFmtId="0" fontId="13" fillId="0" borderId="7" xfId="8" applyFont="1" applyBorder="1" applyAlignment="1">
      <alignment horizontal="left" vertical="center" wrapText="1"/>
    </xf>
    <xf numFmtId="0" fontId="25" fillId="0" borderId="11" xfId="8" applyFont="1" applyBorder="1" applyAlignment="1">
      <alignment horizontal="left" vertical="center" wrapText="1"/>
    </xf>
    <xf numFmtId="0" fontId="25" fillId="0" borderId="8" xfId="8" applyFont="1" applyBorder="1" applyAlignment="1">
      <alignment horizontal="left" vertical="center" wrapText="1"/>
    </xf>
    <xf numFmtId="0" fontId="13" fillId="0" borderId="7" xfId="8" applyFont="1" applyBorder="1" applyAlignment="1">
      <alignment horizontal="left" vertical="center"/>
    </xf>
    <xf numFmtId="0" fontId="13" fillId="0" borderId="2" xfId="8" applyFont="1" applyBorder="1" applyAlignment="1">
      <alignment horizontal="left" vertical="center"/>
    </xf>
    <xf numFmtId="0" fontId="13" fillId="0" borderId="6" xfId="8" applyFont="1" applyBorder="1" applyAlignment="1">
      <alignment horizontal="left" vertical="center"/>
    </xf>
    <xf numFmtId="0" fontId="13" fillId="0" borderId="12" xfId="8" applyFont="1" applyBorder="1" applyAlignment="1">
      <alignment horizontal="left" vertical="center" shrinkToFit="1"/>
    </xf>
    <xf numFmtId="0" fontId="13" fillId="0" borderId="0" xfId="8" applyFont="1" applyBorder="1" applyAlignment="1">
      <alignment horizontal="left" vertical="center" shrinkToFit="1"/>
    </xf>
    <xf numFmtId="0" fontId="13" fillId="0" borderId="0" xfId="8" applyFont="1" applyAlignment="1">
      <alignment horizontal="left" vertical="center" shrinkToFit="1"/>
    </xf>
    <xf numFmtId="0" fontId="13" fillId="0" borderId="3" xfId="8" applyFont="1" applyBorder="1" applyAlignment="1">
      <alignment horizontal="center" vertical="center" wrapText="1"/>
    </xf>
    <xf numFmtId="0" fontId="13" fillId="0" borderId="5" xfId="8" applyFont="1" applyBorder="1" applyAlignment="1">
      <alignment horizontal="center" vertical="center" wrapText="1"/>
    </xf>
    <xf numFmtId="0" fontId="76" fillId="0" borderId="11" xfId="8" applyFont="1" applyBorder="1" applyAlignment="1">
      <alignment horizontal="left" vertical="center" shrinkToFit="1"/>
    </xf>
    <xf numFmtId="0" fontId="76" fillId="0" borderId="0" xfId="8" applyFont="1" applyBorder="1" applyAlignment="1">
      <alignment horizontal="left" vertical="center" shrinkToFit="1"/>
    </xf>
    <xf numFmtId="0" fontId="13" fillId="0" borderId="1" xfId="8" applyFont="1" applyBorder="1" applyAlignment="1">
      <alignment horizontal="left" vertical="center" wrapText="1"/>
    </xf>
    <xf numFmtId="0" fontId="13" fillId="0" borderId="11" xfId="8" applyFont="1" applyBorder="1" applyAlignment="1">
      <alignment horizontal="left" vertical="center" wrapText="1"/>
    </xf>
    <xf numFmtId="0" fontId="13" fillId="0" borderId="0" xfId="8" applyFont="1" applyBorder="1" applyAlignment="1">
      <alignment horizontal="left" vertical="center" wrapText="1"/>
    </xf>
    <xf numFmtId="0" fontId="13" fillId="0" borderId="12" xfId="8" applyFont="1" applyBorder="1" applyAlignment="1">
      <alignment horizontal="left" vertical="center" wrapText="1"/>
    </xf>
    <xf numFmtId="0" fontId="77" fillId="0" borderId="9" xfId="0" applyFont="1" applyBorder="1" applyAlignment="1">
      <alignment horizontal="right" vertical="center" shrinkToFit="1"/>
    </xf>
    <xf numFmtId="0" fontId="13" fillId="0" borderId="6" xfId="8" applyFont="1" applyBorder="1" applyAlignment="1">
      <alignment horizontal="center" vertical="center" wrapText="1"/>
    </xf>
    <xf numFmtId="0" fontId="13" fillId="0" borderId="2" xfId="8" applyFont="1" applyBorder="1" applyAlignment="1">
      <alignment horizontal="center" vertical="center" wrapText="1"/>
    </xf>
    <xf numFmtId="0" fontId="60" fillId="0" borderId="0" xfId="0" applyFont="1" applyBorder="1" applyAlignment="1">
      <alignment horizontal="left" vertical="center" wrapText="1"/>
    </xf>
    <xf numFmtId="0" fontId="25" fillId="4" borderId="0" xfId="8" applyFont="1" applyFill="1" applyBorder="1" applyAlignment="1">
      <alignment horizontal="left" vertical="top" wrapText="1"/>
    </xf>
    <xf numFmtId="0" fontId="25" fillId="4" borderId="9" xfId="8" applyFont="1" applyFill="1" applyBorder="1" applyAlignment="1">
      <alignment horizontal="left" vertical="top" wrapText="1"/>
    </xf>
    <xf numFmtId="0" fontId="10" fillId="0" borderId="0" xfId="8" applyFont="1" applyAlignment="1">
      <alignment horizontal="left" wrapText="1"/>
    </xf>
    <xf numFmtId="0" fontId="69" fillId="0" borderId="16" xfId="0" applyFont="1" applyBorder="1" applyAlignment="1">
      <alignment horizontal="center" vertical="center" textRotation="255"/>
    </xf>
    <xf numFmtId="0" fontId="69" fillId="0" borderId="21" xfId="0" applyFont="1" applyBorder="1" applyAlignment="1">
      <alignment horizontal="center" vertical="center" textRotation="255"/>
    </xf>
    <xf numFmtId="0" fontId="69" fillId="0" borderId="57" xfId="0" applyFont="1" applyBorder="1" applyAlignment="1">
      <alignment horizontal="center" vertical="center" wrapText="1"/>
    </xf>
    <xf numFmtId="0" fontId="69" fillId="0" borderId="15" xfId="0" applyFont="1" applyBorder="1" applyAlignment="1">
      <alignment horizontal="center" vertical="center" wrapText="1"/>
    </xf>
    <xf numFmtId="0" fontId="69" fillId="0" borderId="14" xfId="0" applyFont="1" applyBorder="1" applyAlignment="1">
      <alignment horizontal="center" vertical="center" wrapText="1"/>
    </xf>
    <xf numFmtId="0" fontId="69" fillId="0" borderId="57" xfId="0" applyFont="1" applyBorder="1" applyAlignment="1">
      <alignment horizontal="left" vertical="center" wrapText="1"/>
    </xf>
    <xf numFmtId="0" fontId="69" fillId="0" borderId="15" xfId="0" applyFont="1" applyBorder="1" applyAlignment="1">
      <alignment horizontal="left" vertical="center" wrapText="1"/>
    </xf>
    <xf numFmtId="0" fontId="69" fillId="0" borderId="14" xfId="0" applyFont="1" applyBorder="1" applyAlignment="1">
      <alignment horizontal="left" vertical="center" wrapText="1"/>
    </xf>
    <xf numFmtId="0" fontId="70" fillId="0" borderId="57"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14" xfId="0" applyFont="1" applyBorder="1" applyAlignment="1">
      <alignment horizontal="center" vertical="center" wrapText="1"/>
    </xf>
    <xf numFmtId="0" fontId="69" fillId="0" borderId="13" xfId="0" applyFont="1" applyBorder="1" applyAlignment="1">
      <alignment horizontal="center" vertical="center" wrapText="1"/>
    </xf>
    <xf numFmtId="0" fontId="69" fillId="0" borderId="13" xfId="0" applyFont="1" applyBorder="1" applyAlignment="1">
      <alignment horizontal="left" vertical="center" wrapText="1"/>
    </xf>
    <xf numFmtId="0" fontId="70" fillId="0" borderId="13" xfId="0" applyFont="1" applyBorder="1" applyAlignment="1">
      <alignment horizontal="center" vertical="center" wrapText="1"/>
    </xf>
    <xf numFmtId="0" fontId="69" fillId="0" borderId="23" xfId="0" applyFont="1" applyBorder="1" applyAlignment="1">
      <alignment horizontal="center" vertical="center" textRotation="255"/>
    </xf>
    <xf numFmtId="0" fontId="69" fillId="0" borderId="57" xfId="0" applyFont="1" applyBorder="1" applyAlignment="1">
      <alignment vertical="center" wrapText="1"/>
    </xf>
    <xf numFmtId="0" fontId="69" fillId="0" borderId="15" xfId="0" applyFont="1" applyBorder="1" applyAlignment="1">
      <alignment vertical="center" wrapText="1"/>
    </xf>
    <xf numFmtId="0" fontId="69" fillId="0" borderId="14" xfId="0" applyFont="1" applyBorder="1" applyAlignment="1">
      <alignment vertical="center" wrapText="1"/>
    </xf>
    <xf numFmtId="0" fontId="69" fillId="0" borderId="13" xfId="0" applyFont="1" applyBorder="1" applyAlignment="1">
      <alignment vertical="center" wrapText="1"/>
    </xf>
    <xf numFmtId="0" fontId="69" fillId="0" borderId="50" xfId="0" applyFont="1" applyBorder="1" applyAlignment="1">
      <alignment vertical="center" wrapText="1"/>
    </xf>
    <xf numFmtId="0" fontId="69" fillId="0" borderId="50" xfId="0" applyFont="1" applyBorder="1" applyAlignment="1">
      <alignment horizontal="left" vertical="center" wrapText="1"/>
    </xf>
    <xf numFmtId="0" fontId="70" fillId="0" borderId="50" xfId="0" applyFont="1" applyBorder="1" applyAlignment="1">
      <alignment horizontal="center" vertical="center" wrapText="1"/>
    </xf>
    <xf numFmtId="0" fontId="69" fillId="0" borderId="69" xfId="0" applyFont="1" applyBorder="1" applyAlignment="1">
      <alignment horizontal="left" vertical="center" wrapTex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4" borderId="1" xfId="0" applyFont="1" applyFill="1" applyBorder="1" applyAlignment="1">
      <alignment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2"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5" borderId="9" xfId="0" applyFont="1" applyFill="1" applyBorder="1" applyAlignment="1">
      <alignment horizontal="left" vertical="center" shrinkToFit="1"/>
    </xf>
    <xf numFmtId="190" fontId="9" fillId="4" borderId="3" xfId="0" applyNumberFormat="1" applyFont="1" applyFill="1" applyBorder="1" applyAlignment="1">
      <alignment horizontal="left" vertical="center" shrinkToFit="1"/>
    </xf>
    <xf numFmtId="190" fontId="9" fillId="4" borderId="4" xfId="0" applyNumberFormat="1" applyFont="1" applyFill="1" applyBorder="1" applyAlignment="1">
      <alignment horizontal="left" vertical="center" shrinkToFit="1"/>
    </xf>
    <xf numFmtId="0" fontId="13" fillId="4" borderId="3" xfId="0" applyFont="1" applyFill="1" applyBorder="1" applyAlignment="1">
      <alignment horizontal="left" vertical="center" shrinkToFit="1"/>
    </xf>
    <xf numFmtId="0" fontId="13" fillId="0" borderId="6"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0" xfId="0" applyFont="1" applyFill="1" applyBorder="1" applyAlignment="1">
      <alignment horizontal="left" vertical="center" shrinkToFit="1"/>
    </xf>
    <xf numFmtId="0" fontId="13" fillId="0" borderId="6"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12"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191" fontId="13" fillId="4" borderId="2" xfId="0" applyNumberFormat="1" applyFont="1" applyFill="1" applyBorder="1" applyAlignment="1">
      <alignment horizontal="center" vertical="center" shrinkToFit="1"/>
    </xf>
    <xf numFmtId="190" fontId="9" fillId="0" borderId="4" xfId="0" applyNumberFormat="1" applyFont="1" applyFill="1" applyBorder="1" applyAlignment="1">
      <alignment horizontal="left" vertical="center" shrinkToFit="1"/>
    </xf>
    <xf numFmtId="190" fontId="9" fillId="0" borderId="5" xfId="0" applyNumberFormat="1" applyFont="1" applyFill="1" applyBorder="1" applyAlignment="1">
      <alignment horizontal="left" vertical="center" shrinkToFi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0" fillId="0" borderId="3" xfId="0" applyBorder="1" applyAlignment="1">
      <alignment horizontal="left" vertical="center" wrapText="1"/>
    </xf>
    <xf numFmtId="0" fontId="13" fillId="0" borderId="1" xfId="0" applyFont="1" applyFill="1" applyBorder="1" applyAlignment="1">
      <alignment horizontal="center" vertical="center" wrapText="1" shrinkToFit="1"/>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13" fillId="5" borderId="2"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0" borderId="2" xfId="0" applyFont="1" applyFill="1" applyBorder="1" applyAlignment="1">
      <alignment horizontal="left" vertical="center"/>
    </xf>
    <xf numFmtId="0" fontId="13" fillId="0" borderId="9" xfId="0" applyFont="1" applyFill="1" applyBorder="1" applyAlignment="1">
      <alignment horizontal="left" vertical="center"/>
    </xf>
    <xf numFmtId="0" fontId="11" fillId="0" borderId="4" xfId="0" applyFont="1" applyFill="1" applyBorder="1" applyAlignment="1">
      <alignment horizontal="left" vertical="center" wrapText="1"/>
    </xf>
    <xf numFmtId="0" fontId="64" fillId="0" borderId="4" xfId="0" applyFont="1" applyBorder="1" applyAlignment="1">
      <alignment horizontal="left" vertical="center" wrapText="1"/>
    </xf>
    <xf numFmtId="0" fontId="64" fillId="0" borderId="5" xfId="0" applyFont="1" applyBorder="1" applyAlignment="1">
      <alignment horizontal="left" vertical="center" wrapText="1"/>
    </xf>
    <xf numFmtId="0" fontId="9" fillId="0" borderId="3" xfId="0" applyFont="1" applyFill="1" applyBorder="1" applyAlignment="1">
      <alignment horizontal="center" vertical="center" wrapText="1" shrinkToFit="1"/>
    </xf>
    <xf numFmtId="192" fontId="13" fillId="4" borderId="4" xfId="0" applyNumberFormat="1" applyFont="1" applyFill="1" applyBorder="1" applyAlignment="1">
      <alignment horizontal="center" vertical="center" shrinkToFit="1"/>
    </xf>
    <xf numFmtId="183" fontId="13" fillId="4" borderId="4" xfId="0" applyNumberFormat="1" applyFont="1" applyFill="1" applyBorder="1" applyAlignment="1">
      <alignment horizontal="center" vertical="center" shrinkToFit="1"/>
    </xf>
    <xf numFmtId="0" fontId="7" fillId="0" borderId="1" xfId="0" applyFont="1" applyFill="1" applyBorder="1" applyAlignment="1">
      <alignment vertical="center" wrapText="1"/>
    </xf>
    <xf numFmtId="180" fontId="7" fillId="4" borderId="1" xfId="0" applyNumberFormat="1" applyFont="1" applyFill="1" applyBorder="1" applyAlignment="1">
      <alignment horizontal="right" vertical="center" shrinkToFit="1"/>
    </xf>
    <xf numFmtId="180" fontId="7" fillId="0" borderId="1" xfId="0" applyNumberFormat="1" applyFont="1" applyBorder="1" applyAlignment="1">
      <alignment horizontal="right" vertical="center" shrinkToFi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74" fillId="0" borderId="0" xfId="0" applyFont="1" applyAlignment="1">
      <alignment horizontal="center" vertical="center" shrinkToFit="1"/>
    </xf>
    <xf numFmtId="0" fontId="74" fillId="0" borderId="9" xfId="0" applyFont="1" applyBorder="1" applyAlignment="1">
      <alignment horizontal="center" vertical="center" shrinkToFit="1"/>
    </xf>
    <xf numFmtId="0" fontId="82" fillId="0" borderId="0" xfId="3" applyFont="1" applyAlignment="1">
      <alignment horizontal="center" vertical="center" wrapText="1"/>
    </xf>
    <xf numFmtId="0" fontId="0" fillId="0" borderId="0" xfId="0" applyFont="1" applyAlignment="1">
      <alignment horizontal="center" vertical="center" wrapText="1"/>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top" wrapText="1"/>
    </xf>
    <xf numFmtId="0" fontId="0" fillId="0" borderId="0" xfId="0" applyAlignment="1">
      <alignment vertical="top"/>
    </xf>
    <xf numFmtId="0" fontId="39" fillId="0" borderId="0" xfId="3" applyFont="1" applyAlignment="1">
      <alignment vertical="top" wrapText="1"/>
    </xf>
    <xf numFmtId="0" fontId="0" fillId="0" borderId="0" xfId="0" applyAlignment="1">
      <alignment vertical="top" wrapText="1"/>
    </xf>
    <xf numFmtId="0" fontId="39" fillId="0" borderId="0" xfId="3" applyFont="1" applyBorder="1" applyAlignment="1">
      <alignment vertical="top"/>
    </xf>
    <xf numFmtId="0" fontId="9" fillId="0" borderId="0" xfId="3" applyFont="1" applyBorder="1" applyAlignment="1">
      <alignment vertical="top"/>
    </xf>
    <xf numFmtId="0" fontId="9" fillId="5" borderId="6" xfId="3" applyFont="1" applyFill="1" applyBorder="1" applyAlignment="1">
      <alignment horizontal="center" vertical="center" wrapText="1"/>
    </xf>
    <xf numFmtId="0" fontId="9" fillId="5" borderId="2"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9" fillId="5" borderId="11" xfId="3" applyFont="1" applyFill="1" applyBorder="1" applyAlignment="1">
      <alignment horizontal="center" vertical="center" wrapText="1"/>
    </xf>
    <xf numFmtId="0" fontId="9" fillId="5" borderId="0" xfId="3" applyFont="1" applyFill="1" applyBorder="1" applyAlignment="1">
      <alignment horizontal="center" vertical="center" wrapText="1"/>
    </xf>
    <xf numFmtId="0" fontId="9" fillId="5" borderId="12" xfId="3" applyFont="1" applyFill="1" applyBorder="1" applyAlignment="1">
      <alignment horizontal="center" vertical="center" wrapText="1"/>
    </xf>
    <xf numFmtId="0" fontId="9" fillId="5" borderId="8" xfId="3" applyFont="1" applyFill="1" applyBorder="1" applyAlignment="1">
      <alignment horizontal="center" vertical="center" wrapText="1"/>
    </xf>
    <xf numFmtId="0" fontId="9" fillId="5" borderId="9" xfId="3" applyFont="1" applyFill="1" applyBorder="1" applyAlignment="1">
      <alignment horizontal="center" vertical="center" wrapText="1"/>
    </xf>
    <xf numFmtId="0" fontId="9" fillId="5" borderId="10" xfId="3" applyFont="1" applyFill="1" applyBorder="1" applyAlignment="1">
      <alignment horizontal="center" vertical="center" wrapText="1"/>
    </xf>
    <xf numFmtId="56" fontId="9" fillId="4" borderId="6" xfId="3" applyNumberFormat="1" applyFont="1" applyFill="1" applyBorder="1" applyAlignment="1">
      <alignment horizontal="center" vertical="center" wrapText="1"/>
    </xf>
    <xf numFmtId="56" fontId="9" fillId="4" borderId="2" xfId="3" applyNumberFormat="1" applyFont="1" applyFill="1" applyBorder="1" applyAlignment="1">
      <alignment horizontal="center" vertical="center" wrapText="1"/>
    </xf>
    <xf numFmtId="56" fontId="9" fillId="4" borderId="7" xfId="3" applyNumberFormat="1" applyFont="1" applyFill="1" applyBorder="1" applyAlignment="1">
      <alignment horizontal="center" vertical="center" wrapText="1"/>
    </xf>
    <xf numFmtId="56" fontId="9" fillId="4" borderId="11" xfId="3" applyNumberFormat="1" applyFont="1" applyFill="1" applyBorder="1" applyAlignment="1">
      <alignment horizontal="center" vertical="center" wrapText="1"/>
    </xf>
    <xf numFmtId="56" fontId="9" fillId="4" borderId="0" xfId="3" applyNumberFormat="1" applyFont="1" applyFill="1" applyBorder="1" applyAlignment="1">
      <alignment horizontal="center" vertical="center" wrapText="1"/>
    </xf>
    <xf numFmtId="56" fontId="9" fillId="4" borderId="12" xfId="3" applyNumberFormat="1" applyFont="1" applyFill="1" applyBorder="1" applyAlignment="1">
      <alignment horizontal="center" vertical="center" wrapText="1"/>
    </xf>
    <xf numFmtId="56" fontId="9" fillId="4" borderId="8" xfId="3" applyNumberFormat="1" applyFont="1" applyFill="1" applyBorder="1" applyAlignment="1">
      <alignment horizontal="center" vertical="center" wrapText="1"/>
    </xf>
    <xf numFmtId="56" fontId="9" fillId="4" borderId="9" xfId="3" applyNumberFormat="1" applyFont="1" applyFill="1" applyBorder="1" applyAlignment="1">
      <alignment horizontal="center" vertical="center" wrapText="1"/>
    </xf>
    <xf numFmtId="56" fontId="9" fillId="4" borderId="10" xfId="3" applyNumberFormat="1" applyFont="1" applyFill="1" applyBorder="1" applyAlignment="1">
      <alignment horizontal="center" vertical="center" wrapText="1"/>
    </xf>
    <xf numFmtId="0" fontId="5" fillId="4" borderId="6"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5" fillId="4" borderId="7" xfId="3" applyFont="1" applyFill="1" applyBorder="1" applyAlignment="1">
      <alignment horizontal="center" vertical="center" wrapText="1"/>
    </xf>
    <xf numFmtId="0" fontId="5" fillId="4" borderId="11" xfId="3" applyFont="1" applyFill="1" applyBorder="1" applyAlignment="1">
      <alignment horizontal="center" vertical="center" wrapText="1"/>
    </xf>
    <xf numFmtId="0" fontId="5" fillId="4" borderId="0" xfId="3" applyFont="1" applyFill="1" applyBorder="1" applyAlignment="1">
      <alignment horizontal="center" vertical="center" wrapText="1"/>
    </xf>
    <xf numFmtId="0" fontId="5" fillId="4" borderId="12" xfId="3" applyFont="1" applyFill="1" applyBorder="1" applyAlignment="1">
      <alignment horizontal="center" vertical="center" wrapText="1"/>
    </xf>
    <xf numFmtId="0" fontId="5" fillId="4" borderId="8" xfId="3" applyFont="1" applyFill="1" applyBorder="1" applyAlignment="1">
      <alignment horizontal="center" vertical="center" wrapText="1"/>
    </xf>
    <xf numFmtId="0" fontId="5" fillId="4" borderId="9"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0" fillId="4" borderId="1" xfId="3" applyFont="1" applyFill="1" applyBorder="1" applyAlignment="1">
      <alignment vertical="center"/>
    </xf>
    <xf numFmtId="0" fontId="5" fillId="4" borderId="1" xfId="3" applyFill="1" applyBorder="1" applyAlignment="1">
      <alignment vertical="center"/>
    </xf>
    <xf numFmtId="0" fontId="39" fillId="4" borderId="6" xfId="3" applyFont="1" applyFill="1" applyBorder="1" applyAlignment="1">
      <alignment vertical="center" wrapText="1"/>
    </xf>
    <xf numFmtId="0" fontId="39" fillId="4" borderId="2" xfId="3" applyFont="1" applyFill="1" applyBorder="1" applyAlignment="1">
      <alignment vertical="center" wrapText="1"/>
    </xf>
    <xf numFmtId="0" fontId="39" fillId="4" borderId="7" xfId="3" applyFont="1" applyFill="1" applyBorder="1" applyAlignment="1">
      <alignment vertical="center" wrapText="1"/>
    </xf>
    <xf numFmtId="0" fontId="39" fillId="4" borderId="11" xfId="3" applyFont="1" applyFill="1" applyBorder="1" applyAlignment="1">
      <alignment vertical="center" wrapText="1"/>
    </xf>
    <xf numFmtId="0" fontId="39" fillId="4" borderId="0" xfId="3" applyFont="1" applyFill="1" applyBorder="1" applyAlignment="1">
      <alignment vertical="center" wrapText="1"/>
    </xf>
    <xf numFmtId="0" fontId="39" fillId="4" borderId="12" xfId="3" applyFont="1" applyFill="1" applyBorder="1" applyAlignment="1">
      <alignment vertical="center" wrapText="1"/>
    </xf>
    <xf numFmtId="0" fontId="39" fillId="4" borderId="8" xfId="3" applyFont="1" applyFill="1" applyBorder="1" applyAlignment="1">
      <alignment vertical="center" wrapText="1"/>
    </xf>
    <xf numFmtId="0" fontId="39" fillId="4" borderId="9" xfId="3" applyFont="1" applyFill="1" applyBorder="1" applyAlignment="1">
      <alignment vertical="center" wrapText="1"/>
    </xf>
    <xf numFmtId="0" fontId="39" fillId="4" borderId="10" xfId="3" applyFont="1" applyFill="1" applyBorder="1" applyAlignment="1">
      <alignment vertical="center" wrapText="1"/>
    </xf>
    <xf numFmtId="0" fontId="5" fillId="0" borderId="13" xfId="3" applyFont="1" applyBorder="1" applyAlignment="1">
      <alignment horizontal="center" vertical="center"/>
    </xf>
    <xf numFmtId="0" fontId="5" fillId="0" borderId="15" xfId="3" applyFont="1" applyBorder="1" applyAlignment="1">
      <alignment horizontal="center" vertical="center"/>
    </xf>
    <xf numFmtId="0" fontId="5" fillId="0" borderId="14" xfId="3" applyFont="1" applyBorder="1" applyAlignment="1">
      <alignment horizontal="center" vertical="center"/>
    </xf>
    <xf numFmtId="0" fontId="79" fillId="0" borderId="0" xfId="4" applyFont="1" applyBorder="1" applyAlignment="1">
      <alignment horizontal="right" vertical="top" wrapText="1"/>
    </xf>
    <xf numFmtId="0" fontId="80" fillId="0" borderId="0" xfId="0" applyFont="1" applyAlignment="1">
      <alignment horizontal="right" vertical="top" wrapText="1"/>
    </xf>
    <xf numFmtId="0" fontId="39" fillId="0" borderId="1" xfId="3" applyFont="1" applyBorder="1" applyAlignment="1">
      <alignment horizontal="center" vertical="center"/>
    </xf>
    <xf numFmtId="0" fontId="11" fillId="0" borderId="1" xfId="3" applyFont="1" applyFill="1" applyBorder="1" applyAlignment="1">
      <alignment horizontal="center" vertical="center" wrapText="1"/>
    </xf>
    <xf numFmtId="0" fontId="9" fillId="0" borderId="1" xfId="3" applyFont="1" applyBorder="1" applyAlignment="1">
      <alignment horizontal="left" vertical="center" wrapText="1" indent="2"/>
    </xf>
    <xf numFmtId="0" fontId="9" fillId="0" borderId="1" xfId="3" applyFont="1" applyBorder="1" applyAlignment="1">
      <alignment horizontal="left" vertical="center" indent="2"/>
    </xf>
    <xf numFmtId="0" fontId="81" fillId="0" borderId="1" xfId="3" applyFont="1" applyBorder="1" applyAlignment="1">
      <alignment horizontal="left" vertical="center" wrapText="1"/>
    </xf>
    <xf numFmtId="0" fontId="75" fillId="0" borderId="0" xfId="3" applyFont="1" applyAlignment="1">
      <alignment horizontal="center" vertical="center" wrapText="1"/>
    </xf>
    <xf numFmtId="0" fontId="0" fillId="0" borderId="0" xfId="0" applyAlignment="1">
      <alignment horizontal="center" vertical="center" wrapText="1"/>
    </xf>
    <xf numFmtId="0" fontId="39" fillId="4" borderId="6" xfId="3" applyFont="1" applyFill="1" applyBorder="1" applyAlignment="1">
      <alignment horizontal="center" vertical="center" wrapText="1"/>
    </xf>
    <xf numFmtId="0" fontId="39" fillId="4" borderId="2" xfId="3" applyFont="1" applyFill="1" applyBorder="1" applyAlignment="1">
      <alignment horizontal="center" vertical="center" wrapText="1"/>
    </xf>
    <xf numFmtId="0" fontId="39" fillId="4" borderId="7" xfId="3" applyFont="1" applyFill="1" applyBorder="1" applyAlignment="1">
      <alignment horizontal="center" vertical="center" wrapText="1"/>
    </xf>
    <xf numFmtId="0" fontId="39" fillId="4" borderId="11" xfId="3" applyFont="1" applyFill="1" applyBorder="1" applyAlignment="1">
      <alignment horizontal="center" vertical="center" wrapText="1"/>
    </xf>
    <xf numFmtId="0" fontId="39" fillId="4" borderId="0" xfId="3" applyFont="1" applyFill="1" applyBorder="1" applyAlignment="1">
      <alignment horizontal="center" vertical="center" wrapText="1"/>
    </xf>
    <xf numFmtId="0" fontId="39" fillId="4" borderId="12" xfId="3" applyFont="1" applyFill="1" applyBorder="1" applyAlignment="1">
      <alignment horizontal="center" vertical="center" wrapText="1"/>
    </xf>
    <xf numFmtId="0" fontId="39" fillId="4" borderId="8" xfId="3" applyFont="1" applyFill="1" applyBorder="1" applyAlignment="1">
      <alignment horizontal="center" vertical="center" wrapText="1"/>
    </xf>
    <xf numFmtId="0" fontId="39" fillId="4" borderId="9" xfId="3" applyFont="1" applyFill="1" applyBorder="1" applyAlignment="1">
      <alignment horizontal="center" vertical="center" wrapText="1"/>
    </xf>
    <xf numFmtId="0" fontId="39" fillId="4" borderId="10" xfId="3" applyFont="1" applyFill="1" applyBorder="1" applyAlignment="1">
      <alignment horizontal="center" vertical="center" wrapText="1"/>
    </xf>
    <xf numFmtId="0" fontId="0" fillId="4" borderId="1" xfId="3" applyFont="1" applyFill="1" applyBorder="1" applyAlignment="1">
      <alignment horizontal="center" vertical="center"/>
    </xf>
    <xf numFmtId="0" fontId="5" fillId="4" borderId="1" xfId="3" applyFill="1" applyBorder="1" applyAlignment="1">
      <alignment horizontal="center" vertical="center"/>
    </xf>
    <xf numFmtId="56" fontId="9" fillId="4" borderId="6" xfId="3" applyNumberFormat="1" applyFont="1" applyFill="1" applyBorder="1" applyAlignment="1">
      <alignment horizontal="left" vertical="center" wrapText="1"/>
    </xf>
    <xf numFmtId="56" fontId="9" fillId="4" borderId="2" xfId="3" applyNumberFormat="1" applyFont="1" applyFill="1" applyBorder="1" applyAlignment="1">
      <alignment horizontal="left" vertical="center" wrapText="1"/>
    </xf>
    <xf numFmtId="56" fontId="9" fillId="4" borderId="7" xfId="3" applyNumberFormat="1" applyFont="1" applyFill="1" applyBorder="1" applyAlignment="1">
      <alignment horizontal="left" vertical="center" wrapText="1"/>
    </xf>
    <xf numFmtId="56" fontId="9" fillId="4" borderId="11" xfId="3" applyNumberFormat="1" applyFont="1" applyFill="1" applyBorder="1" applyAlignment="1">
      <alignment horizontal="left" vertical="center" wrapText="1"/>
    </xf>
    <xf numFmtId="56" fontId="9" fillId="4" borderId="0" xfId="3" applyNumberFormat="1" applyFont="1" applyFill="1" applyBorder="1" applyAlignment="1">
      <alignment horizontal="left" vertical="center" wrapText="1"/>
    </xf>
    <xf numFmtId="56" fontId="9" fillId="4" borderId="12" xfId="3" applyNumberFormat="1" applyFont="1" applyFill="1" applyBorder="1" applyAlignment="1">
      <alignment horizontal="left" vertical="center" wrapText="1"/>
    </xf>
    <xf numFmtId="56" fontId="9" fillId="4" borderId="8" xfId="3" applyNumberFormat="1" applyFont="1" applyFill="1" applyBorder="1" applyAlignment="1">
      <alignment horizontal="left" vertical="center" wrapText="1"/>
    </xf>
    <xf numFmtId="56" fontId="9" fillId="4" borderId="9" xfId="3" applyNumberFormat="1" applyFont="1" applyFill="1" applyBorder="1" applyAlignment="1">
      <alignment horizontal="left" vertical="center" wrapText="1"/>
    </xf>
    <xf numFmtId="56" fontId="9" fillId="4" borderId="10" xfId="3" applyNumberFormat="1" applyFont="1" applyFill="1" applyBorder="1" applyAlignment="1">
      <alignment horizontal="left" vertical="center" wrapText="1"/>
    </xf>
    <xf numFmtId="0" fontId="2" fillId="4" borderId="6" xfId="3" applyFont="1" applyFill="1" applyBorder="1" applyAlignment="1">
      <alignment horizontal="center" vertical="center" wrapText="1"/>
    </xf>
    <xf numFmtId="0" fontId="39" fillId="0" borderId="0" xfId="3" applyFont="1" applyBorder="1" applyAlignment="1">
      <alignment vertical="center"/>
    </xf>
    <xf numFmtId="0" fontId="0" fillId="0" borderId="0" xfId="0" applyAlignment="1">
      <alignment vertical="center"/>
    </xf>
    <xf numFmtId="0" fontId="9" fillId="0" borderId="0" xfId="3" applyFont="1" applyBorder="1" applyAlignment="1">
      <alignment vertical="center"/>
    </xf>
    <xf numFmtId="0" fontId="39" fillId="0" borderId="0" xfId="3" applyFont="1" applyAlignment="1">
      <alignment vertical="center" wrapText="1"/>
    </xf>
    <xf numFmtId="0" fontId="0" fillId="0" borderId="0" xfId="0" applyAlignment="1">
      <alignment vertical="center" wrapText="1"/>
    </xf>
    <xf numFmtId="0" fontId="0" fillId="0" borderId="0" xfId="0" applyAlignment="1"/>
    <xf numFmtId="0" fontId="0" fillId="0" borderId="0" xfId="0" applyAlignment="1">
      <alignment wrapText="1"/>
    </xf>
    <xf numFmtId="0" fontId="85" fillId="0" borderId="0" xfId="0" applyFont="1" applyAlignment="1">
      <alignment horizontal="left" vertical="center" wrapText="1"/>
    </xf>
    <xf numFmtId="0" fontId="9" fillId="0" borderId="3" xfId="5" applyFont="1" applyBorder="1" applyAlignment="1">
      <alignment horizontal="left" vertical="center"/>
    </xf>
    <xf numFmtId="0" fontId="9" fillId="0" borderId="4" xfId="5" applyFont="1" applyBorder="1" applyAlignment="1">
      <alignment horizontal="left" vertical="center"/>
    </xf>
    <xf numFmtId="0" fontId="9" fillId="0" borderId="5" xfId="5" applyFont="1" applyBorder="1" applyAlignment="1">
      <alignment horizontal="left" vertical="center"/>
    </xf>
    <xf numFmtId="0" fontId="23" fillId="0" borderId="3" xfId="11" applyFont="1" applyBorder="1" applyAlignment="1">
      <alignment horizontal="center" vertical="center"/>
    </xf>
    <xf numFmtId="0" fontId="23" fillId="0" borderId="5" xfId="11" applyFont="1" applyBorder="1" applyAlignment="1">
      <alignment horizontal="center" vertical="center"/>
    </xf>
    <xf numFmtId="0" fontId="84" fillId="0" borderId="0" xfId="0" applyFont="1" applyAlignment="1">
      <alignment horizontal="center" vertical="center" shrinkToFit="1"/>
    </xf>
    <xf numFmtId="0" fontId="19" fillId="0" borderId="9" xfId="0" applyFont="1" applyBorder="1" applyAlignment="1">
      <alignment horizontal="left" vertical="center"/>
    </xf>
    <xf numFmtId="0" fontId="39" fillId="0" borderId="1" xfId="11" applyFont="1" applyBorder="1" applyAlignment="1">
      <alignment horizontal="center" vertical="center" wrapText="1"/>
    </xf>
    <xf numFmtId="0" fontId="9" fillId="0" borderId="3" xfId="11" applyFont="1" applyBorder="1" applyAlignment="1">
      <alignment horizontal="center" vertical="center"/>
    </xf>
    <xf numFmtId="0" fontId="9" fillId="0" borderId="4" xfId="11" applyFont="1" applyBorder="1" applyAlignment="1">
      <alignment horizontal="center" vertical="center"/>
    </xf>
    <xf numFmtId="0" fontId="9" fillId="0" borderId="5" xfId="11" applyFont="1" applyBorder="1" applyAlignment="1">
      <alignment horizontal="center" vertical="center"/>
    </xf>
    <xf numFmtId="0" fontId="1" fillId="0" borderId="13" xfId="11" applyBorder="1" applyAlignment="1">
      <alignment horizontal="center" vertical="center"/>
    </xf>
    <xf numFmtId="0" fontId="1" fillId="0" borderId="15" xfId="11" applyBorder="1" applyAlignment="1">
      <alignment horizontal="center" vertical="center"/>
    </xf>
    <xf numFmtId="0" fontId="1" fillId="0" borderId="14" xfId="11" applyBorder="1" applyAlignment="1">
      <alignment horizontal="center" vertical="center"/>
    </xf>
    <xf numFmtId="0" fontId="39" fillId="0" borderId="6" xfId="11" applyFont="1" applyBorder="1" applyAlignment="1">
      <alignment horizontal="left" vertical="center" wrapText="1"/>
    </xf>
    <xf numFmtId="0" fontId="39" fillId="0" borderId="2" xfId="11" applyFont="1" applyBorder="1" applyAlignment="1">
      <alignment horizontal="left" vertical="center" wrapText="1"/>
    </xf>
    <xf numFmtId="0" fontId="39" fillId="0" borderId="7" xfId="11" applyFont="1" applyBorder="1" applyAlignment="1">
      <alignment horizontal="left" vertical="center" wrapText="1"/>
    </xf>
    <xf numFmtId="0" fontId="39" fillId="0" borderId="11" xfId="11" applyFont="1" applyBorder="1" applyAlignment="1">
      <alignment horizontal="left" vertical="center" wrapText="1"/>
    </xf>
    <xf numFmtId="0" fontId="39" fillId="0" borderId="0" xfId="11" applyFont="1" applyAlignment="1">
      <alignment horizontal="left" vertical="center" wrapText="1"/>
    </xf>
    <xf numFmtId="0" fontId="39" fillId="0" borderId="12" xfId="11" applyFont="1" applyBorder="1" applyAlignment="1">
      <alignment horizontal="left" vertical="center" wrapText="1"/>
    </xf>
    <xf numFmtId="0" fontId="39" fillId="0" borderId="8" xfId="11" applyFont="1" applyBorder="1" applyAlignment="1">
      <alignment horizontal="left" vertical="center" wrapText="1"/>
    </xf>
    <xf numFmtId="0" fontId="39" fillId="0" borderId="9" xfId="11" applyFont="1" applyBorder="1" applyAlignment="1">
      <alignment horizontal="left" vertical="center" wrapText="1"/>
    </xf>
    <xf numFmtId="0" fontId="39" fillId="0" borderId="10" xfId="11" applyFont="1" applyBorder="1" applyAlignment="1">
      <alignment horizontal="left" vertical="center" wrapText="1"/>
    </xf>
    <xf numFmtId="0" fontId="9" fillId="0" borderId="3" xfId="11" applyFont="1" applyBorder="1" applyAlignment="1">
      <alignment horizontal="left" vertical="center"/>
    </xf>
    <xf numFmtId="0" fontId="9" fillId="0" borderId="4" xfId="11" applyFont="1" applyBorder="1" applyAlignment="1">
      <alignment horizontal="left" vertical="center"/>
    </xf>
    <xf numFmtId="0" fontId="9" fillId="0" borderId="5" xfId="11" applyFont="1" applyBorder="1" applyAlignment="1">
      <alignment horizontal="left" vertical="center"/>
    </xf>
    <xf numFmtId="0" fontId="9" fillId="0" borderId="13" xfId="11" applyFont="1" applyBorder="1" applyAlignment="1">
      <alignment horizontal="center" vertical="center" wrapText="1"/>
    </xf>
    <xf numFmtId="0" fontId="9" fillId="0" borderId="15" xfId="11" applyFont="1" applyBorder="1" applyAlignment="1">
      <alignment horizontal="center" vertical="center" wrapText="1"/>
    </xf>
    <xf numFmtId="0" fontId="9" fillId="0" borderId="14" xfId="11" applyFont="1" applyBorder="1" applyAlignment="1">
      <alignment horizontal="center" vertical="center" wrapText="1"/>
    </xf>
    <xf numFmtId="0" fontId="7" fillId="0" borderId="1" xfId="0" applyFont="1" applyBorder="1" applyAlignment="1">
      <alignment horizontal="left" vertical="center" wrapText="1"/>
    </xf>
    <xf numFmtId="56" fontId="9" fillId="0" borderId="3" xfId="11" applyNumberFormat="1" applyFont="1" applyBorder="1" applyAlignment="1">
      <alignment horizontal="left" vertical="center"/>
    </xf>
    <xf numFmtId="56" fontId="9" fillId="0" borderId="4" xfId="11" applyNumberFormat="1" applyFont="1" applyBorder="1" applyAlignment="1">
      <alignment horizontal="left" vertical="center"/>
    </xf>
    <xf numFmtId="56" fontId="9" fillId="0" borderId="5" xfId="11" applyNumberFormat="1" applyFont="1" applyBorder="1" applyAlignment="1">
      <alignment horizontal="left" vertical="center"/>
    </xf>
    <xf numFmtId="0" fontId="39" fillId="0" borderId="3" xfId="11" applyFont="1" applyBorder="1" applyAlignment="1">
      <alignment horizontal="left" vertical="center" wrapText="1"/>
    </xf>
    <xf numFmtId="0" fontId="39" fillId="0" borderId="4" xfId="11" applyFont="1" applyBorder="1" applyAlignment="1">
      <alignment horizontal="left" vertical="center" wrapText="1"/>
    </xf>
    <xf numFmtId="0" fontId="39" fillId="0" borderId="5" xfId="11" applyFont="1" applyBorder="1" applyAlignment="1">
      <alignment horizontal="left" vertical="center" wrapText="1"/>
    </xf>
    <xf numFmtId="0" fontId="9" fillId="0" borderId="3" xfId="11" applyFont="1" applyBorder="1" applyAlignment="1">
      <alignment horizontal="left" vertical="center" wrapText="1"/>
    </xf>
    <xf numFmtId="0" fontId="9" fillId="0" borderId="4" xfId="11" applyFont="1" applyBorder="1" applyAlignment="1">
      <alignment horizontal="left" vertical="center" wrapText="1"/>
    </xf>
    <xf numFmtId="0" fontId="9" fillId="0" borderId="5" xfId="11" applyFont="1" applyBorder="1" applyAlignment="1">
      <alignment horizontal="left" vertical="center" wrapText="1"/>
    </xf>
    <xf numFmtId="0" fontId="39" fillId="0" borderId="6" xfId="11" applyFont="1" applyBorder="1" applyAlignment="1">
      <alignment vertical="center" wrapText="1"/>
    </xf>
    <xf numFmtId="0" fontId="39" fillId="0" borderId="2" xfId="11" applyFont="1" applyBorder="1" applyAlignment="1">
      <alignment vertical="center" wrapText="1"/>
    </xf>
    <xf numFmtId="0" fontId="39" fillId="0" borderId="7" xfId="11" applyFont="1" applyBorder="1" applyAlignment="1">
      <alignment vertical="center" wrapText="1"/>
    </xf>
    <xf numFmtId="0" fontId="39" fillId="0" borderId="8" xfId="11" applyFont="1" applyBorder="1" applyAlignment="1">
      <alignment vertical="center" wrapText="1"/>
    </xf>
    <xf numFmtId="0" fontId="39" fillId="0" borderId="9" xfId="11" applyFont="1" applyBorder="1" applyAlignment="1">
      <alignment vertical="center" wrapText="1"/>
    </xf>
    <xf numFmtId="0" fontId="39" fillId="0" borderId="10" xfId="11" applyFont="1" applyBorder="1" applyAlignment="1">
      <alignment vertical="center" wrapText="1"/>
    </xf>
    <xf numFmtId="0" fontId="39" fillId="0" borderId="3" xfId="11" applyFont="1" applyBorder="1" applyAlignment="1">
      <alignment vertical="center" wrapText="1"/>
    </xf>
    <xf numFmtId="0" fontId="39" fillId="0" borderId="4" xfId="11" applyFont="1" applyBorder="1" applyAlignment="1">
      <alignment vertical="center" wrapText="1"/>
    </xf>
    <xf numFmtId="0" fontId="39" fillId="0" borderId="5" xfId="11" applyFont="1" applyBorder="1" applyAlignment="1">
      <alignment vertical="center" wrapText="1"/>
    </xf>
    <xf numFmtId="0" fontId="39" fillId="0" borderId="3" xfId="11" applyFont="1" applyBorder="1">
      <alignment vertical="center"/>
    </xf>
    <xf numFmtId="0" fontId="39" fillId="0" borderId="4" xfId="11" applyFont="1" applyBorder="1">
      <alignment vertical="center"/>
    </xf>
    <xf numFmtId="0" fontId="39" fillId="0" borderId="5" xfId="11" applyFont="1" applyBorder="1">
      <alignment vertical="center"/>
    </xf>
    <xf numFmtId="0" fontId="39" fillId="0" borderId="6" xfId="11" applyFont="1" applyBorder="1">
      <alignment vertical="center"/>
    </xf>
    <xf numFmtId="0" fontId="39" fillId="0" borderId="2" xfId="11" applyFont="1" applyBorder="1">
      <alignment vertical="center"/>
    </xf>
    <xf numFmtId="0" fontId="39" fillId="0" borderId="7" xfId="11" applyFont="1" applyBorder="1">
      <alignment vertical="center"/>
    </xf>
    <xf numFmtId="0" fontId="39" fillId="0" borderId="8" xfId="11" applyFont="1" applyBorder="1">
      <alignment vertical="center"/>
    </xf>
    <xf numFmtId="0" fontId="39" fillId="0" borderId="9" xfId="11" applyFont="1" applyBorder="1">
      <alignment vertical="center"/>
    </xf>
    <xf numFmtId="0" fontId="39" fillId="0" borderId="10" xfId="11" applyFont="1" applyBorder="1">
      <alignment vertical="center"/>
    </xf>
    <xf numFmtId="0" fontId="9" fillId="4" borderId="3" xfId="11" applyFont="1" applyFill="1" applyBorder="1" applyAlignment="1">
      <alignment horizontal="left" vertical="top"/>
    </xf>
    <xf numFmtId="0" fontId="9" fillId="4" borderId="4" xfId="11" applyFont="1" applyFill="1" applyBorder="1" applyAlignment="1">
      <alignment horizontal="left" vertical="top"/>
    </xf>
    <xf numFmtId="0" fontId="9" fillId="4" borderId="5" xfId="11" applyFont="1" applyFill="1" applyBorder="1" applyAlignment="1">
      <alignment horizontal="left" vertical="top"/>
    </xf>
    <xf numFmtId="0" fontId="89" fillId="0" borderId="0" xfId="0" applyFont="1" applyAlignment="1">
      <alignment vertical="center" wrapText="1"/>
    </xf>
    <xf numFmtId="0" fontId="89" fillId="0" borderId="0" xfId="0" applyFont="1" applyAlignment="1">
      <alignment vertical="center" wrapText="1"/>
    </xf>
  </cellXfs>
  <cellStyles count="12">
    <cellStyle name="タイトル" xfId="7" builtinId="15"/>
    <cellStyle name="桁区切り 2" xfId="2" xr:uid="{00000000-0005-0000-0000-000000000000}"/>
    <cellStyle name="標準" xfId="0" builtinId="0"/>
    <cellStyle name="標準 16" xfId="3" xr:uid="{00000000-0005-0000-0000-000002000000}"/>
    <cellStyle name="標準 16 2" xfId="10" xr:uid="{8F659C9E-69EC-491D-86EC-7996B8E441D2}"/>
    <cellStyle name="標準 16 2 2" xfId="11" xr:uid="{D84C2984-70A9-45EA-A811-D10BA27CDAB1}"/>
    <cellStyle name="標準 2" xfId="1" xr:uid="{00000000-0005-0000-0000-000003000000}"/>
    <cellStyle name="標準 2 2" xfId="4" xr:uid="{00000000-0005-0000-0000-000004000000}"/>
    <cellStyle name="標準 2 2 2" xfId="9" xr:uid="{D967F1F6-A941-4B70-8AA3-2328AA0C3FF3}"/>
    <cellStyle name="標準 2 3" xfId="5" xr:uid="{00000000-0005-0000-0000-000005000000}"/>
    <cellStyle name="標準 3" xfId="6" xr:uid="{E88BEEDD-F674-41B2-A226-C3308496B41D}"/>
    <cellStyle name="標準 4" xfId="8" xr:uid="{96C3E578-F018-42B2-80C0-F31B2821DCC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78336</xdr:colOff>
      <xdr:row>42</xdr:row>
      <xdr:rowOff>28485</xdr:rowOff>
    </xdr:from>
    <xdr:to>
      <xdr:col>10</xdr:col>
      <xdr:colOff>85458</xdr:colOff>
      <xdr:row>43</xdr:row>
      <xdr:rowOff>227887</xdr:rowOff>
    </xdr:to>
    <xdr:sp macro="" textlink="">
      <xdr:nvSpPr>
        <xdr:cNvPr id="2" name="大かっこ 1">
          <a:extLst>
            <a:ext uri="{FF2B5EF4-FFF2-40B4-BE49-F238E27FC236}">
              <a16:creationId xmlns:a16="http://schemas.microsoft.com/office/drawing/2014/main" id="{F6D9F1D2-3EA0-4CBF-B733-E40885943386}"/>
            </a:ext>
          </a:extLst>
        </xdr:cNvPr>
        <xdr:cNvSpPr/>
      </xdr:nvSpPr>
      <xdr:spPr>
        <a:xfrm>
          <a:off x="170915" y="9927364"/>
          <a:ext cx="6444954" cy="4842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996;&#35351;&#35347;&#32244;/&#65298;&#65296;&#65297;&#65305;&#24180;&#24230;&#12288;&#65320;&#65299;&#65297;&#12288;&#23455;&#26045;/53&#23601;&#32887;&#29366;&#27841;&#22577;&#21578;&#65288;&#20462;&#20102;&#29366;&#27841;&#22577;&#21578;&#65289;/099%20&#27096;&#24335;&#65288;&#12502;&#12521;&#12531;&#12463;&#65289;/&#9671;2&#20462;&#20102;&#29366;&#27841;&#22577;&#21578;&#26360;&#65288;&#65289;&#29987;&#20154;&#35506;&#36865;&#20184;20181029&#35430;&#34892;&#29256;%20%20&#21407;&#31295;&#65288;&#19968;&#33324;&#12539;&#32946;&#20816;&#2084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産人係内向け）"/>
      <sheetName val="修了生名簿 20180911版2"/>
      <sheetName val="【一般コース】修了状況報告書"/>
      <sheetName val="【育児等両立コース】修了状況報告書"/>
    </sheetNames>
    <sheetDataSet>
      <sheetData sheetId="0" refreshError="1"/>
      <sheetData sheetId="1" refreshError="1">
        <row r="11">
          <cell r="H11" t="str">
            <v>○</v>
          </cell>
        </row>
        <row r="12">
          <cell r="H12" t="str">
            <v>○</v>
          </cell>
        </row>
        <row r="13">
          <cell r="H13" t="str">
            <v>○</v>
          </cell>
        </row>
        <row r="14">
          <cell r="H14" t="str">
            <v>○</v>
          </cell>
        </row>
        <row r="15">
          <cell r="H15" t="str">
            <v>○</v>
          </cell>
        </row>
        <row r="16">
          <cell r="H16" t="str">
            <v>○</v>
          </cell>
        </row>
        <row r="17">
          <cell r="H17" t="str">
            <v>○</v>
          </cell>
        </row>
        <row r="18">
          <cell r="H18" t="str">
            <v>○</v>
          </cell>
        </row>
        <row r="19">
          <cell r="H19" t="str">
            <v>○</v>
          </cell>
        </row>
        <row r="20">
          <cell r="H20" t="str">
            <v>○</v>
          </cell>
        </row>
        <row r="21">
          <cell r="H21" t="str">
            <v/>
          </cell>
        </row>
        <row r="22">
          <cell r="H22" t="str">
            <v/>
          </cell>
        </row>
        <row r="23">
          <cell r="H23" t="str">
            <v/>
          </cell>
        </row>
        <row r="24">
          <cell r="H24" t="str">
            <v/>
          </cell>
        </row>
        <row r="25">
          <cell r="H25" t="str">
            <v/>
          </cell>
        </row>
        <row r="26">
          <cell r="H26" t="str">
            <v/>
          </cell>
        </row>
        <row r="27">
          <cell r="H27" t="str">
            <v/>
          </cell>
        </row>
        <row r="28">
          <cell r="H28" t="str">
            <v/>
          </cell>
        </row>
        <row r="29">
          <cell r="H29" t="str">
            <v/>
          </cell>
        </row>
        <row r="30">
          <cell r="H30" t="str">
            <v/>
          </cell>
        </row>
        <row r="31">
          <cell r="H31" t="str">
            <v/>
          </cell>
        </row>
        <row r="32">
          <cell r="H32" t="str">
            <v/>
          </cell>
        </row>
        <row r="33">
          <cell r="H33" t="str">
            <v/>
          </cell>
        </row>
        <row r="34">
          <cell r="H34" t="str">
            <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80"/>
  <sheetViews>
    <sheetView workbookViewId="0">
      <selection activeCell="A5" sqref="A5:XFD7"/>
    </sheetView>
  </sheetViews>
  <sheetFormatPr defaultColWidth="3.125" defaultRowHeight="24" customHeight="1"/>
  <cols>
    <col min="1" max="16384" width="3.125" style="1"/>
  </cols>
  <sheetData>
    <row r="2" spans="1:32" ht="24" customHeight="1">
      <c r="A2" s="599" t="s">
        <v>25</v>
      </c>
      <c r="B2" s="599"/>
      <c r="C2" s="599"/>
      <c r="D2" s="599"/>
      <c r="E2" s="600" t="s">
        <v>24</v>
      </c>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row>
    <row r="3" spans="1:32" ht="24" customHeight="1">
      <c r="R3" s="599" t="s">
        <v>0</v>
      </c>
      <c r="S3" s="599"/>
      <c r="T3" s="599"/>
      <c r="U3" s="599"/>
      <c r="V3" s="599"/>
      <c r="W3" s="599"/>
      <c r="X3" s="599"/>
      <c r="Y3" s="599"/>
      <c r="Z3" s="599"/>
      <c r="AA3" s="599"/>
      <c r="AB3" s="599"/>
      <c r="AC3" s="599"/>
      <c r="AD3" s="599"/>
      <c r="AE3" s="599"/>
      <c r="AF3" s="599"/>
    </row>
    <row r="4" spans="1:32" ht="24" customHeight="1">
      <c r="R4" s="599" t="s">
        <v>1</v>
      </c>
      <c r="S4" s="599"/>
      <c r="T4" s="599"/>
      <c r="U4" s="599"/>
      <c r="V4" s="599"/>
      <c r="W4" s="599"/>
      <c r="X4" s="599"/>
      <c r="Y4" s="599"/>
      <c r="Z4" s="599"/>
      <c r="AA4" s="599"/>
      <c r="AB4" s="599"/>
      <c r="AC4" s="599"/>
      <c r="AD4" s="599"/>
      <c r="AE4" s="599"/>
      <c r="AF4" s="599"/>
    </row>
    <row r="5" spans="1:32" ht="24" customHeight="1">
      <c r="A5" s="599" t="s">
        <v>35</v>
      </c>
      <c r="B5" s="599"/>
      <c r="C5" s="599"/>
      <c r="D5" s="599"/>
      <c r="E5" s="600" t="s">
        <v>95</v>
      </c>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row>
    <row r="6" spans="1:32" ht="24" customHeight="1">
      <c r="R6" s="599" t="s">
        <v>0</v>
      </c>
      <c r="S6" s="599"/>
      <c r="T6" s="599"/>
      <c r="U6" s="599"/>
      <c r="V6" s="599"/>
      <c r="W6" s="599"/>
      <c r="X6" s="599"/>
      <c r="Y6" s="599"/>
      <c r="Z6" s="599"/>
      <c r="AA6" s="599"/>
      <c r="AB6" s="599"/>
      <c r="AC6" s="599"/>
      <c r="AD6" s="599"/>
      <c r="AE6" s="599"/>
      <c r="AF6" s="599"/>
    </row>
    <row r="7" spans="1:32" ht="24" customHeight="1">
      <c r="R7" s="599" t="s">
        <v>1</v>
      </c>
      <c r="S7" s="599"/>
      <c r="T7" s="599"/>
      <c r="U7" s="599"/>
      <c r="V7" s="599"/>
      <c r="W7" s="599"/>
      <c r="X7" s="599"/>
      <c r="Y7" s="599"/>
      <c r="Z7" s="599"/>
      <c r="AA7" s="599"/>
      <c r="AB7" s="599"/>
      <c r="AC7" s="599"/>
      <c r="AD7" s="599"/>
      <c r="AE7" s="599"/>
      <c r="AF7" s="599"/>
    </row>
    <row r="8" spans="1:32" ht="24" customHeight="1">
      <c r="A8" s="599" t="s">
        <v>37</v>
      </c>
      <c r="B8" s="599"/>
      <c r="C8" s="599"/>
      <c r="D8" s="599"/>
      <c r="E8" s="600" t="s">
        <v>38</v>
      </c>
      <c r="F8" s="600"/>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row>
    <row r="9" spans="1:32" ht="24" customHeight="1">
      <c r="R9" s="599" t="s">
        <v>0</v>
      </c>
      <c r="S9" s="599"/>
      <c r="T9" s="599"/>
      <c r="U9" s="599"/>
      <c r="V9" s="599"/>
      <c r="W9" s="599"/>
      <c r="X9" s="599"/>
      <c r="Y9" s="599"/>
      <c r="Z9" s="599"/>
      <c r="AA9" s="599"/>
      <c r="AB9" s="599"/>
      <c r="AC9" s="599"/>
      <c r="AD9" s="599"/>
      <c r="AE9" s="599"/>
      <c r="AF9" s="599"/>
    </row>
    <row r="10" spans="1:32" ht="24" customHeight="1">
      <c r="R10" s="599" t="s">
        <v>1</v>
      </c>
      <c r="S10" s="599"/>
      <c r="T10" s="599"/>
      <c r="U10" s="599"/>
      <c r="V10" s="599"/>
      <c r="W10" s="599"/>
      <c r="X10" s="599"/>
      <c r="Y10" s="599"/>
      <c r="Z10" s="599"/>
      <c r="AA10" s="599"/>
      <c r="AB10" s="599"/>
      <c r="AC10" s="599"/>
      <c r="AD10" s="599"/>
      <c r="AE10" s="599"/>
      <c r="AF10" s="599"/>
    </row>
    <row r="11" spans="1:32" ht="24" customHeight="1">
      <c r="A11" s="599" t="s">
        <v>58</v>
      </c>
      <c r="B11" s="599"/>
      <c r="C11" s="599"/>
      <c r="D11" s="599"/>
      <c r="E11" s="600" t="s">
        <v>59</v>
      </c>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row>
    <row r="12" spans="1:32" ht="24" customHeight="1">
      <c r="R12" s="599" t="s">
        <v>0</v>
      </c>
      <c r="S12" s="599"/>
      <c r="T12" s="599"/>
      <c r="U12" s="599"/>
      <c r="V12" s="599"/>
      <c r="W12" s="599"/>
      <c r="X12" s="599"/>
      <c r="Y12" s="599"/>
      <c r="Z12" s="599"/>
      <c r="AA12" s="599"/>
      <c r="AB12" s="599"/>
      <c r="AC12" s="599"/>
      <c r="AD12" s="599"/>
      <c r="AE12" s="599"/>
      <c r="AF12" s="599"/>
    </row>
    <row r="13" spans="1:32" ht="24" customHeight="1">
      <c r="R13" s="599" t="s">
        <v>1</v>
      </c>
      <c r="S13" s="599"/>
      <c r="T13" s="599"/>
      <c r="U13" s="599"/>
      <c r="V13" s="599"/>
      <c r="W13" s="599"/>
      <c r="X13" s="599"/>
      <c r="Y13" s="599"/>
      <c r="Z13" s="599"/>
      <c r="AA13" s="599"/>
      <c r="AB13" s="599"/>
      <c r="AC13" s="599"/>
      <c r="AD13" s="599"/>
      <c r="AE13" s="599"/>
      <c r="AF13" s="599"/>
    </row>
    <row r="14" spans="1:32" ht="24" customHeight="1">
      <c r="A14" s="599" t="s">
        <v>62</v>
      </c>
      <c r="B14" s="599"/>
      <c r="C14" s="599"/>
      <c r="D14" s="599"/>
      <c r="E14" s="600" t="s">
        <v>63</v>
      </c>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row>
    <row r="15" spans="1:32" ht="24" customHeight="1">
      <c r="R15" s="599" t="s">
        <v>0</v>
      </c>
      <c r="S15" s="599"/>
      <c r="T15" s="599"/>
      <c r="U15" s="599"/>
      <c r="V15" s="599"/>
      <c r="W15" s="599"/>
      <c r="X15" s="599"/>
      <c r="Y15" s="599"/>
      <c r="Z15" s="599"/>
      <c r="AA15" s="599"/>
      <c r="AB15" s="599"/>
      <c r="AC15" s="599"/>
      <c r="AD15" s="599"/>
      <c r="AE15" s="599"/>
      <c r="AF15" s="599"/>
    </row>
    <row r="16" spans="1:32" ht="24" customHeight="1">
      <c r="R16" s="599" t="s">
        <v>1</v>
      </c>
      <c r="S16" s="599"/>
      <c r="T16" s="599"/>
      <c r="U16" s="599"/>
      <c r="V16" s="599"/>
      <c r="W16" s="599"/>
      <c r="X16" s="599"/>
      <c r="Y16" s="599"/>
      <c r="Z16" s="599"/>
      <c r="AA16" s="599"/>
      <c r="AB16" s="599"/>
      <c r="AC16" s="599"/>
      <c r="AD16" s="599"/>
      <c r="AE16" s="599"/>
      <c r="AF16" s="599"/>
    </row>
    <row r="17" spans="1:32" ht="24" customHeight="1">
      <c r="A17" s="599" t="s">
        <v>75</v>
      </c>
      <c r="B17" s="599"/>
      <c r="C17" s="599"/>
      <c r="D17" s="599"/>
      <c r="E17" s="600" t="s">
        <v>76</v>
      </c>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row>
    <row r="18" spans="1:32" ht="24" customHeight="1">
      <c r="R18" s="599" t="s">
        <v>0</v>
      </c>
      <c r="S18" s="599"/>
      <c r="T18" s="599"/>
      <c r="U18" s="599"/>
      <c r="V18" s="599"/>
      <c r="W18" s="599"/>
      <c r="X18" s="599"/>
      <c r="Y18" s="599"/>
      <c r="Z18" s="599"/>
      <c r="AA18" s="599"/>
      <c r="AB18" s="599"/>
      <c r="AC18" s="599"/>
      <c r="AD18" s="599"/>
      <c r="AE18" s="599"/>
      <c r="AF18" s="599"/>
    </row>
    <row r="19" spans="1:32" ht="24" customHeight="1">
      <c r="R19" s="599" t="s">
        <v>1</v>
      </c>
      <c r="S19" s="599"/>
      <c r="T19" s="599"/>
      <c r="U19" s="599"/>
      <c r="V19" s="599"/>
      <c r="W19" s="599"/>
      <c r="X19" s="599"/>
      <c r="Y19" s="599"/>
      <c r="Z19" s="599"/>
      <c r="AA19" s="599"/>
      <c r="AB19" s="599"/>
      <c r="AC19" s="599"/>
      <c r="AD19" s="599"/>
      <c r="AE19" s="599"/>
      <c r="AF19" s="599"/>
    </row>
    <row r="20" spans="1:32" ht="24" customHeight="1">
      <c r="A20" s="599" t="s">
        <v>77</v>
      </c>
      <c r="B20" s="599"/>
      <c r="C20" s="599"/>
      <c r="D20" s="599"/>
      <c r="E20" s="600" t="s">
        <v>78</v>
      </c>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row>
    <row r="21" spans="1:32" ht="24" customHeight="1">
      <c r="R21" s="599" t="s">
        <v>0</v>
      </c>
      <c r="S21" s="599"/>
      <c r="T21" s="599"/>
      <c r="U21" s="599"/>
      <c r="V21" s="599"/>
      <c r="W21" s="599"/>
      <c r="X21" s="599"/>
      <c r="Y21" s="599"/>
      <c r="Z21" s="599"/>
      <c r="AA21" s="599"/>
      <c r="AB21" s="599"/>
      <c r="AC21" s="599"/>
      <c r="AD21" s="599"/>
      <c r="AE21" s="599"/>
      <c r="AF21" s="599"/>
    </row>
    <row r="22" spans="1:32" ht="24" customHeight="1">
      <c r="R22" s="599" t="s">
        <v>1</v>
      </c>
      <c r="S22" s="599"/>
      <c r="T22" s="599"/>
      <c r="U22" s="599"/>
      <c r="V22" s="599"/>
      <c r="W22" s="599"/>
      <c r="X22" s="599"/>
      <c r="Y22" s="599"/>
      <c r="Z22" s="599"/>
      <c r="AA22" s="599"/>
      <c r="AB22" s="599"/>
      <c r="AC22" s="599"/>
      <c r="AD22" s="599"/>
      <c r="AE22" s="599"/>
      <c r="AF22" s="599"/>
    </row>
    <row r="23" spans="1:32" ht="24" customHeight="1">
      <c r="A23" s="599" t="s">
        <v>79</v>
      </c>
      <c r="B23" s="599"/>
      <c r="C23" s="599"/>
      <c r="D23" s="599"/>
      <c r="E23" s="600" t="s">
        <v>80</v>
      </c>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row>
    <row r="24" spans="1:32" ht="24" customHeight="1">
      <c r="R24" s="599" t="s">
        <v>0</v>
      </c>
      <c r="S24" s="599"/>
      <c r="T24" s="599"/>
      <c r="U24" s="599"/>
      <c r="V24" s="599"/>
      <c r="W24" s="599"/>
      <c r="X24" s="599"/>
      <c r="Y24" s="599"/>
      <c r="Z24" s="599"/>
      <c r="AA24" s="599"/>
      <c r="AB24" s="599"/>
      <c r="AC24" s="599"/>
      <c r="AD24" s="599"/>
      <c r="AE24" s="599"/>
      <c r="AF24" s="599"/>
    </row>
    <row r="25" spans="1:32" ht="24" customHeight="1">
      <c r="R25" s="599" t="s">
        <v>1</v>
      </c>
      <c r="S25" s="599"/>
      <c r="T25" s="599"/>
      <c r="U25" s="599"/>
      <c r="V25" s="599"/>
      <c r="W25" s="599"/>
      <c r="X25" s="599"/>
      <c r="Y25" s="599"/>
      <c r="Z25" s="599"/>
      <c r="AA25" s="599"/>
      <c r="AB25" s="599"/>
      <c r="AC25" s="599"/>
      <c r="AD25" s="599"/>
      <c r="AE25" s="599"/>
      <c r="AF25" s="599"/>
    </row>
    <row r="26" spans="1:32" ht="24" customHeight="1">
      <c r="A26" s="599" t="s">
        <v>81</v>
      </c>
      <c r="B26" s="599"/>
      <c r="C26" s="599"/>
      <c r="D26" s="599"/>
      <c r="E26" s="600" t="s">
        <v>82</v>
      </c>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row>
    <row r="27" spans="1:32" ht="24" customHeight="1">
      <c r="R27" s="599" t="s">
        <v>0</v>
      </c>
      <c r="S27" s="599"/>
      <c r="T27" s="599"/>
      <c r="U27" s="599"/>
      <c r="V27" s="599"/>
      <c r="W27" s="599"/>
      <c r="X27" s="599"/>
      <c r="Y27" s="599"/>
      <c r="Z27" s="599"/>
      <c r="AA27" s="599"/>
      <c r="AB27" s="599"/>
      <c r="AC27" s="599"/>
      <c r="AD27" s="599"/>
      <c r="AE27" s="599"/>
      <c r="AF27" s="599"/>
    </row>
    <row r="28" spans="1:32" ht="24" customHeight="1">
      <c r="R28" s="599" t="s">
        <v>1</v>
      </c>
      <c r="S28" s="599"/>
      <c r="T28" s="599"/>
      <c r="U28" s="599"/>
      <c r="V28" s="599"/>
      <c r="W28" s="599"/>
      <c r="X28" s="599"/>
      <c r="Y28" s="599"/>
      <c r="Z28" s="599"/>
      <c r="AA28" s="599"/>
      <c r="AB28" s="599"/>
      <c r="AC28" s="599"/>
      <c r="AD28" s="599"/>
      <c r="AE28" s="599"/>
      <c r="AF28" s="599"/>
    </row>
    <row r="29" spans="1:32" ht="24" customHeight="1">
      <c r="A29" s="599" t="s">
        <v>83</v>
      </c>
      <c r="B29" s="599"/>
      <c r="C29" s="599"/>
      <c r="D29" s="599"/>
      <c r="E29" s="600" t="s">
        <v>11</v>
      </c>
      <c r="F29" s="600"/>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row>
    <row r="30" spans="1:32" ht="24" customHeight="1">
      <c r="R30" s="599" t="s">
        <v>0</v>
      </c>
      <c r="S30" s="599"/>
      <c r="T30" s="599"/>
      <c r="U30" s="599"/>
      <c r="V30" s="599"/>
      <c r="W30" s="599"/>
      <c r="X30" s="599"/>
      <c r="Y30" s="599"/>
      <c r="Z30" s="599"/>
      <c r="AA30" s="599"/>
      <c r="AB30" s="599"/>
      <c r="AC30" s="599"/>
      <c r="AD30" s="599"/>
      <c r="AE30" s="599"/>
      <c r="AF30" s="599"/>
    </row>
    <row r="31" spans="1:32" ht="24" customHeight="1">
      <c r="R31" s="599" t="s">
        <v>1</v>
      </c>
      <c r="S31" s="599"/>
      <c r="T31" s="599"/>
      <c r="U31" s="599"/>
      <c r="V31" s="599"/>
      <c r="W31" s="599"/>
      <c r="X31" s="599"/>
      <c r="Y31" s="599"/>
      <c r="Z31" s="599"/>
      <c r="AA31" s="599"/>
      <c r="AB31" s="599"/>
      <c r="AC31" s="599"/>
      <c r="AD31" s="599"/>
      <c r="AE31" s="599"/>
      <c r="AF31" s="599"/>
    </row>
    <row r="32" spans="1:32" ht="24" customHeight="1">
      <c r="A32" s="599" t="s">
        <v>12</v>
      </c>
      <c r="B32" s="599"/>
      <c r="C32" s="599"/>
      <c r="D32" s="599"/>
      <c r="E32" s="600" t="s">
        <v>84</v>
      </c>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row>
    <row r="33" spans="1:32" ht="24" customHeight="1">
      <c r="R33" s="599" t="s">
        <v>0</v>
      </c>
      <c r="S33" s="599"/>
      <c r="T33" s="599"/>
      <c r="U33" s="599"/>
      <c r="V33" s="599"/>
      <c r="W33" s="599"/>
      <c r="X33" s="599"/>
      <c r="Y33" s="599"/>
      <c r="Z33" s="599"/>
      <c r="AA33" s="599"/>
      <c r="AB33" s="599"/>
      <c r="AC33" s="599"/>
      <c r="AD33" s="599"/>
      <c r="AE33" s="599"/>
      <c r="AF33" s="599"/>
    </row>
    <row r="34" spans="1:32" ht="24" customHeight="1">
      <c r="R34" s="599" t="s">
        <v>1</v>
      </c>
      <c r="S34" s="599"/>
      <c r="T34" s="599"/>
      <c r="U34" s="599"/>
      <c r="V34" s="599"/>
      <c r="W34" s="599"/>
      <c r="X34" s="599"/>
      <c r="Y34" s="599"/>
      <c r="Z34" s="599"/>
      <c r="AA34" s="599"/>
      <c r="AB34" s="599"/>
      <c r="AC34" s="599"/>
      <c r="AD34" s="599"/>
      <c r="AE34" s="599"/>
      <c r="AF34" s="599"/>
    </row>
    <row r="35" spans="1:32" ht="24" customHeight="1">
      <c r="A35" s="599" t="s">
        <v>89</v>
      </c>
      <c r="B35" s="599"/>
      <c r="C35" s="599"/>
      <c r="D35" s="599"/>
      <c r="E35" s="600" t="s">
        <v>90</v>
      </c>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c r="AF35" s="600"/>
    </row>
    <row r="36" spans="1:32" ht="24" customHeight="1">
      <c r="R36" s="599" t="s">
        <v>0</v>
      </c>
      <c r="S36" s="599"/>
      <c r="T36" s="599"/>
      <c r="U36" s="599"/>
      <c r="V36" s="599"/>
      <c r="W36" s="599"/>
      <c r="X36" s="599"/>
      <c r="Y36" s="599"/>
      <c r="Z36" s="599"/>
      <c r="AA36" s="599"/>
      <c r="AB36" s="599"/>
      <c r="AC36" s="599"/>
      <c r="AD36" s="599"/>
      <c r="AE36" s="599"/>
      <c r="AF36" s="599"/>
    </row>
    <row r="37" spans="1:32" ht="24" customHeight="1">
      <c r="R37" s="599" t="s">
        <v>1</v>
      </c>
      <c r="S37" s="599"/>
      <c r="T37" s="599"/>
      <c r="U37" s="599"/>
      <c r="V37" s="599"/>
      <c r="W37" s="599"/>
      <c r="X37" s="599"/>
      <c r="Y37" s="599"/>
      <c r="Z37" s="599"/>
      <c r="AA37" s="599"/>
      <c r="AB37" s="599"/>
      <c r="AC37" s="599"/>
      <c r="AD37" s="599"/>
      <c r="AE37" s="599"/>
      <c r="AF37" s="599"/>
    </row>
    <row r="38" spans="1:32" ht="24" customHeight="1">
      <c r="A38" s="599" t="s">
        <v>93</v>
      </c>
      <c r="B38" s="599"/>
      <c r="C38" s="599"/>
      <c r="D38" s="599"/>
      <c r="E38" s="600" t="s">
        <v>94</v>
      </c>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row>
    <row r="39" spans="1:32" ht="24" customHeight="1">
      <c r="R39" s="599" t="s">
        <v>0</v>
      </c>
      <c r="S39" s="599"/>
      <c r="T39" s="599"/>
      <c r="U39" s="599"/>
      <c r="V39" s="599"/>
      <c r="W39" s="599"/>
      <c r="X39" s="599"/>
      <c r="Y39" s="599"/>
      <c r="Z39" s="599"/>
      <c r="AA39" s="599"/>
      <c r="AB39" s="599"/>
      <c r="AC39" s="599"/>
      <c r="AD39" s="599"/>
      <c r="AE39" s="599"/>
      <c r="AF39" s="599"/>
    </row>
    <row r="40" spans="1:32" ht="24" customHeight="1">
      <c r="R40" s="599" t="s">
        <v>1</v>
      </c>
      <c r="S40" s="599"/>
      <c r="T40" s="599"/>
      <c r="U40" s="599"/>
      <c r="V40" s="599"/>
      <c r="W40" s="599"/>
      <c r="X40" s="599"/>
      <c r="Y40" s="599"/>
      <c r="Z40" s="599"/>
      <c r="AA40" s="599"/>
      <c r="AB40" s="599"/>
      <c r="AC40" s="599"/>
      <c r="AD40" s="599"/>
      <c r="AE40" s="599"/>
      <c r="AF40" s="599"/>
    </row>
    <row r="52" spans="1:32" s="2" customFormat="1" ht="21" customHeight="1">
      <c r="A52" s="598" t="s">
        <v>24</v>
      </c>
      <c r="B52" s="598"/>
      <c r="C52" s="598"/>
      <c r="D52" s="598"/>
      <c r="E52" s="598"/>
      <c r="F52" s="598"/>
      <c r="G52" s="598"/>
      <c r="H52" s="598"/>
      <c r="I52" s="598"/>
      <c r="J52" s="598"/>
      <c r="K52" s="598"/>
      <c r="L52" s="598"/>
      <c r="M52" s="598"/>
      <c r="N52" s="598"/>
      <c r="O52" s="598"/>
      <c r="P52" s="598"/>
      <c r="Q52" s="598"/>
      <c r="R52" s="598"/>
      <c r="S52" s="598"/>
      <c r="T52" s="598"/>
      <c r="U52" s="598"/>
      <c r="V52" s="598"/>
      <c r="W52" s="598"/>
      <c r="X52" s="598"/>
      <c r="Y52" s="598"/>
      <c r="Z52" s="598"/>
      <c r="AA52" s="598"/>
      <c r="AB52" s="598"/>
      <c r="AC52" s="599" t="s">
        <v>25</v>
      </c>
      <c r="AD52" s="599"/>
      <c r="AE52" s="599"/>
      <c r="AF52" s="599"/>
    </row>
    <row r="53" spans="1:32" s="2" customFormat="1" ht="21" customHeight="1">
      <c r="A53" s="599" t="s">
        <v>0</v>
      </c>
      <c r="B53" s="599"/>
      <c r="C53" s="599"/>
      <c r="D53" s="599"/>
      <c r="E53" s="599"/>
      <c r="F53" s="599"/>
      <c r="G53" s="599"/>
      <c r="H53" s="599"/>
      <c r="I53" s="599"/>
      <c r="J53" s="599"/>
      <c r="K53" s="599"/>
      <c r="L53" s="599"/>
      <c r="M53" s="599"/>
      <c r="N53" s="599"/>
      <c r="O53" s="599"/>
      <c r="P53" s="599"/>
      <c r="Q53" s="599"/>
      <c r="R53" s="599"/>
      <c r="S53" s="599"/>
      <c r="T53" s="599"/>
      <c r="U53" s="599"/>
      <c r="V53" s="599"/>
    </row>
    <row r="54" spans="1:32" s="2" customFormat="1" ht="21" customHeight="1">
      <c r="A54" s="599" t="s">
        <v>1</v>
      </c>
      <c r="B54" s="599"/>
      <c r="C54" s="599"/>
      <c r="D54" s="599"/>
      <c r="E54" s="599"/>
      <c r="F54" s="599"/>
      <c r="G54" s="599"/>
      <c r="H54" s="599"/>
      <c r="I54" s="599"/>
      <c r="J54" s="599"/>
      <c r="K54" s="599"/>
      <c r="L54" s="599"/>
      <c r="M54" s="599"/>
      <c r="N54" s="599"/>
      <c r="O54" s="599"/>
      <c r="P54" s="599"/>
      <c r="Q54" s="599"/>
      <c r="R54" s="599"/>
      <c r="S54" s="599"/>
      <c r="T54" s="599"/>
      <c r="U54" s="599"/>
      <c r="V54" s="599"/>
    </row>
    <row r="56" spans="1:32" s="2" customFormat="1" ht="21" customHeight="1">
      <c r="A56" s="598" t="s">
        <v>36</v>
      </c>
      <c r="B56" s="598"/>
      <c r="C56" s="598"/>
      <c r="D56" s="598"/>
      <c r="E56" s="598"/>
      <c r="F56" s="598"/>
      <c r="G56" s="598"/>
      <c r="H56" s="598"/>
      <c r="I56" s="598"/>
      <c r="J56" s="598"/>
      <c r="K56" s="598"/>
      <c r="L56" s="598"/>
      <c r="M56" s="598"/>
      <c r="N56" s="598"/>
      <c r="O56" s="598"/>
      <c r="P56" s="598"/>
      <c r="Q56" s="598"/>
      <c r="R56" s="598"/>
      <c r="S56" s="598"/>
      <c r="T56" s="598"/>
      <c r="U56" s="598"/>
      <c r="V56" s="598"/>
      <c r="W56" s="598"/>
      <c r="X56" s="598"/>
      <c r="Y56" s="598"/>
      <c r="Z56" s="598"/>
      <c r="AA56" s="598"/>
      <c r="AB56" s="598"/>
      <c r="AC56" s="599" t="s">
        <v>35</v>
      </c>
      <c r="AD56" s="599"/>
      <c r="AE56" s="599"/>
      <c r="AF56" s="599"/>
    </row>
    <row r="57" spans="1:32" s="2" customFormat="1" ht="21" customHeight="1">
      <c r="A57" s="599" t="s">
        <v>0</v>
      </c>
      <c r="B57" s="599"/>
      <c r="C57" s="599"/>
      <c r="D57" s="599"/>
      <c r="E57" s="599"/>
      <c r="F57" s="599"/>
      <c r="G57" s="599"/>
      <c r="H57" s="599"/>
      <c r="I57" s="599"/>
      <c r="J57" s="599"/>
      <c r="K57" s="599"/>
      <c r="L57" s="599"/>
      <c r="M57" s="599"/>
      <c r="N57" s="599"/>
      <c r="O57" s="599"/>
      <c r="P57" s="599"/>
      <c r="Q57" s="599"/>
      <c r="R57" s="599"/>
      <c r="S57" s="599"/>
      <c r="T57" s="599"/>
      <c r="U57" s="599"/>
      <c r="V57" s="599"/>
    </row>
    <row r="58" spans="1:32" s="2" customFormat="1" ht="21" customHeight="1">
      <c r="A58" s="599" t="s">
        <v>1</v>
      </c>
      <c r="B58" s="599"/>
      <c r="C58" s="599"/>
      <c r="D58" s="599"/>
      <c r="E58" s="599"/>
      <c r="F58" s="599"/>
      <c r="G58" s="599"/>
      <c r="H58" s="599"/>
      <c r="I58" s="599"/>
      <c r="J58" s="599"/>
      <c r="K58" s="599"/>
      <c r="L58" s="599"/>
      <c r="M58" s="599"/>
      <c r="N58" s="599"/>
      <c r="O58" s="599"/>
      <c r="P58" s="599"/>
      <c r="Q58" s="599"/>
      <c r="R58" s="599"/>
      <c r="S58" s="599"/>
      <c r="T58" s="599"/>
      <c r="U58" s="599"/>
      <c r="V58" s="599"/>
    </row>
    <row r="60" spans="1:32" s="2" customFormat="1" ht="21" customHeight="1">
      <c r="A60" s="598" t="s">
        <v>38</v>
      </c>
      <c r="B60" s="598"/>
      <c r="C60" s="598"/>
      <c r="D60" s="598"/>
      <c r="E60" s="598"/>
      <c r="F60" s="598"/>
      <c r="G60" s="598"/>
      <c r="H60" s="598"/>
      <c r="I60" s="598"/>
      <c r="J60" s="598"/>
      <c r="K60" s="598"/>
      <c r="L60" s="598"/>
      <c r="M60" s="598"/>
      <c r="N60" s="598"/>
      <c r="O60" s="598"/>
      <c r="P60" s="598"/>
      <c r="Q60" s="598"/>
      <c r="R60" s="598"/>
      <c r="S60" s="598"/>
      <c r="T60" s="598"/>
      <c r="U60" s="598"/>
      <c r="V60" s="598"/>
      <c r="W60" s="598"/>
      <c r="X60" s="598"/>
      <c r="Y60" s="598"/>
      <c r="Z60" s="598"/>
      <c r="AA60" s="598"/>
      <c r="AB60" s="598"/>
      <c r="AC60" s="599" t="s">
        <v>37</v>
      </c>
      <c r="AD60" s="599"/>
      <c r="AE60" s="599"/>
      <c r="AF60" s="599"/>
    </row>
    <row r="61" spans="1:32" s="2" customFormat="1" ht="21" customHeight="1">
      <c r="A61" s="599" t="s">
        <v>0</v>
      </c>
      <c r="B61" s="599"/>
      <c r="C61" s="599"/>
      <c r="D61" s="599"/>
      <c r="E61" s="599"/>
      <c r="F61" s="599"/>
      <c r="G61" s="599"/>
      <c r="H61" s="599"/>
      <c r="I61" s="599"/>
      <c r="J61" s="599"/>
      <c r="K61" s="599"/>
      <c r="L61" s="599"/>
      <c r="M61" s="599"/>
      <c r="N61" s="599"/>
      <c r="O61" s="599"/>
      <c r="P61" s="599"/>
      <c r="Q61" s="599"/>
      <c r="R61" s="599"/>
      <c r="S61" s="599"/>
      <c r="T61" s="599"/>
      <c r="U61" s="599"/>
      <c r="V61" s="599"/>
    </row>
    <row r="62" spans="1:32" s="2" customFormat="1" ht="21" customHeight="1">
      <c r="A62" s="599" t="s">
        <v>1</v>
      </c>
      <c r="B62" s="599"/>
      <c r="C62" s="599"/>
      <c r="D62" s="599"/>
      <c r="E62" s="599"/>
      <c r="F62" s="599"/>
      <c r="G62" s="599"/>
      <c r="H62" s="599"/>
      <c r="I62" s="599"/>
      <c r="J62" s="599"/>
      <c r="K62" s="599"/>
      <c r="L62" s="599"/>
      <c r="M62" s="599"/>
      <c r="N62" s="599"/>
      <c r="O62" s="599"/>
      <c r="P62" s="599"/>
      <c r="Q62" s="599"/>
      <c r="R62" s="599"/>
      <c r="S62" s="599"/>
      <c r="T62" s="599"/>
      <c r="U62" s="599"/>
      <c r="V62" s="599"/>
    </row>
    <row r="75" spans="1:32" s="2" customFormat="1" ht="21" customHeight="1">
      <c r="A75" s="598" t="s">
        <v>11</v>
      </c>
      <c r="B75" s="598"/>
      <c r="C75" s="598"/>
      <c r="D75" s="598"/>
      <c r="E75" s="598"/>
      <c r="F75" s="598"/>
      <c r="G75" s="598"/>
      <c r="H75" s="598"/>
      <c r="I75" s="598"/>
      <c r="J75" s="598"/>
      <c r="K75" s="598"/>
      <c r="L75" s="598"/>
      <c r="M75" s="598"/>
      <c r="N75" s="598"/>
      <c r="O75" s="598"/>
      <c r="P75" s="598"/>
      <c r="Q75" s="598"/>
      <c r="R75" s="598"/>
      <c r="S75" s="598"/>
      <c r="T75" s="598"/>
      <c r="U75" s="598"/>
      <c r="V75" s="598"/>
      <c r="W75" s="598"/>
      <c r="X75" s="598"/>
      <c r="Y75" s="598"/>
      <c r="Z75" s="598"/>
      <c r="AA75" s="598"/>
      <c r="AB75" s="598"/>
      <c r="AC75" s="599" t="s">
        <v>12</v>
      </c>
      <c r="AD75" s="599"/>
      <c r="AE75" s="599"/>
      <c r="AF75" s="599"/>
    </row>
    <row r="76" spans="1:32" s="2" customFormat="1" ht="21" customHeight="1">
      <c r="A76" s="599" t="s">
        <v>0</v>
      </c>
      <c r="B76" s="599"/>
      <c r="C76" s="599"/>
      <c r="D76" s="599"/>
      <c r="E76" s="599"/>
      <c r="F76" s="599"/>
      <c r="G76" s="599"/>
      <c r="H76" s="599"/>
      <c r="I76" s="599"/>
      <c r="J76" s="599"/>
      <c r="K76" s="599"/>
      <c r="L76" s="599"/>
      <c r="M76" s="599"/>
      <c r="N76" s="599"/>
      <c r="O76" s="599"/>
      <c r="P76" s="599"/>
      <c r="Q76" s="599"/>
      <c r="R76" s="599"/>
      <c r="S76" s="599"/>
      <c r="T76" s="599"/>
      <c r="U76" s="599"/>
      <c r="V76" s="599"/>
    </row>
    <row r="77" spans="1:32" s="2" customFormat="1" ht="21" customHeight="1">
      <c r="A77" s="599" t="s">
        <v>1</v>
      </c>
      <c r="B77" s="599"/>
      <c r="C77" s="599"/>
      <c r="D77" s="599"/>
      <c r="E77" s="599"/>
      <c r="F77" s="599"/>
      <c r="G77" s="599"/>
      <c r="H77" s="599"/>
      <c r="I77" s="599"/>
      <c r="J77" s="599"/>
      <c r="K77" s="599"/>
      <c r="L77" s="599"/>
      <c r="M77" s="599"/>
      <c r="N77" s="599"/>
      <c r="O77" s="599"/>
      <c r="P77" s="599"/>
      <c r="Q77" s="599"/>
      <c r="R77" s="599"/>
      <c r="S77" s="599"/>
      <c r="T77" s="599"/>
      <c r="U77" s="599"/>
      <c r="V77" s="599"/>
    </row>
    <row r="78" spans="1:32" s="2" customFormat="1" ht="21" customHeight="1">
      <c r="A78" s="598" t="s">
        <v>11</v>
      </c>
      <c r="B78" s="598"/>
      <c r="C78" s="598"/>
      <c r="D78" s="598"/>
      <c r="E78" s="598"/>
      <c r="F78" s="598"/>
      <c r="G78" s="598"/>
      <c r="H78" s="598"/>
      <c r="I78" s="598"/>
      <c r="J78" s="598"/>
      <c r="K78" s="598"/>
      <c r="L78" s="598"/>
      <c r="M78" s="598"/>
      <c r="N78" s="598"/>
      <c r="O78" s="598"/>
      <c r="P78" s="598"/>
      <c r="Q78" s="598"/>
      <c r="R78" s="598"/>
      <c r="S78" s="598"/>
      <c r="T78" s="598"/>
      <c r="U78" s="598"/>
      <c r="V78" s="598"/>
      <c r="W78" s="598"/>
      <c r="X78" s="598"/>
      <c r="Y78" s="598"/>
      <c r="Z78" s="598"/>
      <c r="AA78" s="598"/>
      <c r="AB78" s="598"/>
      <c r="AC78" s="599" t="s">
        <v>12</v>
      </c>
      <c r="AD78" s="599"/>
      <c r="AE78" s="599"/>
      <c r="AF78" s="599"/>
    </row>
    <row r="79" spans="1:32" s="2" customFormat="1" ht="21" customHeight="1">
      <c r="B79" s="599" t="s">
        <v>0</v>
      </c>
      <c r="C79" s="599"/>
      <c r="D79" s="599"/>
      <c r="E79" s="599"/>
      <c r="F79" s="599"/>
      <c r="G79" s="599"/>
      <c r="H79" s="599"/>
      <c r="I79" s="599"/>
      <c r="J79" s="599"/>
      <c r="K79" s="599"/>
      <c r="L79" s="599"/>
      <c r="M79" s="599"/>
      <c r="N79" s="599"/>
      <c r="O79" s="599"/>
      <c r="P79" s="599"/>
      <c r="Q79" s="599"/>
      <c r="R79" s="599"/>
      <c r="S79" s="599"/>
      <c r="T79" s="599"/>
      <c r="U79" s="599"/>
      <c r="V79" s="599"/>
      <c r="W79" s="599"/>
    </row>
    <row r="80" spans="1:32" s="2" customFormat="1" ht="21" customHeight="1">
      <c r="B80" s="599" t="s">
        <v>1</v>
      </c>
      <c r="C80" s="599"/>
      <c r="D80" s="599"/>
      <c r="E80" s="599"/>
      <c r="F80" s="599"/>
      <c r="G80" s="599"/>
      <c r="H80" s="599"/>
      <c r="I80" s="599"/>
      <c r="J80" s="599"/>
      <c r="K80" s="599"/>
      <c r="L80" s="599"/>
      <c r="M80" s="599"/>
      <c r="N80" s="599"/>
      <c r="O80" s="599"/>
      <c r="P80" s="599"/>
      <c r="Q80" s="599"/>
      <c r="R80" s="599"/>
      <c r="S80" s="599"/>
      <c r="T80" s="599"/>
      <c r="U80" s="599"/>
      <c r="V80" s="599"/>
      <c r="W80" s="599"/>
    </row>
  </sheetData>
  <mergeCells count="108">
    <mergeCell ref="A5:D5"/>
    <mergeCell ref="E5:AF5"/>
    <mergeCell ref="R6:U6"/>
    <mergeCell ref="V6:AF6"/>
    <mergeCell ref="R7:U7"/>
    <mergeCell ref="V7:AF7"/>
    <mergeCell ref="A2:D2"/>
    <mergeCell ref="E2:AF2"/>
    <mergeCell ref="R3:U3"/>
    <mergeCell ref="V3:AF3"/>
    <mergeCell ref="R4:U4"/>
    <mergeCell ref="V4:AF4"/>
    <mergeCell ref="A11:D11"/>
    <mergeCell ref="E11:AF11"/>
    <mergeCell ref="R12:U12"/>
    <mergeCell ref="V12:AF12"/>
    <mergeCell ref="R13:U13"/>
    <mergeCell ref="V13:AF13"/>
    <mergeCell ref="A8:D8"/>
    <mergeCell ref="E8:AF8"/>
    <mergeCell ref="R9:U9"/>
    <mergeCell ref="V9:AF9"/>
    <mergeCell ref="R10:U10"/>
    <mergeCell ref="V10:AF10"/>
    <mergeCell ref="A17:D17"/>
    <mergeCell ref="E17:AF17"/>
    <mergeCell ref="R18:U18"/>
    <mergeCell ref="V18:AF18"/>
    <mergeCell ref="R19:U19"/>
    <mergeCell ref="V19:AF19"/>
    <mergeCell ref="A14:D14"/>
    <mergeCell ref="E14:AF14"/>
    <mergeCell ref="R15:U15"/>
    <mergeCell ref="V15:AF15"/>
    <mergeCell ref="R16:U16"/>
    <mergeCell ref="V16:AF16"/>
    <mergeCell ref="A23:D23"/>
    <mergeCell ref="E23:AF23"/>
    <mergeCell ref="R24:U24"/>
    <mergeCell ref="V24:AF24"/>
    <mergeCell ref="R25:U25"/>
    <mergeCell ref="V25:AF25"/>
    <mergeCell ref="A20:D20"/>
    <mergeCell ref="E20:AF20"/>
    <mergeCell ref="R21:U21"/>
    <mergeCell ref="V21:AF21"/>
    <mergeCell ref="R22:U22"/>
    <mergeCell ref="V22:AF22"/>
    <mergeCell ref="A29:D29"/>
    <mergeCell ref="E29:AF29"/>
    <mergeCell ref="R30:U30"/>
    <mergeCell ref="V30:AF30"/>
    <mergeCell ref="R31:U31"/>
    <mergeCell ref="V31:AF31"/>
    <mergeCell ref="A26:D26"/>
    <mergeCell ref="E26:AF26"/>
    <mergeCell ref="R27:U27"/>
    <mergeCell ref="V27:AF27"/>
    <mergeCell ref="R28:U28"/>
    <mergeCell ref="V28:AF28"/>
    <mergeCell ref="A35:D35"/>
    <mergeCell ref="E35:AF35"/>
    <mergeCell ref="R36:U36"/>
    <mergeCell ref="V36:AF36"/>
    <mergeCell ref="R37:U37"/>
    <mergeCell ref="V37:AF37"/>
    <mergeCell ref="A32:D32"/>
    <mergeCell ref="E32:AF32"/>
    <mergeCell ref="R33:U33"/>
    <mergeCell ref="V33:AF33"/>
    <mergeCell ref="R34:U34"/>
    <mergeCell ref="V34:AF34"/>
    <mergeCell ref="A52:AB52"/>
    <mergeCell ref="AC52:AF52"/>
    <mergeCell ref="A53:H53"/>
    <mergeCell ref="I53:V53"/>
    <mergeCell ref="A54:H54"/>
    <mergeCell ref="I54:V54"/>
    <mergeCell ref="A38:D38"/>
    <mergeCell ref="E38:AF38"/>
    <mergeCell ref="R39:U39"/>
    <mergeCell ref="V39:AF39"/>
    <mergeCell ref="R40:U40"/>
    <mergeCell ref="V40:AF40"/>
    <mergeCell ref="A60:AB60"/>
    <mergeCell ref="AC60:AF60"/>
    <mergeCell ref="A61:H61"/>
    <mergeCell ref="I61:V61"/>
    <mergeCell ref="A62:H62"/>
    <mergeCell ref="I62:V62"/>
    <mergeCell ref="A56:AB56"/>
    <mergeCell ref="AC56:AF56"/>
    <mergeCell ref="A57:H57"/>
    <mergeCell ref="I57:V57"/>
    <mergeCell ref="A58:H58"/>
    <mergeCell ref="I58:V58"/>
    <mergeCell ref="A78:AB78"/>
    <mergeCell ref="AC78:AF78"/>
    <mergeCell ref="B79:I79"/>
    <mergeCell ref="J79:W79"/>
    <mergeCell ref="B80:I80"/>
    <mergeCell ref="J80:W80"/>
    <mergeCell ref="A75:AB75"/>
    <mergeCell ref="AC75:AF75"/>
    <mergeCell ref="A76:H76"/>
    <mergeCell ref="I76:V76"/>
    <mergeCell ref="A77:H77"/>
    <mergeCell ref="I77:V77"/>
  </mergeCells>
  <phoneticPr fontId="6"/>
  <pageMargins left="0.87" right="0.42" top="0.59" bottom="0.35" header="0.2" footer="0.2"/>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BN48"/>
  <sheetViews>
    <sheetView view="pageBreakPreview" zoomScale="90" zoomScaleNormal="100" zoomScaleSheetLayoutView="90" workbookViewId="0">
      <selection activeCell="H9" sqref="H9:M9"/>
    </sheetView>
  </sheetViews>
  <sheetFormatPr defaultColWidth="3.125" defaultRowHeight="24" customHeight="1"/>
  <cols>
    <col min="1" max="35" width="3.125" style="2"/>
    <col min="36" max="36" width="7.25" style="2" customWidth="1"/>
    <col min="37" max="37" width="5.875" style="2" customWidth="1"/>
    <col min="38" max="38" width="6.875" style="2" customWidth="1"/>
    <col min="39" max="16384" width="3.125" style="2"/>
  </cols>
  <sheetData>
    <row r="1" spans="2:66" s="285" customFormat="1" ht="24" customHeight="1">
      <c r="B1" s="599" t="s">
        <v>75</v>
      </c>
      <c r="C1" s="599"/>
      <c r="D1" s="599"/>
      <c r="E1" s="599"/>
      <c r="F1" s="964" t="s">
        <v>543</v>
      </c>
      <c r="G1" s="965"/>
      <c r="H1" s="965"/>
      <c r="I1" s="965"/>
      <c r="J1" s="965"/>
      <c r="K1" s="965"/>
      <c r="L1" s="965"/>
      <c r="M1" s="965"/>
      <c r="N1" s="965"/>
      <c r="O1" s="965"/>
      <c r="P1" s="965"/>
      <c r="Q1" s="82"/>
      <c r="R1" s="82"/>
      <c r="S1" s="711" t="str">
        <f>IF(COUNTIF(AL5:AL7,"ERROR")+COUNTIF(AJ9:AJ40,"未入力"),"未入力の項目があります","")</f>
        <v/>
      </c>
      <c r="T1" s="711"/>
      <c r="U1" s="711"/>
      <c r="V1" s="711"/>
      <c r="W1" s="711"/>
      <c r="X1" s="711"/>
      <c r="Y1" s="711"/>
      <c r="Z1" s="711"/>
      <c r="AA1" s="711"/>
      <c r="AB1" s="711"/>
      <c r="AC1" s="711"/>
      <c r="AD1" s="711"/>
      <c r="AE1" s="711"/>
      <c r="AF1" s="711"/>
      <c r="AG1" s="711"/>
      <c r="AI1" s="285" t="s">
        <v>449</v>
      </c>
    </row>
    <row r="2" spans="2:66" s="536" customFormat="1" ht="24" customHeight="1">
      <c r="B2" s="528"/>
      <c r="C2" s="528"/>
      <c r="D2" s="528"/>
      <c r="E2" s="528"/>
      <c r="F2" s="531"/>
      <c r="G2" s="531"/>
      <c r="H2" s="531"/>
      <c r="I2" s="531"/>
      <c r="J2" s="531"/>
      <c r="K2" s="531"/>
      <c r="L2" s="531"/>
      <c r="M2" s="531"/>
      <c r="N2" s="531"/>
      <c r="O2" s="531"/>
      <c r="P2" s="531"/>
      <c r="Q2" s="82"/>
      <c r="R2" s="82"/>
      <c r="S2" s="708" t="s">
        <v>831</v>
      </c>
      <c r="T2" s="708"/>
      <c r="U2" s="708"/>
      <c r="V2" s="708"/>
      <c r="W2" s="710">
        <f>'１申請書'!$V$3</f>
        <v>46030</v>
      </c>
      <c r="X2" s="710"/>
      <c r="Y2" s="710"/>
      <c r="Z2" s="710"/>
      <c r="AA2" s="710"/>
      <c r="AB2" s="710"/>
      <c r="AC2" s="710"/>
      <c r="AD2" s="710"/>
      <c r="AE2" s="710"/>
      <c r="AF2" s="710"/>
      <c r="AG2" s="710"/>
    </row>
    <row r="3" spans="2:66" s="285" customFormat="1" ht="24" customHeight="1">
      <c r="S3" s="909" t="s">
        <v>580</v>
      </c>
      <c r="T3" s="909"/>
      <c r="U3" s="909"/>
      <c r="V3" s="909"/>
      <c r="W3" s="709">
        <f>'１申請書'!$K$14</f>
        <v>0</v>
      </c>
      <c r="X3" s="709"/>
      <c r="Y3" s="709"/>
      <c r="Z3" s="709"/>
      <c r="AA3" s="709"/>
      <c r="AB3" s="709"/>
      <c r="AC3" s="709"/>
      <c r="AD3" s="709"/>
      <c r="AE3" s="709"/>
      <c r="AF3" s="709"/>
      <c r="AG3" s="709"/>
    </row>
    <row r="4" spans="2:66" s="285" customFormat="1" ht="24" customHeight="1">
      <c r="S4" s="910" t="s">
        <v>96</v>
      </c>
      <c r="T4" s="910"/>
      <c r="U4" s="910"/>
      <c r="V4" s="910"/>
      <c r="W4" s="709">
        <f>'１申請書'!$K$9</f>
        <v>0</v>
      </c>
      <c r="X4" s="709"/>
      <c r="Y4" s="709"/>
      <c r="Z4" s="709"/>
      <c r="AA4" s="709"/>
      <c r="AB4" s="709"/>
      <c r="AC4" s="709"/>
      <c r="AD4" s="709"/>
      <c r="AE4" s="709"/>
      <c r="AF4" s="709"/>
      <c r="AG4" s="709"/>
      <c r="AI4" s="2"/>
      <c r="AJ4" s="2"/>
      <c r="AK4" s="380" t="s">
        <v>440</v>
      </c>
      <c r="AL4" s="511" t="s">
        <v>443</v>
      </c>
      <c r="AM4" s="1292" t="s">
        <v>8</v>
      </c>
      <c r="AN4" s="1292"/>
      <c r="AO4" s="1292" t="s">
        <v>9</v>
      </c>
      <c r="AP4" s="1292"/>
      <c r="AQ4" s="1292" t="s">
        <v>13</v>
      </c>
      <c r="AR4" s="1292"/>
      <c r="AT4" s="1282" t="s">
        <v>447</v>
      </c>
      <c r="AU4" s="1283"/>
      <c r="AV4" s="1284"/>
    </row>
    <row r="5" spans="2:66" ht="24" customHeight="1">
      <c r="C5" s="383"/>
      <c r="D5" s="383"/>
      <c r="E5" s="383"/>
      <c r="F5" s="383"/>
      <c r="AI5" s="378"/>
      <c r="AJ5" s="65" t="s">
        <v>61</v>
      </c>
      <c r="AK5" s="54">
        <f>COUNTIF('７講師1'!AC9:AD40,"常勤")+COUNTIF(AC9:AD40,"常勤")</f>
        <v>0</v>
      </c>
      <c r="AL5" s="319" t="str">
        <f>IF(AK5='５施設'!S9,"OK","ERROR")</f>
        <v>OK</v>
      </c>
      <c r="AM5" s="1141">
        <f>COUNTIFS($N$9:$N$40,"学",$AC$9:$AC$40,"常勤")</f>
        <v>0</v>
      </c>
      <c r="AN5" s="1141"/>
      <c r="AO5" s="1141">
        <f>COUNTIFS($N$9:$N$40,"実",$AC$9:$AC$40,"常勤")</f>
        <v>0</v>
      </c>
      <c r="AP5" s="1141"/>
      <c r="AQ5" s="1141">
        <f>COUNTIFS($N$9:$N$40,"他",$AC$9:$AC$40,"常勤")</f>
        <v>0</v>
      </c>
      <c r="AR5" s="1141"/>
      <c r="AT5" s="616">
        <f>'10見積(短'!M7</f>
        <v>0</v>
      </c>
      <c r="AU5" s="692"/>
      <c r="AV5" s="617"/>
      <c r="AW5" s="587" t="s">
        <v>960</v>
      </c>
    </row>
    <row r="6" spans="2:66" ht="24" customHeight="1">
      <c r="B6" s="1261" t="s">
        <v>454</v>
      </c>
      <c r="C6" s="599" t="s">
        <v>40</v>
      </c>
      <c r="D6" s="599"/>
      <c r="E6" s="599"/>
      <c r="F6" s="631"/>
      <c r="G6" s="1311" t="s">
        <v>64</v>
      </c>
      <c r="H6" s="1308" t="s">
        <v>70</v>
      </c>
      <c r="I6" s="1309"/>
      <c r="J6" s="1309"/>
      <c r="K6" s="1309"/>
      <c r="L6" s="1309"/>
      <c r="M6" s="1309"/>
      <c r="N6" s="1309"/>
      <c r="O6" s="1309"/>
      <c r="P6" s="1310"/>
      <c r="Q6" s="936" t="s">
        <v>271</v>
      </c>
      <c r="R6" s="937"/>
      <c r="S6" s="937"/>
      <c r="T6" s="937"/>
      <c r="U6" s="937"/>
      <c r="V6" s="937"/>
      <c r="W6" s="937"/>
      <c r="X6" s="937"/>
      <c r="Y6" s="937"/>
      <c r="Z6" s="937"/>
      <c r="AA6" s="937"/>
      <c r="AB6" s="938"/>
      <c r="AC6" s="1293" t="s">
        <v>65</v>
      </c>
      <c r="AD6" s="1293"/>
      <c r="AE6" s="1306" t="s">
        <v>272</v>
      </c>
      <c r="AF6" s="1307"/>
      <c r="AG6" s="1307"/>
      <c r="AI6" s="378"/>
      <c r="AJ6" s="65" t="s">
        <v>44</v>
      </c>
      <c r="AK6" s="54">
        <f>COUNTIF('７講師1'!AC9:AD40,"非常勤")+COUNTIF(AC9:AD40,"非常勤")</f>
        <v>0</v>
      </c>
      <c r="AL6" s="319" t="str">
        <f>IF(AK6='５施設'!S10,"OK","ERROR")</f>
        <v>OK</v>
      </c>
      <c r="AM6" s="1141">
        <f>COUNTIFS($N$9:$N$40,"学",$AC$9:$AC$40,"非常勤")</f>
        <v>0</v>
      </c>
      <c r="AN6" s="1141"/>
      <c r="AO6" s="1141">
        <f>COUNTIFS($N$9:$N$40,"実",$AC$9:$AC$40,"非常勤")</f>
        <v>0</v>
      </c>
      <c r="AP6" s="1141"/>
      <c r="AQ6" s="1141">
        <f>COUNTIFS($N$9:$N$40,"他",$AC$9:$AC$40,"非常勤")</f>
        <v>0</v>
      </c>
      <c r="AR6" s="1141"/>
      <c r="AT6" s="622" t="s">
        <v>448</v>
      </c>
      <c r="AU6" s="622"/>
      <c r="AV6" s="622"/>
      <c r="AW6" s="622"/>
      <c r="AX6" s="622"/>
      <c r="AY6" s="622"/>
      <c r="AZ6" s="622"/>
      <c r="BA6" s="622"/>
      <c r="BB6" s="622"/>
      <c r="BC6" s="622"/>
      <c r="BD6" s="622"/>
      <c r="BE6" s="622"/>
      <c r="BF6" s="622"/>
      <c r="BG6" s="622"/>
      <c r="BH6" s="622"/>
      <c r="BI6" s="622"/>
      <c r="BJ6" s="622"/>
      <c r="BK6" s="622"/>
    </row>
    <row r="7" spans="2:66" ht="24" customHeight="1">
      <c r="B7" s="1262"/>
      <c r="C7" s="599"/>
      <c r="D7" s="599"/>
      <c r="E7" s="599"/>
      <c r="F7" s="631"/>
      <c r="G7" s="1312"/>
      <c r="H7" s="610" t="s">
        <v>71</v>
      </c>
      <c r="I7" s="611"/>
      <c r="J7" s="611"/>
      <c r="K7" s="611"/>
      <c r="L7" s="611"/>
      <c r="M7" s="612"/>
      <c r="N7" s="1294" t="s">
        <v>441</v>
      </c>
      <c r="O7" s="1305" t="s">
        <v>69</v>
      </c>
      <c r="P7" s="1305"/>
      <c r="Q7" s="610" t="s">
        <v>68</v>
      </c>
      <c r="R7" s="611"/>
      <c r="S7" s="611"/>
      <c r="T7" s="611"/>
      <c r="U7" s="611"/>
      <c r="V7" s="611"/>
      <c r="W7" s="612"/>
      <c r="X7" s="1293" t="s">
        <v>67</v>
      </c>
      <c r="Y7" s="936"/>
      <c r="Z7" s="1293"/>
      <c r="AA7" s="1293" t="s">
        <v>66</v>
      </c>
      <c r="AB7" s="1293"/>
      <c r="AC7" s="1293"/>
      <c r="AD7" s="1293"/>
      <c r="AE7" s="1306"/>
      <c r="AF7" s="1307"/>
      <c r="AG7" s="1307"/>
      <c r="AI7" s="77" t="s">
        <v>430</v>
      </c>
      <c r="AJ7" s="64"/>
      <c r="AK7" s="54">
        <f>AK5+AK6</f>
        <v>0</v>
      </c>
      <c r="AL7" s="319" t="str">
        <f>IF(AK7='５施設'!S11,"OK","ERROR")</f>
        <v>OK</v>
      </c>
      <c r="AM7" s="616">
        <f t="shared" ref="AM7:AQ7" si="0">AM5+AM6</f>
        <v>0</v>
      </c>
      <c r="AN7" s="617"/>
      <c r="AO7" s="616">
        <f t="shared" si="0"/>
        <v>0</v>
      </c>
      <c r="AP7" s="617"/>
      <c r="AQ7" s="616">
        <f t="shared" si="0"/>
        <v>0</v>
      </c>
      <c r="AR7" s="617"/>
      <c r="AT7" s="622"/>
      <c r="AU7" s="622"/>
      <c r="AV7" s="622"/>
      <c r="AW7" s="622"/>
      <c r="AX7" s="622"/>
      <c r="AY7" s="622"/>
      <c r="AZ7" s="622"/>
      <c r="BA7" s="622"/>
      <c r="BB7" s="622"/>
      <c r="BC7" s="622"/>
      <c r="BD7" s="622"/>
      <c r="BE7" s="622"/>
      <c r="BF7" s="622"/>
      <c r="BG7" s="622"/>
      <c r="BH7" s="622"/>
      <c r="BI7" s="622"/>
      <c r="BJ7" s="622"/>
      <c r="BK7" s="622"/>
    </row>
    <row r="8" spans="2:66" ht="24" customHeight="1">
      <c r="B8" s="1263"/>
      <c r="C8" s="599"/>
      <c r="D8" s="599"/>
      <c r="E8" s="599"/>
      <c r="F8" s="631"/>
      <c r="G8" s="1313"/>
      <c r="H8" s="613"/>
      <c r="I8" s="614"/>
      <c r="J8" s="614"/>
      <c r="K8" s="614"/>
      <c r="L8" s="614"/>
      <c r="M8" s="615"/>
      <c r="N8" s="1295"/>
      <c r="O8" s="1305"/>
      <c r="P8" s="1305"/>
      <c r="Q8" s="613"/>
      <c r="R8" s="614"/>
      <c r="S8" s="614"/>
      <c r="T8" s="614"/>
      <c r="U8" s="614"/>
      <c r="V8" s="614"/>
      <c r="W8" s="615"/>
      <c r="X8" s="1293"/>
      <c r="Y8" s="936"/>
      <c r="Z8" s="1293"/>
      <c r="AA8" s="1293"/>
      <c r="AB8" s="1293"/>
      <c r="AC8" s="1293"/>
      <c r="AD8" s="1293"/>
      <c r="AE8" s="1307"/>
      <c r="AF8" s="1307"/>
      <c r="AG8" s="1307"/>
    </row>
    <row r="9" spans="2:66" ht="24" customHeight="1">
      <c r="B9" s="1261">
        <v>9</v>
      </c>
      <c r="C9" s="1016"/>
      <c r="D9" s="1016"/>
      <c r="E9" s="1016"/>
      <c r="F9" s="1264"/>
      <c r="G9" s="1265"/>
      <c r="H9" s="1018"/>
      <c r="I9" s="1019"/>
      <c r="J9" s="1019"/>
      <c r="K9" s="1019"/>
      <c r="L9" s="1019"/>
      <c r="M9" s="1020"/>
      <c r="N9" s="323"/>
      <c r="O9" s="290"/>
      <c r="P9" s="379" t="s">
        <v>60</v>
      </c>
      <c r="Q9" s="1234"/>
      <c r="R9" s="1235"/>
      <c r="S9" s="1235"/>
      <c r="T9" s="1235"/>
      <c r="U9" s="1235"/>
      <c r="V9" s="1235"/>
      <c r="W9" s="1236"/>
      <c r="X9" s="1302"/>
      <c r="Y9" s="1303"/>
      <c r="Z9" s="1304"/>
      <c r="AA9" s="291"/>
      <c r="AB9" s="6" t="s">
        <v>60</v>
      </c>
      <c r="AC9" s="1296"/>
      <c r="AD9" s="1297"/>
      <c r="AE9" s="994"/>
      <c r="AF9" s="599"/>
      <c r="AG9" s="599"/>
      <c r="AJ9" s="1289" t="str">
        <f>IF(C9&lt;&gt;"",IF(OR(G9="",H9="",N9="",O9="",AC9=""),"未入力","OK"),"")</f>
        <v/>
      </c>
      <c r="AK9" s="328" t="s">
        <v>277</v>
      </c>
      <c r="AL9" s="326"/>
      <c r="AM9" s="320"/>
      <c r="AN9" s="23"/>
      <c r="AO9" s="23"/>
      <c r="AP9" s="381"/>
      <c r="AQ9" s="23"/>
      <c r="AR9" s="23"/>
      <c r="AS9" s="23"/>
      <c r="AT9" s="23"/>
      <c r="AU9" s="23"/>
      <c r="AV9" s="23"/>
      <c r="AW9" s="23"/>
      <c r="AX9" s="23"/>
      <c r="AY9" s="23"/>
      <c r="AZ9" s="23"/>
      <c r="BA9" s="23"/>
      <c r="BB9" s="23"/>
      <c r="BC9" s="23"/>
      <c r="BD9" s="23"/>
      <c r="BE9" s="23"/>
      <c r="BF9" s="23"/>
      <c r="BG9" s="23"/>
      <c r="BH9" s="23"/>
      <c r="BI9" s="23"/>
      <c r="BJ9" s="23"/>
      <c r="BK9" s="23"/>
      <c r="BL9" s="23"/>
      <c r="BM9" s="23"/>
      <c r="BN9" s="318"/>
    </row>
    <row r="10" spans="2:66" ht="24" customHeight="1">
      <c r="B10" s="1262"/>
      <c r="C10" s="1016"/>
      <c r="D10" s="1016"/>
      <c r="E10" s="1016"/>
      <c r="F10" s="1264"/>
      <c r="G10" s="1266"/>
      <c r="H10" s="1018"/>
      <c r="I10" s="1019"/>
      <c r="J10" s="1019"/>
      <c r="K10" s="1019"/>
      <c r="L10" s="1019"/>
      <c r="M10" s="1020"/>
      <c r="N10" s="323"/>
      <c r="O10" s="290"/>
      <c r="P10" s="379" t="s">
        <v>60</v>
      </c>
      <c r="Q10" s="1273"/>
      <c r="R10" s="1274"/>
      <c r="S10" s="1274"/>
      <c r="T10" s="1274"/>
      <c r="U10" s="1274"/>
      <c r="V10" s="1274"/>
      <c r="W10" s="1275"/>
      <c r="X10" s="1276"/>
      <c r="Y10" s="1277"/>
      <c r="Z10" s="1278"/>
      <c r="AA10" s="9"/>
      <c r="AB10" s="8"/>
      <c r="AC10" s="1298"/>
      <c r="AD10" s="1299"/>
      <c r="AE10" s="994"/>
      <c r="AF10" s="599"/>
      <c r="AG10" s="599"/>
      <c r="AJ10" s="1290"/>
      <c r="AK10" s="327"/>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2"/>
    </row>
    <row r="11" spans="2:66" ht="24" customHeight="1">
      <c r="B11" s="1262"/>
      <c r="C11" s="1016"/>
      <c r="D11" s="1016"/>
      <c r="E11" s="1016"/>
      <c r="F11" s="1264"/>
      <c r="G11" s="1266"/>
      <c r="H11" s="1018"/>
      <c r="I11" s="1019"/>
      <c r="J11" s="1019"/>
      <c r="K11" s="1019"/>
      <c r="L11" s="1019"/>
      <c r="M11" s="1020"/>
      <c r="N11" s="323"/>
      <c r="O11" s="290"/>
      <c r="P11" s="379" t="s">
        <v>60</v>
      </c>
      <c r="Q11" s="1273"/>
      <c r="R11" s="1274"/>
      <c r="S11" s="1274"/>
      <c r="T11" s="1274"/>
      <c r="U11" s="1274"/>
      <c r="V11" s="1274"/>
      <c r="W11" s="1275"/>
      <c r="X11" s="1276"/>
      <c r="Y11" s="1277"/>
      <c r="Z11" s="1278"/>
      <c r="AA11" s="9"/>
      <c r="AB11" s="8"/>
      <c r="AC11" s="1298"/>
      <c r="AD11" s="1299"/>
      <c r="AE11" s="994"/>
      <c r="AF11" s="599"/>
      <c r="AG11" s="599"/>
      <c r="AJ11" s="1290"/>
      <c r="AK11" s="327"/>
      <c r="AL11" s="1314" t="s">
        <v>527</v>
      </c>
      <c r="AM11" s="1314"/>
      <c r="AN11" s="1314"/>
      <c r="AO11" s="1314"/>
      <c r="AP11" s="1314"/>
      <c r="AQ11" s="1314"/>
      <c r="AR11" s="1314"/>
      <c r="AS11" s="1314"/>
      <c r="AT11" s="1314"/>
      <c r="AU11" s="1314"/>
      <c r="AV11" s="1314"/>
      <c r="AW11" s="1314"/>
      <c r="AX11" s="1314"/>
      <c r="AY11" s="1314"/>
      <c r="AZ11" s="1314"/>
      <c r="BA11" s="1314"/>
      <c r="BB11" s="1314"/>
      <c r="BC11" s="1314"/>
      <c r="BD11" s="1314"/>
      <c r="BE11" s="1314"/>
      <c r="BF11" s="1314"/>
      <c r="BG11" s="1314"/>
      <c r="BH11" s="1314"/>
      <c r="BI11" s="1314"/>
      <c r="BJ11" s="1314"/>
      <c r="BK11" s="1314"/>
      <c r="BL11" s="1314"/>
      <c r="BM11" s="1314"/>
      <c r="BN11" s="1315"/>
    </row>
    <row r="12" spans="2:66" ht="24" customHeight="1">
      <c r="B12" s="1263"/>
      <c r="C12" s="1016"/>
      <c r="D12" s="1016"/>
      <c r="E12" s="1016"/>
      <c r="F12" s="1264"/>
      <c r="G12" s="1267"/>
      <c r="H12" s="1018"/>
      <c r="I12" s="1019"/>
      <c r="J12" s="1019"/>
      <c r="K12" s="1019"/>
      <c r="L12" s="1019"/>
      <c r="M12" s="1020"/>
      <c r="N12" s="323"/>
      <c r="O12" s="290"/>
      <c r="P12" s="379" t="s">
        <v>60</v>
      </c>
      <c r="Q12" s="1279"/>
      <c r="R12" s="1280"/>
      <c r="S12" s="1280"/>
      <c r="T12" s="1280"/>
      <c r="U12" s="1280"/>
      <c r="V12" s="1280"/>
      <c r="W12" s="1281"/>
      <c r="X12" s="1268"/>
      <c r="Y12" s="1269"/>
      <c r="Z12" s="1270"/>
      <c r="AA12" s="10"/>
      <c r="AB12" s="11"/>
      <c r="AC12" s="1300"/>
      <c r="AD12" s="1301"/>
      <c r="AE12" s="599"/>
      <c r="AF12" s="599"/>
      <c r="AG12" s="599"/>
      <c r="AJ12" s="1291"/>
      <c r="AK12" s="327"/>
      <c r="AL12" s="1314"/>
      <c r="AM12" s="1314"/>
      <c r="AN12" s="1314"/>
      <c r="AO12" s="1314"/>
      <c r="AP12" s="1314"/>
      <c r="AQ12" s="1314"/>
      <c r="AR12" s="1314"/>
      <c r="AS12" s="1314"/>
      <c r="AT12" s="1314"/>
      <c r="AU12" s="1314"/>
      <c r="AV12" s="1314"/>
      <c r="AW12" s="1314"/>
      <c r="AX12" s="1314"/>
      <c r="AY12" s="1314"/>
      <c r="AZ12" s="1314"/>
      <c r="BA12" s="1314"/>
      <c r="BB12" s="1314"/>
      <c r="BC12" s="1314"/>
      <c r="BD12" s="1314"/>
      <c r="BE12" s="1314"/>
      <c r="BF12" s="1314"/>
      <c r="BG12" s="1314"/>
      <c r="BH12" s="1314"/>
      <c r="BI12" s="1314"/>
      <c r="BJ12" s="1314"/>
      <c r="BK12" s="1314"/>
      <c r="BL12" s="1314"/>
      <c r="BM12" s="1314"/>
      <c r="BN12" s="1315"/>
    </row>
    <row r="13" spans="2:66" ht="24" customHeight="1">
      <c r="B13" s="1261">
        <v>10</v>
      </c>
      <c r="C13" s="1016"/>
      <c r="D13" s="1016"/>
      <c r="E13" s="1016"/>
      <c r="F13" s="1264"/>
      <c r="G13" s="1265"/>
      <c r="H13" s="1018"/>
      <c r="I13" s="1019"/>
      <c r="J13" s="1019"/>
      <c r="K13" s="1019"/>
      <c r="L13" s="1019"/>
      <c r="M13" s="1020"/>
      <c r="N13" s="323"/>
      <c r="O13" s="290"/>
      <c r="P13" s="379" t="s">
        <v>60</v>
      </c>
      <c r="Q13" s="1234"/>
      <c r="R13" s="1235"/>
      <c r="S13" s="1235"/>
      <c r="T13" s="1235"/>
      <c r="U13" s="1235"/>
      <c r="V13" s="1235"/>
      <c r="W13" s="1236"/>
      <c r="X13" s="1302"/>
      <c r="Y13" s="1303"/>
      <c r="Z13" s="1304"/>
      <c r="AA13" s="291"/>
      <c r="AB13" s="6" t="s">
        <v>60</v>
      </c>
      <c r="AC13" s="1271"/>
      <c r="AD13" s="1272"/>
      <c r="AE13" s="994"/>
      <c r="AF13" s="599"/>
      <c r="AG13" s="599"/>
      <c r="AJ13" s="1289" t="str">
        <f>IF(C13&lt;&gt;"",IF(OR(G13="",H13="",N13="",O13="",AC13=""),"未入力","OK"),"")</f>
        <v/>
      </c>
      <c r="AK13" s="327"/>
      <c r="AL13" s="1314"/>
      <c r="AM13" s="1314"/>
      <c r="AN13" s="1314"/>
      <c r="AO13" s="1314"/>
      <c r="AP13" s="1314"/>
      <c r="AQ13" s="1314"/>
      <c r="AR13" s="1314"/>
      <c r="AS13" s="1314"/>
      <c r="AT13" s="1314"/>
      <c r="AU13" s="1314"/>
      <c r="AV13" s="1314"/>
      <c r="AW13" s="1314"/>
      <c r="AX13" s="1314"/>
      <c r="AY13" s="1314"/>
      <c r="AZ13" s="1314"/>
      <c r="BA13" s="1314"/>
      <c r="BB13" s="1314"/>
      <c r="BC13" s="1314"/>
      <c r="BD13" s="1314"/>
      <c r="BE13" s="1314"/>
      <c r="BF13" s="1314"/>
      <c r="BG13" s="1314"/>
      <c r="BH13" s="1314"/>
      <c r="BI13" s="1314"/>
      <c r="BJ13" s="1314"/>
      <c r="BK13" s="1314"/>
      <c r="BL13" s="1314"/>
      <c r="BM13" s="1314"/>
      <c r="BN13" s="1315"/>
    </row>
    <row r="14" spans="2:66" ht="24" customHeight="1">
      <c r="B14" s="1262"/>
      <c r="C14" s="1016"/>
      <c r="D14" s="1016"/>
      <c r="E14" s="1016"/>
      <c r="F14" s="1264"/>
      <c r="G14" s="1266"/>
      <c r="H14" s="1018"/>
      <c r="I14" s="1019"/>
      <c r="J14" s="1019"/>
      <c r="K14" s="1019"/>
      <c r="L14" s="1019"/>
      <c r="M14" s="1020"/>
      <c r="N14" s="323"/>
      <c r="O14" s="290"/>
      <c r="P14" s="379" t="s">
        <v>60</v>
      </c>
      <c r="Q14" s="1273"/>
      <c r="R14" s="1274"/>
      <c r="S14" s="1274"/>
      <c r="T14" s="1274"/>
      <c r="U14" s="1274"/>
      <c r="V14" s="1274"/>
      <c r="W14" s="1275"/>
      <c r="X14" s="1276"/>
      <c r="Y14" s="1277"/>
      <c r="Z14" s="1278"/>
      <c r="AA14" s="9"/>
      <c r="AB14" s="8"/>
      <c r="AC14" s="1271"/>
      <c r="AD14" s="1272"/>
      <c r="AE14" s="994"/>
      <c r="AF14" s="599"/>
      <c r="AG14" s="599"/>
      <c r="AJ14" s="1290"/>
      <c r="AK14" s="327"/>
      <c r="AL14" s="1314"/>
      <c r="AM14" s="1314"/>
      <c r="AN14" s="1314"/>
      <c r="AO14" s="1314"/>
      <c r="AP14" s="1314"/>
      <c r="AQ14" s="1314"/>
      <c r="AR14" s="1314"/>
      <c r="AS14" s="1314"/>
      <c r="AT14" s="1314"/>
      <c r="AU14" s="1314"/>
      <c r="AV14" s="1314"/>
      <c r="AW14" s="1314"/>
      <c r="AX14" s="1314"/>
      <c r="AY14" s="1314"/>
      <c r="AZ14" s="1314"/>
      <c r="BA14" s="1314"/>
      <c r="BB14" s="1314"/>
      <c r="BC14" s="1314"/>
      <c r="BD14" s="1314"/>
      <c r="BE14" s="1314"/>
      <c r="BF14" s="1314"/>
      <c r="BG14" s="1314"/>
      <c r="BH14" s="1314"/>
      <c r="BI14" s="1314"/>
      <c r="BJ14" s="1314"/>
      <c r="BK14" s="1314"/>
      <c r="BL14" s="1314"/>
      <c r="BM14" s="1314"/>
      <c r="BN14" s="1315"/>
    </row>
    <row r="15" spans="2:66" ht="24" customHeight="1">
      <c r="B15" s="1262"/>
      <c r="C15" s="1016"/>
      <c r="D15" s="1016"/>
      <c r="E15" s="1016"/>
      <c r="F15" s="1264"/>
      <c r="G15" s="1266"/>
      <c r="H15" s="1018"/>
      <c r="I15" s="1019"/>
      <c r="J15" s="1019"/>
      <c r="K15" s="1019"/>
      <c r="L15" s="1019"/>
      <c r="M15" s="1020"/>
      <c r="N15" s="323"/>
      <c r="O15" s="290"/>
      <c r="P15" s="379" t="s">
        <v>60</v>
      </c>
      <c r="Q15" s="1273"/>
      <c r="R15" s="1274"/>
      <c r="S15" s="1274"/>
      <c r="T15" s="1274"/>
      <c r="U15" s="1274"/>
      <c r="V15" s="1274"/>
      <c r="W15" s="1275"/>
      <c r="X15" s="1276"/>
      <c r="Y15" s="1277"/>
      <c r="Z15" s="1278"/>
      <c r="AA15" s="9"/>
      <c r="AB15" s="8"/>
      <c r="AC15" s="1271"/>
      <c r="AD15" s="1272"/>
      <c r="AE15" s="994"/>
      <c r="AF15" s="599"/>
      <c r="AG15" s="599"/>
      <c r="AJ15" s="1290"/>
      <c r="AK15" s="327"/>
      <c r="AL15" s="1314"/>
      <c r="AM15" s="1314"/>
      <c r="AN15" s="1314"/>
      <c r="AO15" s="1314"/>
      <c r="AP15" s="1314"/>
      <c r="AQ15" s="1314"/>
      <c r="AR15" s="1314"/>
      <c r="AS15" s="1314"/>
      <c r="AT15" s="1314"/>
      <c r="AU15" s="1314"/>
      <c r="AV15" s="1314"/>
      <c r="AW15" s="1314"/>
      <c r="AX15" s="1314"/>
      <c r="AY15" s="1314"/>
      <c r="AZ15" s="1314"/>
      <c r="BA15" s="1314"/>
      <c r="BB15" s="1314"/>
      <c r="BC15" s="1314"/>
      <c r="BD15" s="1314"/>
      <c r="BE15" s="1314"/>
      <c r="BF15" s="1314"/>
      <c r="BG15" s="1314"/>
      <c r="BH15" s="1314"/>
      <c r="BI15" s="1314"/>
      <c r="BJ15" s="1314"/>
      <c r="BK15" s="1314"/>
      <c r="BL15" s="1314"/>
      <c r="BM15" s="1314"/>
      <c r="BN15" s="1315"/>
    </row>
    <row r="16" spans="2:66" ht="24" customHeight="1">
      <c r="B16" s="1263"/>
      <c r="C16" s="1016"/>
      <c r="D16" s="1016"/>
      <c r="E16" s="1016"/>
      <c r="F16" s="1264"/>
      <c r="G16" s="1267"/>
      <c r="H16" s="1018"/>
      <c r="I16" s="1019"/>
      <c r="J16" s="1019"/>
      <c r="K16" s="1019"/>
      <c r="L16" s="1019"/>
      <c r="M16" s="1020"/>
      <c r="N16" s="323"/>
      <c r="O16" s="290"/>
      <c r="P16" s="379" t="s">
        <v>60</v>
      </c>
      <c r="Q16" s="1279"/>
      <c r="R16" s="1280"/>
      <c r="S16" s="1280"/>
      <c r="T16" s="1280"/>
      <c r="U16" s="1280"/>
      <c r="V16" s="1280"/>
      <c r="W16" s="1281"/>
      <c r="X16" s="1268"/>
      <c r="Y16" s="1269"/>
      <c r="Z16" s="1270"/>
      <c r="AA16" s="10"/>
      <c r="AB16" s="11"/>
      <c r="AC16" s="1271"/>
      <c r="AD16" s="1272"/>
      <c r="AE16" s="599"/>
      <c r="AF16" s="599"/>
      <c r="AG16" s="599"/>
      <c r="AJ16" s="1291"/>
      <c r="AK16" s="327"/>
      <c r="AL16" s="1314"/>
      <c r="AM16" s="1314"/>
      <c r="AN16" s="1314"/>
      <c r="AO16" s="1314"/>
      <c r="AP16" s="1314"/>
      <c r="AQ16" s="1314"/>
      <c r="AR16" s="1314"/>
      <c r="AS16" s="1314"/>
      <c r="AT16" s="1314"/>
      <c r="AU16" s="1314"/>
      <c r="AV16" s="1314"/>
      <c r="AW16" s="1314"/>
      <c r="AX16" s="1314"/>
      <c r="AY16" s="1314"/>
      <c r="AZ16" s="1314"/>
      <c r="BA16" s="1314"/>
      <c r="BB16" s="1314"/>
      <c r="BC16" s="1314"/>
      <c r="BD16" s="1314"/>
      <c r="BE16" s="1314"/>
      <c r="BF16" s="1314"/>
      <c r="BG16" s="1314"/>
      <c r="BH16" s="1314"/>
      <c r="BI16" s="1314"/>
      <c r="BJ16" s="1314"/>
      <c r="BK16" s="1314"/>
      <c r="BL16" s="1314"/>
      <c r="BM16" s="1314"/>
      <c r="BN16" s="1315"/>
    </row>
    <row r="17" spans="2:66" ht="24" customHeight="1">
      <c r="B17" s="1261">
        <v>11</v>
      </c>
      <c r="C17" s="1016"/>
      <c r="D17" s="1016"/>
      <c r="E17" s="1016"/>
      <c r="F17" s="1264"/>
      <c r="G17" s="1265"/>
      <c r="H17" s="1018"/>
      <c r="I17" s="1019"/>
      <c r="J17" s="1019"/>
      <c r="K17" s="1019"/>
      <c r="L17" s="1019"/>
      <c r="M17" s="1020"/>
      <c r="N17" s="323"/>
      <c r="O17" s="290"/>
      <c r="P17" s="379" t="s">
        <v>60</v>
      </c>
      <c r="Q17" s="1234"/>
      <c r="R17" s="1235"/>
      <c r="S17" s="1235"/>
      <c r="T17" s="1235"/>
      <c r="U17" s="1235"/>
      <c r="V17" s="1235"/>
      <c r="W17" s="1236"/>
      <c r="X17" s="1302"/>
      <c r="Y17" s="1303"/>
      <c r="Z17" s="1304"/>
      <c r="AA17" s="291"/>
      <c r="AB17" s="6" t="s">
        <v>60</v>
      </c>
      <c r="AC17" s="1271"/>
      <c r="AD17" s="1272"/>
      <c r="AE17" s="994"/>
      <c r="AF17" s="599"/>
      <c r="AG17" s="599"/>
      <c r="AJ17" s="1289" t="str">
        <f>IF(C17&lt;&gt;"",IF(OR(G17="",H17="",N17="",O17="",AC17=""),"未入力","OK"),"")</f>
        <v/>
      </c>
      <c r="AK17" s="327"/>
      <c r="AL17" s="1314"/>
      <c r="AM17" s="1314"/>
      <c r="AN17" s="1314"/>
      <c r="AO17" s="1314"/>
      <c r="AP17" s="1314"/>
      <c r="AQ17" s="1314"/>
      <c r="AR17" s="1314"/>
      <c r="AS17" s="1314"/>
      <c r="AT17" s="1314"/>
      <c r="AU17" s="1314"/>
      <c r="AV17" s="1314"/>
      <c r="AW17" s="1314"/>
      <c r="AX17" s="1314"/>
      <c r="AY17" s="1314"/>
      <c r="AZ17" s="1314"/>
      <c r="BA17" s="1314"/>
      <c r="BB17" s="1314"/>
      <c r="BC17" s="1314"/>
      <c r="BD17" s="1314"/>
      <c r="BE17" s="1314"/>
      <c r="BF17" s="1314"/>
      <c r="BG17" s="1314"/>
      <c r="BH17" s="1314"/>
      <c r="BI17" s="1314"/>
      <c r="BJ17" s="1314"/>
      <c r="BK17" s="1314"/>
      <c r="BL17" s="1314"/>
      <c r="BM17" s="1314"/>
      <c r="BN17" s="1315"/>
    </row>
    <row r="18" spans="2:66" ht="24" customHeight="1">
      <c r="B18" s="1262"/>
      <c r="C18" s="1016"/>
      <c r="D18" s="1016"/>
      <c r="E18" s="1016"/>
      <c r="F18" s="1264"/>
      <c r="G18" s="1266"/>
      <c r="H18" s="1018"/>
      <c r="I18" s="1019"/>
      <c r="J18" s="1019"/>
      <c r="K18" s="1019"/>
      <c r="L18" s="1019"/>
      <c r="M18" s="1020"/>
      <c r="N18" s="323"/>
      <c r="O18" s="290"/>
      <c r="P18" s="379" t="s">
        <v>60</v>
      </c>
      <c r="Q18" s="1273"/>
      <c r="R18" s="1274"/>
      <c r="S18" s="1274"/>
      <c r="T18" s="1274"/>
      <c r="U18" s="1274"/>
      <c r="V18" s="1274"/>
      <c r="W18" s="1275"/>
      <c r="X18" s="1276"/>
      <c r="Y18" s="1277"/>
      <c r="Z18" s="1278"/>
      <c r="AA18" s="9"/>
      <c r="AB18" s="8"/>
      <c r="AC18" s="1271"/>
      <c r="AD18" s="1272"/>
      <c r="AE18" s="994"/>
      <c r="AF18" s="599"/>
      <c r="AG18" s="599"/>
      <c r="AJ18" s="1290"/>
      <c r="AK18" s="327"/>
      <c r="AL18" s="1314"/>
      <c r="AM18" s="1314"/>
      <c r="AN18" s="1314"/>
      <c r="AO18" s="1314"/>
      <c r="AP18" s="1314"/>
      <c r="AQ18" s="1314"/>
      <c r="AR18" s="1314"/>
      <c r="AS18" s="1314"/>
      <c r="AT18" s="1314"/>
      <c r="AU18" s="1314"/>
      <c r="AV18" s="1314"/>
      <c r="AW18" s="1314"/>
      <c r="AX18" s="1314"/>
      <c r="AY18" s="1314"/>
      <c r="AZ18" s="1314"/>
      <c r="BA18" s="1314"/>
      <c r="BB18" s="1314"/>
      <c r="BC18" s="1314"/>
      <c r="BD18" s="1314"/>
      <c r="BE18" s="1314"/>
      <c r="BF18" s="1314"/>
      <c r="BG18" s="1314"/>
      <c r="BH18" s="1314"/>
      <c r="BI18" s="1314"/>
      <c r="BJ18" s="1314"/>
      <c r="BK18" s="1314"/>
      <c r="BL18" s="1314"/>
      <c r="BM18" s="1314"/>
      <c r="BN18" s="1315"/>
    </row>
    <row r="19" spans="2:66" ht="24" customHeight="1">
      <c r="B19" s="1262"/>
      <c r="C19" s="1016"/>
      <c r="D19" s="1016"/>
      <c r="E19" s="1016"/>
      <c r="F19" s="1264"/>
      <c r="G19" s="1266"/>
      <c r="H19" s="1018"/>
      <c r="I19" s="1019"/>
      <c r="J19" s="1019"/>
      <c r="K19" s="1019"/>
      <c r="L19" s="1019"/>
      <c r="M19" s="1020"/>
      <c r="N19" s="323"/>
      <c r="O19" s="290"/>
      <c r="P19" s="379" t="s">
        <v>60</v>
      </c>
      <c r="Q19" s="1273"/>
      <c r="R19" s="1274"/>
      <c r="S19" s="1274"/>
      <c r="T19" s="1274"/>
      <c r="U19" s="1274"/>
      <c r="V19" s="1274"/>
      <c r="W19" s="1275"/>
      <c r="X19" s="1276"/>
      <c r="Y19" s="1277"/>
      <c r="Z19" s="1278"/>
      <c r="AA19" s="9"/>
      <c r="AB19" s="8"/>
      <c r="AC19" s="1271"/>
      <c r="AD19" s="1272"/>
      <c r="AE19" s="994"/>
      <c r="AF19" s="599"/>
      <c r="AG19" s="599"/>
      <c r="AJ19" s="1290"/>
      <c r="AK19" s="327"/>
      <c r="AL19" s="1314"/>
      <c r="AM19" s="1314"/>
      <c r="AN19" s="1314"/>
      <c r="AO19" s="1314"/>
      <c r="AP19" s="1314"/>
      <c r="AQ19" s="1314"/>
      <c r="AR19" s="1314"/>
      <c r="AS19" s="1314"/>
      <c r="AT19" s="1314"/>
      <c r="AU19" s="1314"/>
      <c r="AV19" s="1314"/>
      <c r="AW19" s="1314"/>
      <c r="AX19" s="1314"/>
      <c r="AY19" s="1314"/>
      <c r="AZ19" s="1314"/>
      <c r="BA19" s="1314"/>
      <c r="BB19" s="1314"/>
      <c r="BC19" s="1314"/>
      <c r="BD19" s="1314"/>
      <c r="BE19" s="1314"/>
      <c r="BF19" s="1314"/>
      <c r="BG19" s="1314"/>
      <c r="BH19" s="1314"/>
      <c r="BI19" s="1314"/>
      <c r="BJ19" s="1314"/>
      <c r="BK19" s="1314"/>
      <c r="BL19" s="1314"/>
      <c r="BM19" s="1314"/>
      <c r="BN19" s="1315"/>
    </row>
    <row r="20" spans="2:66" ht="24" customHeight="1">
      <c r="B20" s="1263"/>
      <c r="C20" s="1016"/>
      <c r="D20" s="1016"/>
      <c r="E20" s="1016"/>
      <c r="F20" s="1264"/>
      <c r="G20" s="1267"/>
      <c r="H20" s="1018"/>
      <c r="I20" s="1019"/>
      <c r="J20" s="1019"/>
      <c r="K20" s="1019"/>
      <c r="L20" s="1019"/>
      <c r="M20" s="1020"/>
      <c r="N20" s="323"/>
      <c r="O20" s="290"/>
      <c r="P20" s="379" t="s">
        <v>60</v>
      </c>
      <c r="Q20" s="1279"/>
      <c r="R20" s="1280"/>
      <c r="S20" s="1280"/>
      <c r="T20" s="1280"/>
      <c r="U20" s="1280"/>
      <c r="V20" s="1280"/>
      <c r="W20" s="1281"/>
      <c r="X20" s="1268"/>
      <c r="Y20" s="1269"/>
      <c r="Z20" s="1270"/>
      <c r="AA20" s="10"/>
      <c r="AB20" s="11"/>
      <c r="AC20" s="1271"/>
      <c r="AD20" s="1272"/>
      <c r="AE20" s="599"/>
      <c r="AF20" s="599"/>
      <c r="AG20" s="599"/>
      <c r="AJ20" s="1291"/>
      <c r="AK20" s="327"/>
      <c r="AL20" s="1314"/>
      <c r="AM20" s="1314"/>
      <c r="AN20" s="1314"/>
      <c r="AO20" s="1314"/>
      <c r="AP20" s="1314"/>
      <c r="AQ20" s="1314"/>
      <c r="AR20" s="1314"/>
      <c r="AS20" s="1314"/>
      <c r="AT20" s="1314"/>
      <c r="AU20" s="1314"/>
      <c r="AV20" s="1314"/>
      <c r="AW20" s="1314"/>
      <c r="AX20" s="1314"/>
      <c r="AY20" s="1314"/>
      <c r="AZ20" s="1314"/>
      <c r="BA20" s="1314"/>
      <c r="BB20" s="1314"/>
      <c r="BC20" s="1314"/>
      <c r="BD20" s="1314"/>
      <c r="BE20" s="1314"/>
      <c r="BF20" s="1314"/>
      <c r="BG20" s="1314"/>
      <c r="BH20" s="1314"/>
      <c r="BI20" s="1314"/>
      <c r="BJ20" s="1314"/>
      <c r="BK20" s="1314"/>
      <c r="BL20" s="1314"/>
      <c r="BM20" s="1314"/>
      <c r="BN20" s="1315"/>
    </row>
    <row r="21" spans="2:66" ht="24" customHeight="1">
      <c r="B21" s="1261">
        <v>12</v>
      </c>
      <c r="C21" s="1016"/>
      <c r="D21" s="1016"/>
      <c r="E21" s="1016"/>
      <c r="F21" s="1264"/>
      <c r="G21" s="1265"/>
      <c r="H21" s="1018"/>
      <c r="I21" s="1019"/>
      <c r="J21" s="1019"/>
      <c r="K21" s="1019"/>
      <c r="L21" s="1019"/>
      <c r="M21" s="1020"/>
      <c r="N21" s="323"/>
      <c r="O21" s="290"/>
      <c r="P21" s="379" t="s">
        <v>60</v>
      </c>
      <c r="Q21" s="1234"/>
      <c r="R21" s="1235"/>
      <c r="S21" s="1235"/>
      <c r="T21" s="1235"/>
      <c r="U21" s="1235"/>
      <c r="V21" s="1235"/>
      <c r="W21" s="1236"/>
      <c r="X21" s="1302"/>
      <c r="Y21" s="1303"/>
      <c r="Z21" s="1304"/>
      <c r="AA21" s="291"/>
      <c r="AB21" s="6" t="s">
        <v>60</v>
      </c>
      <c r="AC21" s="1271"/>
      <c r="AD21" s="1272"/>
      <c r="AE21" s="994"/>
      <c r="AF21" s="599"/>
      <c r="AG21" s="599"/>
      <c r="AJ21" s="1289" t="str">
        <f>IF(C21&lt;&gt;"",IF(OR(G21="",H21="",N21="",O21="",AC21=""),"未入力","OK"),"")</f>
        <v/>
      </c>
      <c r="AK21" s="327"/>
      <c r="AL21" s="1314"/>
      <c r="AM21" s="1314"/>
      <c r="AN21" s="1314"/>
      <c r="AO21" s="1314"/>
      <c r="AP21" s="1314"/>
      <c r="AQ21" s="1314"/>
      <c r="AR21" s="1314"/>
      <c r="AS21" s="1314"/>
      <c r="AT21" s="1314"/>
      <c r="AU21" s="1314"/>
      <c r="AV21" s="1314"/>
      <c r="AW21" s="1314"/>
      <c r="AX21" s="1314"/>
      <c r="AY21" s="1314"/>
      <c r="AZ21" s="1314"/>
      <c r="BA21" s="1314"/>
      <c r="BB21" s="1314"/>
      <c r="BC21" s="1314"/>
      <c r="BD21" s="1314"/>
      <c r="BE21" s="1314"/>
      <c r="BF21" s="1314"/>
      <c r="BG21" s="1314"/>
      <c r="BH21" s="1314"/>
      <c r="BI21" s="1314"/>
      <c r="BJ21" s="1314"/>
      <c r="BK21" s="1314"/>
      <c r="BL21" s="1314"/>
      <c r="BM21" s="1314"/>
      <c r="BN21" s="1315"/>
    </row>
    <row r="22" spans="2:66" ht="24" customHeight="1">
      <c r="B22" s="1262"/>
      <c r="C22" s="1016"/>
      <c r="D22" s="1016"/>
      <c r="E22" s="1016"/>
      <c r="F22" s="1264"/>
      <c r="G22" s="1266"/>
      <c r="H22" s="1018"/>
      <c r="I22" s="1019"/>
      <c r="J22" s="1019"/>
      <c r="K22" s="1019"/>
      <c r="L22" s="1019"/>
      <c r="M22" s="1020"/>
      <c r="N22" s="323"/>
      <c r="O22" s="290"/>
      <c r="P22" s="379" t="s">
        <v>60</v>
      </c>
      <c r="Q22" s="1273"/>
      <c r="R22" s="1274"/>
      <c r="S22" s="1274"/>
      <c r="T22" s="1274"/>
      <c r="U22" s="1274"/>
      <c r="V22" s="1274"/>
      <c r="W22" s="1275"/>
      <c r="X22" s="1276"/>
      <c r="Y22" s="1277"/>
      <c r="Z22" s="1278"/>
      <c r="AA22" s="9"/>
      <c r="AB22" s="8"/>
      <c r="AC22" s="1271"/>
      <c r="AD22" s="1272"/>
      <c r="AE22" s="994"/>
      <c r="AF22" s="599"/>
      <c r="AG22" s="599"/>
      <c r="AJ22" s="1290"/>
      <c r="AK22" s="327"/>
      <c r="AL22" s="1314"/>
      <c r="AM22" s="1314"/>
      <c r="AN22" s="1314"/>
      <c r="AO22" s="1314"/>
      <c r="AP22" s="1314"/>
      <c r="AQ22" s="1314"/>
      <c r="AR22" s="1314"/>
      <c r="AS22" s="1314"/>
      <c r="AT22" s="1314"/>
      <c r="AU22" s="1314"/>
      <c r="AV22" s="1314"/>
      <c r="AW22" s="1314"/>
      <c r="AX22" s="1314"/>
      <c r="AY22" s="1314"/>
      <c r="AZ22" s="1314"/>
      <c r="BA22" s="1314"/>
      <c r="BB22" s="1314"/>
      <c r="BC22" s="1314"/>
      <c r="BD22" s="1314"/>
      <c r="BE22" s="1314"/>
      <c r="BF22" s="1314"/>
      <c r="BG22" s="1314"/>
      <c r="BH22" s="1314"/>
      <c r="BI22" s="1314"/>
      <c r="BJ22" s="1314"/>
      <c r="BK22" s="1314"/>
      <c r="BL22" s="1314"/>
      <c r="BM22" s="1314"/>
      <c r="BN22" s="1315"/>
    </row>
    <row r="23" spans="2:66" ht="24" customHeight="1">
      <c r="B23" s="1262"/>
      <c r="C23" s="1016"/>
      <c r="D23" s="1016"/>
      <c r="E23" s="1016"/>
      <c r="F23" s="1264"/>
      <c r="G23" s="1266"/>
      <c r="H23" s="1018"/>
      <c r="I23" s="1019"/>
      <c r="J23" s="1019"/>
      <c r="K23" s="1019"/>
      <c r="L23" s="1019"/>
      <c r="M23" s="1020"/>
      <c r="N23" s="323"/>
      <c r="O23" s="290"/>
      <c r="P23" s="379" t="s">
        <v>60</v>
      </c>
      <c r="Q23" s="1273"/>
      <c r="R23" s="1274"/>
      <c r="S23" s="1274"/>
      <c r="T23" s="1274"/>
      <c r="U23" s="1274"/>
      <c r="V23" s="1274"/>
      <c r="W23" s="1275"/>
      <c r="X23" s="1276"/>
      <c r="Y23" s="1277"/>
      <c r="Z23" s="1278"/>
      <c r="AA23" s="9"/>
      <c r="AB23" s="8"/>
      <c r="AC23" s="1271"/>
      <c r="AD23" s="1272"/>
      <c r="AE23" s="994"/>
      <c r="AF23" s="599"/>
      <c r="AG23" s="599"/>
      <c r="AJ23" s="1290"/>
      <c r="AK23" s="327"/>
      <c r="AL23" s="1314"/>
      <c r="AM23" s="1314"/>
      <c r="AN23" s="1314"/>
      <c r="AO23" s="1314"/>
      <c r="AP23" s="1314"/>
      <c r="AQ23" s="1314"/>
      <c r="AR23" s="1314"/>
      <c r="AS23" s="1314"/>
      <c r="AT23" s="1314"/>
      <c r="AU23" s="1314"/>
      <c r="AV23" s="1314"/>
      <c r="AW23" s="1314"/>
      <c r="AX23" s="1314"/>
      <c r="AY23" s="1314"/>
      <c r="AZ23" s="1314"/>
      <c r="BA23" s="1314"/>
      <c r="BB23" s="1314"/>
      <c r="BC23" s="1314"/>
      <c r="BD23" s="1314"/>
      <c r="BE23" s="1314"/>
      <c r="BF23" s="1314"/>
      <c r="BG23" s="1314"/>
      <c r="BH23" s="1314"/>
      <c r="BI23" s="1314"/>
      <c r="BJ23" s="1314"/>
      <c r="BK23" s="1314"/>
      <c r="BL23" s="1314"/>
      <c r="BM23" s="1314"/>
      <c r="BN23" s="1315"/>
    </row>
    <row r="24" spans="2:66" ht="24" customHeight="1">
      <c r="B24" s="1263"/>
      <c r="C24" s="1016"/>
      <c r="D24" s="1016"/>
      <c r="E24" s="1016"/>
      <c r="F24" s="1264"/>
      <c r="G24" s="1267"/>
      <c r="H24" s="1018"/>
      <c r="I24" s="1019"/>
      <c r="J24" s="1019"/>
      <c r="K24" s="1019"/>
      <c r="L24" s="1019"/>
      <c r="M24" s="1020"/>
      <c r="N24" s="323"/>
      <c r="O24" s="290"/>
      <c r="P24" s="379" t="s">
        <v>60</v>
      </c>
      <c r="Q24" s="1279"/>
      <c r="R24" s="1280"/>
      <c r="S24" s="1280"/>
      <c r="T24" s="1280"/>
      <c r="U24" s="1280"/>
      <c r="V24" s="1280"/>
      <c r="W24" s="1281"/>
      <c r="X24" s="1268"/>
      <c r="Y24" s="1269"/>
      <c r="Z24" s="1270"/>
      <c r="AA24" s="10"/>
      <c r="AB24" s="11"/>
      <c r="AC24" s="1271"/>
      <c r="AD24" s="1272"/>
      <c r="AE24" s="599"/>
      <c r="AF24" s="599"/>
      <c r="AG24" s="599"/>
      <c r="AJ24" s="1291"/>
      <c r="AK24" s="327"/>
      <c r="AL24" s="1314"/>
      <c r="AM24" s="1314"/>
      <c r="AN24" s="1314"/>
      <c r="AO24" s="1314"/>
      <c r="AP24" s="1314"/>
      <c r="AQ24" s="1314"/>
      <c r="AR24" s="1314"/>
      <c r="AS24" s="1314"/>
      <c r="AT24" s="1314"/>
      <c r="AU24" s="1314"/>
      <c r="AV24" s="1314"/>
      <c r="AW24" s="1314"/>
      <c r="AX24" s="1314"/>
      <c r="AY24" s="1314"/>
      <c r="AZ24" s="1314"/>
      <c r="BA24" s="1314"/>
      <c r="BB24" s="1314"/>
      <c r="BC24" s="1314"/>
      <c r="BD24" s="1314"/>
      <c r="BE24" s="1314"/>
      <c r="BF24" s="1314"/>
      <c r="BG24" s="1314"/>
      <c r="BH24" s="1314"/>
      <c r="BI24" s="1314"/>
      <c r="BJ24" s="1314"/>
      <c r="BK24" s="1314"/>
      <c r="BL24" s="1314"/>
      <c r="BM24" s="1314"/>
      <c r="BN24" s="1315"/>
    </row>
    <row r="25" spans="2:66" ht="24" customHeight="1">
      <c r="B25" s="1261">
        <v>13</v>
      </c>
      <c r="C25" s="1016"/>
      <c r="D25" s="1016"/>
      <c r="E25" s="1016"/>
      <c r="F25" s="1264"/>
      <c r="G25" s="1265"/>
      <c r="H25" s="1018"/>
      <c r="I25" s="1019"/>
      <c r="J25" s="1019"/>
      <c r="K25" s="1019"/>
      <c r="L25" s="1019"/>
      <c r="M25" s="1020"/>
      <c r="N25" s="323"/>
      <c r="O25" s="290"/>
      <c r="P25" s="379" t="s">
        <v>60</v>
      </c>
      <c r="Q25" s="1234"/>
      <c r="R25" s="1235"/>
      <c r="S25" s="1235"/>
      <c r="T25" s="1235"/>
      <c r="U25" s="1235"/>
      <c r="V25" s="1235"/>
      <c r="W25" s="1236"/>
      <c r="X25" s="1302"/>
      <c r="Y25" s="1303"/>
      <c r="Z25" s="1304"/>
      <c r="AA25" s="291"/>
      <c r="AB25" s="6" t="s">
        <v>60</v>
      </c>
      <c r="AC25" s="1271"/>
      <c r="AD25" s="1272"/>
      <c r="AE25" s="994"/>
      <c r="AF25" s="599"/>
      <c r="AG25" s="599"/>
      <c r="AJ25" s="1289" t="str">
        <f>IF(C25&lt;&gt;"",IF(OR(G25="",H25="",N25="",O25="",AC25=""),"未入力","OK"),"")</f>
        <v/>
      </c>
      <c r="AK25" s="327"/>
      <c r="AL25" s="1314"/>
      <c r="AM25" s="1314"/>
      <c r="AN25" s="1314"/>
      <c r="AO25" s="1314"/>
      <c r="AP25" s="1314"/>
      <c r="AQ25" s="1314"/>
      <c r="AR25" s="1314"/>
      <c r="AS25" s="1314"/>
      <c r="AT25" s="1314"/>
      <c r="AU25" s="1314"/>
      <c r="AV25" s="1314"/>
      <c r="AW25" s="1314"/>
      <c r="AX25" s="1314"/>
      <c r="AY25" s="1314"/>
      <c r="AZ25" s="1314"/>
      <c r="BA25" s="1314"/>
      <c r="BB25" s="1314"/>
      <c r="BC25" s="1314"/>
      <c r="BD25" s="1314"/>
      <c r="BE25" s="1314"/>
      <c r="BF25" s="1314"/>
      <c r="BG25" s="1314"/>
      <c r="BH25" s="1314"/>
      <c r="BI25" s="1314"/>
      <c r="BJ25" s="1314"/>
      <c r="BK25" s="1314"/>
      <c r="BL25" s="1314"/>
      <c r="BM25" s="1314"/>
      <c r="BN25" s="1315"/>
    </row>
    <row r="26" spans="2:66" ht="24" customHeight="1">
      <c r="B26" s="1262"/>
      <c r="C26" s="1016"/>
      <c r="D26" s="1016"/>
      <c r="E26" s="1016"/>
      <c r="F26" s="1264"/>
      <c r="G26" s="1266"/>
      <c r="H26" s="1018"/>
      <c r="I26" s="1019"/>
      <c r="J26" s="1019"/>
      <c r="K26" s="1019"/>
      <c r="L26" s="1019"/>
      <c r="M26" s="1020"/>
      <c r="N26" s="323"/>
      <c r="O26" s="290"/>
      <c r="P26" s="379" t="s">
        <v>60</v>
      </c>
      <c r="Q26" s="1273"/>
      <c r="R26" s="1274"/>
      <c r="S26" s="1274"/>
      <c r="T26" s="1274"/>
      <c r="U26" s="1274"/>
      <c r="V26" s="1274"/>
      <c r="W26" s="1275"/>
      <c r="X26" s="1276"/>
      <c r="Y26" s="1277"/>
      <c r="Z26" s="1278"/>
      <c r="AA26" s="9"/>
      <c r="AB26" s="8"/>
      <c r="AC26" s="1271"/>
      <c r="AD26" s="1272"/>
      <c r="AE26" s="994"/>
      <c r="AF26" s="599"/>
      <c r="AG26" s="599"/>
      <c r="AJ26" s="1290"/>
      <c r="AK26" s="327"/>
      <c r="AL26" s="1314"/>
      <c r="AM26" s="1314"/>
      <c r="AN26" s="1314"/>
      <c r="AO26" s="1314"/>
      <c r="AP26" s="1314"/>
      <c r="AQ26" s="1314"/>
      <c r="AR26" s="1314"/>
      <c r="AS26" s="1314"/>
      <c r="AT26" s="1314"/>
      <c r="AU26" s="1314"/>
      <c r="AV26" s="1314"/>
      <c r="AW26" s="1314"/>
      <c r="AX26" s="1314"/>
      <c r="AY26" s="1314"/>
      <c r="AZ26" s="1314"/>
      <c r="BA26" s="1314"/>
      <c r="BB26" s="1314"/>
      <c r="BC26" s="1314"/>
      <c r="BD26" s="1314"/>
      <c r="BE26" s="1314"/>
      <c r="BF26" s="1314"/>
      <c r="BG26" s="1314"/>
      <c r="BH26" s="1314"/>
      <c r="BI26" s="1314"/>
      <c r="BJ26" s="1314"/>
      <c r="BK26" s="1314"/>
      <c r="BL26" s="1314"/>
      <c r="BM26" s="1314"/>
      <c r="BN26" s="1315"/>
    </row>
    <row r="27" spans="2:66" ht="24" customHeight="1">
      <c r="B27" s="1262"/>
      <c r="C27" s="1016"/>
      <c r="D27" s="1016"/>
      <c r="E27" s="1016"/>
      <c r="F27" s="1264"/>
      <c r="G27" s="1266"/>
      <c r="H27" s="1018"/>
      <c r="I27" s="1019"/>
      <c r="J27" s="1019"/>
      <c r="K27" s="1019"/>
      <c r="L27" s="1019"/>
      <c r="M27" s="1020"/>
      <c r="N27" s="323"/>
      <c r="O27" s="290"/>
      <c r="P27" s="379" t="s">
        <v>60</v>
      </c>
      <c r="Q27" s="1273"/>
      <c r="R27" s="1274"/>
      <c r="S27" s="1274"/>
      <c r="T27" s="1274"/>
      <c r="U27" s="1274"/>
      <c r="V27" s="1274"/>
      <c r="W27" s="1275"/>
      <c r="X27" s="1276"/>
      <c r="Y27" s="1277"/>
      <c r="Z27" s="1278"/>
      <c r="AA27" s="9"/>
      <c r="AB27" s="8"/>
      <c r="AC27" s="1271"/>
      <c r="AD27" s="1272"/>
      <c r="AE27" s="994"/>
      <c r="AF27" s="599"/>
      <c r="AG27" s="599"/>
      <c r="AJ27" s="1290"/>
      <c r="AK27" s="327"/>
      <c r="AL27" s="1314"/>
      <c r="AM27" s="1314"/>
      <c r="AN27" s="1314"/>
      <c r="AO27" s="1314"/>
      <c r="AP27" s="1314"/>
      <c r="AQ27" s="1314"/>
      <c r="AR27" s="1314"/>
      <c r="AS27" s="1314"/>
      <c r="AT27" s="1314"/>
      <c r="AU27" s="1314"/>
      <c r="AV27" s="1314"/>
      <c r="AW27" s="1314"/>
      <c r="AX27" s="1314"/>
      <c r="AY27" s="1314"/>
      <c r="AZ27" s="1314"/>
      <c r="BA27" s="1314"/>
      <c r="BB27" s="1314"/>
      <c r="BC27" s="1314"/>
      <c r="BD27" s="1314"/>
      <c r="BE27" s="1314"/>
      <c r="BF27" s="1314"/>
      <c r="BG27" s="1314"/>
      <c r="BH27" s="1314"/>
      <c r="BI27" s="1314"/>
      <c r="BJ27" s="1314"/>
      <c r="BK27" s="1314"/>
      <c r="BL27" s="1314"/>
      <c r="BM27" s="1314"/>
      <c r="BN27" s="1315"/>
    </row>
    <row r="28" spans="2:66" ht="24" customHeight="1">
      <c r="B28" s="1263"/>
      <c r="C28" s="1016"/>
      <c r="D28" s="1016"/>
      <c r="E28" s="1016"/>
      <c r="F28" s="1264"/>
      <c r="G28" s="1267"/>
      <c r="H28" s="1018"/>
      <c r="I28" s="1019"/>
      <c r="J28" s="1019"/>
      <c r="K28" s="1019"/>
      <c r="L28" s="1019"/>
      <c r="M28" s="1020"/>
      <c r="N28" s="323"/>
      <c r="O28" s="290"/>
      <c r="P28" s="379" t="s">
        <v>60</v>
      </c>
      <c r="Q28" s="1279"/>
      <c r="R28" s="1280"/>
      <c r="S28" s="1280"/>
      <c r="T28" s="1280"/>
      <c r="U28" s="1280"/>
      <c r="V28" s="1280"/>
      <c r="W28" s="1281"/>
      <c r="X28" s="1268"/>
      <c r="Y28" s="1269"/>
      <c r="Z28" s="1270"/>
      <c r="AA28" s="10"/>
      <c r="AB28" s="11"/>
      <c r="AC28" s="1271"/>
      <c r="AD28" s="1272"/>
      <c r="AE28" s="599"/>
      <c r="AF28" s="599"/>
      <c r="AG28" s="599"/>
      <c r="AJ28" s="1291"/>
      <c r="AK28" s="327"/>
      <c r="AL28" s="1314"/>
      <c r="AM28" s="1314"/>
      <c r="AN28" s="1314"/>
      <c r="AO28" s="1314"/>
      <c r="AP28" s="1314"/>
      <c r="AQ28" s="1314"/>
      <c r="AR28" s="1314"/>
      <c r="AS28" s="1314"/>
      <c r="AT28" s="1314"/>
      <c r="AU28" s="1314"/>
      <c r="AV28" s="1314"/>
      <c r="AW28" s="1314"/>
      <c r="AX28" s="1314"/>
      <c r="AY28" s="1314"/>
      <c r="AZ28" s="1314"/>
      <c r="BA28" s="1314"/>
      <c r="BB28" s="1314"/>
      <c r="BC28" s="1314"/>
      <c r="BD28" s="1314"/>
      <c r="BE28" s="1314"/>
      <c r="BF28" s="1314"/>
      <c r="BG28" s="1314"/>
      <c r="BH28" s="1314"/>
      <c r="BI28" s="1314"/>
      <c r="BJ28" s="1314"/>
      <c r="BK28" s="1314"/>
      <c r="BL28" s="1314"/>
      <c r="BM28" s="1314"/>
      <c r="BN28" s="1315"/>
    </row>
    <row r="29" spans="2:66" ht="24" customHeight="1">
      <c r="B29" s="1261">
        <v>14</v>
      </c>
      <c r="C29" s="1016"/>
      <c r="D29" s="1016"/>
      <c r="E29" s="1016"/>
      <c r="F29" s="1264"/>
      <c r="G29" s="1265"/>
      <c r="H29" s="1018"/>
      <c r="I29" s="1019"/>
      <c r="J29" s="1019"/>
      <c r="K29" s="1019"/>
      <c r="L29" s="1019"/>
      <c r="M29" s="1020"/>
      <c r="N29" s="323"/>
      <c r="O29" s="290"/>
      <c r="P29" s="379" t="s">
        <v>60</v>
      </c>
      <c r="Q29" s="1234"/>
      <c r="R29" s="1235"/>
      <c r="S29" s="1235"/>
      <c r="T29" s="1235"/>
      <c r="U29" s="1235"/>
      <c r="V29" s="1235"/>
      <c r="W29" s="1236"/>
      <c r="X29" s="1302"/>
      <c r="Y29" s="1303"/>
      <c r="Z29" s="1304"/>
      <c r="AA29" s="291"/>
      <c r="AB29" s="6" t="s">
        <v>60</v>
      </c>
      <c r="AC29" s="1271"/>
      <c r="AD29" s="1272"/>
      <c r="AE29" s="994"/>
      <c r="AF29" s="599"/>
      <c r="AG29" s="599"/>
      <c r="AJ29" s="1289" t="str">
        <f>IF(C29&lt;&gt;"",IF(OR(G29="",H29="",N29="",O29="",AC29=""),"未入力","OK"),"")</f>
        <v/>
      </c>
      <c r="AK29" s="327"/>
      <c r="AL29" s="1314"/>
      <c r="AM29" s="1314"/>
      <c r="AN29" s="1314"/>
      <c r="AO29" s="1314"/>
      <c r="AP29" s="1314"/>
      <c r="AQ29" s="1314"/>
      <c r="AR29" s="1314"/>
      <c r="AS29" s="1314"/>
      <c r="AT29" s="1314"/>
      <c r="AU29" s="1314"/>
      <c r="AV29" s="1314"/>
      <c r="AW29" s="1314"/>
      <c r="AX29" s="1314"/>
      <c r="AY29" s="1314"/>
      <c r="AZ29" s="1314"/>
      <c r="BA29" s="1314"/>
      <c r="BB29" s="1314"/>
      <c r="BC29" s="1314"/>
      <c r="BD29" s="1314"/>
      <c r="BE29" s="1314"/>
      <c r="BF29" s="1314"/>
      <c r="BG29" s="1314"/>
      <c r="BH29" s="1314"/>
      <c r="BI29" s="1314"/>
      <c r="BJ29" s="1314"/>
      <c r="BK29" s="1314"/>
      <c r="BL29" s="1314"/>
      <c r="BM29" s="1314"/>
      <c r="BN29" s="1315"/>
    </row>
    <row r="30" spans="2:66" ht="24" customHeight="1">
      <c r="B30" s="1262"/>
      <c r="C30" s="1016"/>
      <c r="D30" s="1016"/>
      <c r="E30" s="1016"/>
      <c r="F30" s="1264"/>
      <c r="G30" s="1266"/>
      <c r="H30" s="1018"/>
      <c r="I30" s="1019"/>
      <c r="J30" s="1019"/>
      <c r="K30" s="1019"/>
      <c r="L30" s="1019"/>
      <c r="M30" s="1020"/>
      <c r="N30" s="323"/>
      <c r="O30" s="290"/>
      <c r="P30" s="379" t="s">
        <v>60</v>
      </c>
      <c r="Q30" s="1273"/>
      <c r="R30" s="1274"/>
      <c r="S30" s="1274"/>
      <c r="T30" s="1274"/>
      <c r="U30" s="1274"/>
      <c r="V30" s="1274"/>
      <c r="W30" s="1275"/>
      <c r="X30" s="1276"/>
      <c r="Y30" s="1277"/>
      <c r="Z30" s="1278"/>
      <c r="AA30" s="9"/>
      <c r="AB30" s="8"/>
      <c r="AC30" s="1271"/>
      <c r="AD30" s="1272"/>
      <c r="AE30" s="994"/>
      <c r="AF30" s="599"/>
      <c r="AG30" s="599"/>
      <c r="AJ30" s="1290"/>
      <c r="AK30" s="327"/>
      <c r="AL30" s="1314"/>
      <c r="AM30" s="1314"/>
      <c r="AN30" s="1314"/>
      <c r="AO30" s="1314"/>
      <c r="AP30" s="1314"/>
      <c r="AQ30" s="1314"/>
      <c r="AR30" s="1314"/>
      <c r="AS30" s="1314"/>
      <c r="AT30" s="1314"/>
      <c r="AU30" s="1314"/>
      <c r="AV30" s="1314"/>
      <c r="AW30" s="1314"/>
      <c r="AX30" s="1314"/>
      <c r="AY30" s="1314"/>
      <c r="AZ30" s="1314"/>
      <c r="BA30" s="1314"/>
      <c r="BB30" s="1314"/>
      <c r="BC30" s="1314"/>
      <c r="BD30" s="1314"/>
      <c r="BE30" s="1314"/>
      <c r="BF30" s="1314"/>
      <c r="BG30" s="1314"/>
      <c r="BH30" s="1314"/>
      <c r="BI30" s="1314"/>
      <c r="BJ30" s="1314"/>
      <c r="BK30" s="1314"/>
      <c r="BL30" s="1314"/>
      <c r="BM30" s="1314"/>
      <c r="BN30" s="1315"/>
    </row>
    <row r="31" spans="2:66" ht="24" customHeight="1">
      <c r="B31" s="1262"/>
      <c r="C31" s="1016"/>
      <c r="D31" s="1016"/>
      <c r="E31" s="1016"/>
      <c r="F31" s="1264"/>
      <c r="G31" s="1266"/>
      <c r="H31" s="1018"/>
      <c r="I31" s="1019"/>
      <c r="J31" s="1019"/>
      <c r="K31" s="1019"/>
      <c r="L31" s="1019"/>
      <c r="M31" s="1020"/>
      <c r="N31" s="323"/>
      <c r="O31" s="290"/>
      <c r="P31" s="379" t="s">
        <v>60</v>
      </c>
      <c r="Q31" s="1273"/>
      <c r="R31" s="1274"/>
      <c r="S31" s="1274"/>
      <c r="T31" s="1274"/>
      <c r="U31" s="1274"/>
      <c r="V31" s="1274"/>
      <c r="W31" s="1275"/>
      <c r="X31" s="1276"/>
      <c r="Y31" s="1277"/>
      <c r="Z31" s="1278"/>
      <c r="AA31" s="9"/>
      <c r="AB31" s="8"/>
      <c r="AC31" s="1271"/>
      <c r="AD31" s="1272"/>
      <c r="AE31" s="994"/>
      <c r="AF31" s="599"/>
      <c r="AG31" s="599"/>
      <c r="AJ31" s="1290"/>
      <c r="AK31" s="327"/>
      <c r="AL31" s="1314"/>
      <c r="AM31" s="1314"/>
      <c r="AN31" s="1314"/>
      <c r="AO31" s="1314"/>
      <c r="AP31" s="1314"/>
      <c r="AQ31" s="1314"/>
      <c r="AR31" s="1314"/>
      <c r="AS31" s="1314"/>
      <c r="AT31" s="1314"/>
      <c r="AU31" s="1314"/>
      <c r="AV31" s="1314"/>
      <c r="AW31" s="1314"/>
      <c r="AX31" s="1314"/>
      <c r="AY31" s="1314"/>
      <c r="AZ31" s="1314"/>
      <c r="BA31" s="1314"/>
      <c r="BB31" s="1314"/>
      <c r="BC31" s="1314"/>
      <c r="BD31" s="1314"/>
      <c r="BE31" s="1314"/>
      <c r="BF31" s="1314"/>
      <c r="BG31" s="1314"/>
      <c r="BH31" s="1314"/>
      <c r="BI31" s="1314"/>
      <c r="BJ31" s="1314"/>
      <c r="BK31" s="1314"/>
      <c r="BL31" s="1314"/>
      <c r="BM31" s="1314"/>
      <c r="BN31" s="1315"/>
    </row>
    <row r="32" spans="2:66" ht="24" customHeight="1">
      <c r="B32" s="1263"/>
      <c r="C32" s="1016"/>
      <c r="D32" s="1016"/>
      <c r="E32" s="1016"/>
      <c r="F32" s="1264"/>
      <c r="G32" s="1267"/>
      <c r="H32" s="1018"/>
      <c r="I32" s="1019"/>
      <c r="J32" s="1019"/>
      <c r="K32" s="1019"/>
      <c r="L32" s="1019"/>
      <c r="M32" s="1020"/>
      <c r="N32" s="323"/>
      <c r="O32" s="290"/>
      <c r="P32" s="379" t="s">
        <v>60</v>
      </c>
      <c r="Q32" s="1279"/>
      <c r="R32" s="1280"/>
      <c r="S32" s="1280"/>
      <c r="T32" s="1280"/>
      <c r="U32" s="1280"/>
      <c r="V32" s="1280"/>
      <c r="W32" s="1281"/>
      <c r="X32" s="1268"/>
      <c r="Y32" s="1269"/>
      <c r="Z32" s="1270"/>
      <c r="AA32" s="10"/>
      <c r="AB32" s="11"/>
      <c r="AC32" s="1271"/>
      <c r="AD32" s="1272"/>
      <c r="AE32" s="599"/>
      <c r="AF32" s="599"/>
      <c r="AG32" s="599"/>
      <c r="AJ32" s="1291"/>
      <c r="AK32" s="327"/>
      <c r="AL32" s="1314"/>
      <c r="AM32" s="1314"/>
      <c r="AN32" s="1314"/>
      <c r="AO32" s="1314"/>
      <c r="AP32" s="1314"/>
      <c r="AQ32" s="1314"/>
      <c r="AR32" s="1314"/>
      <c r="AS32" s="1314"/>
      <c r="AT32" s="1314"/>
      <c r="AU32" s="1314"/>
      <c r="AV32" s="1314"/>
      <c r="AW32" s="1314"/>
      <c r="AX32" s="1314"/>
      <c r="AY32" s="1314"/>
      <c r="AZ32" s="1314"/>
      <c r="BA32" s="1314"/>
      <c r="BB32" s="1314"/>
      <c r="BC32" s="1314"/>
      <c r="BD32" s="1314"/>
      <c r="BE32" s="1314"/>
      <c r="BF32" s="1314"/>
      <c r="BG32" s="1314"/>
      <c r="BH32" s="1314"/>
      <c r="BI32" s="1314"/>
      <c r="BJ32" s="1314"/>
      <c r="BK32" s="1314"/>
      <c r="BL32" s="1314"/>
      <c r="BM32" s="1314"/>
      <c r="BN32" s="1315"/>
    </row>
    <row r="33" spans="2:66" ht="24" customHeight="1">
      <c r="B33" s="1261">
        <v>15</v>
      </c>
      <c r="C33" s="1016"/>
      <c r="D33" s="1016"/>
      <c r="E33" s="1016"/>
      <c r="F33" s="1264"/>
      <c r="G33" s="1265"/>
      <c r="H33" s="1018"/>
      <c r="I33" s="1019"/>
      <c r="J33" s="1019"/>
      <c r="K33" s="1019"/>
      <c r="L33" s="1019"/>
      <c r="M33" s="1020"/>
      <c r="N33" s="323"/>
      <c r="O33" s="290"/>
      <c r="P33" s="379" t="s">
        <v>60</v>
      </c>
      <c r="Q33" s="1234"/>
      <c r="R33" s="1235"/>
      <c r="S33" s="1235"/>
      <c r="T33" s="1235"/>
      <c r="U33" s="1235"/>
      <c r="V33" s="1235"/>
      <c r="W33" s="1236"/>
      <c r="X33" s="1302"/>
      <c r="Y33" s="1303"/>
      <c r="Z33" s="1304"/>
      <c r="AA33" s="291"/>
      <c r="AB33" s="6" t="s">
        <v>60</v>
      </c>
      <c r="AC33" s="1271"/>
      <c r="AD33" s="1272"/>
      <c r="AE33" s="994"/>
      <c r="AF33" s="599"/>
      <c r="AG33" s="599"/>
      <c r="AJ33" s="1289" t="str">
        <f>IF(C33&lt;&gt;"",IF(OR(G33="",H33="",N33="",O33="",AC33=""),"未入力","OK"),"")</f>
        <v/>
      </c>
      <c r="AK33" s="327"/>
      <c r="AL33" s="1314"/>
      <c r="AM33" s="1314"/>
      <c r="AN33" s="1314"/>
      <c r="AO33" s="1314"/>
      <c r="AP33" s="1314"/>
      <c r="AQ33" s="1314"/>
      <c r="AR33" s="1314"/>
      <c r="AS33" s="1314"/>
      <c r="AT33" s="1314"/>
      <c r="AU33" s="1314"/>
      <c r="AV33" s="1314"/>
      <c r="AW33" s="1314"/>
      <c r="AX33" s="1314"/>
      <c r="AY33" s="1314"/>
      <c r="AZ33" s="1314"/>
      <c r="BA33" s="1314"/>
      <c r="BB33" s="1314"/>
      <c r="BC33" s="1314"/>
      <c r="BD33" s="1314"/>
      <c r="BE33" s="1314"/>
      <c r="BF33" s="1314"/>
      <c r="BG33" s="1314"/>
      <c r="BH33" s="1314"/>
      <c r="BI33" s="1314"/>
      <c r="BJ33" s="1314"/>
      <c r="BK33" s="1314"/>
      <c r="BL33" s="1314"/>
      <c r="BM33" s="1314"/>
      <c r="BN33" s="1315"/>
    </row>
    <row r="34" spans="2:66" ht="24" customHeight="1">
      <c r="B34" s="1262"/>
      <c r="C34" s="1016"/>
      <c r="D34" s="1016"/>
      <c r="E34" s="1016"/>
      <c r="F34" s="1264"/>
      <c r="G34" s="1266"/>
      <c r="H34" s="1018"/>
      <c r="I34" s="1019"/>
      <c r="J34" s="1019"/>
      <c r="K34" s="1019"/>
      <c r="L34" s="1019"/>
      <c r="M34" s="1020"/>
      <c r="N34" s="323"/>
      <c r="O34" s="290"/>
      <c r="P34" s="379" t="s">
        <v>60</v>
      </c>
      <c r="Q34" s="1273"/>
      <c r="R34" s="1274"/>
      <c r="S34" s="1274"/>
      <c r="T34" s="1274"/>
      <c r="U34" s="1274"/>
      <c r="V34" s="1274"/>
      <c r="W34" s="1275"/>
      <c r="X34" s="1276"/>
      <c r="Y34" s="1277"/>
      <c r="Z34" s="1278"/>
      <c r="AA34" s="9"/>
      <c r="AB34" s="8"/>
      <c r="AC34" s="1271"/>
      <c r="AD34" s="1272"/>
      <c r="AE34" s="994"/>
      <c r="AF34" s="599"/>
      <c r="AG34" s="599"/>
      <c r="AJ34" s="1290"/>
      <c r="AK34" s="327"/>
      <c r="AL34" s="1314"/>
      <c r="AM34" s="1314"/>
      <c r="AN34" s="1314"/>
      <c r="AO34" s="1314"/>
      <c r="AP34" s="1314"/>
      <c r="AQ34" s="1314"/>
      <c r="AR34" s="1314"/>
      <c r="AS34" s="1314"/>
      <c r="AT34" s="1314"/>
      <c r="AU34" s="1314"/>
      <c r="AV34" s="1314"/>
      <c r="AW34" s="1314"/>
      <c r="AX34" s="1314"/>
      <c r="AY34" s="1314"/>
      <c r="AZ34" s="1314"/>
      <c r="BA34" s="1314"/>
      <c r="BB34" s="1314"/>
      <c r="BC34" s="1314"/>
      <c r="BD34" s="1314"/>
      <c r="BE34" s="1314"/>
      <c r="BF34" s="1314"/>
      <c r="BG34" s="1314"/>
      <c r="BH34" s="1314"/>
      <c r="BI34" s="1314"/>
      <c r="BJ34" s="1314"/>
      <c r="BK34" s="1314"/>
      <c r="BL34" s="1314"/>
      <c r="BM34" s="1314"/>
      <c r="BN34" s="1315"/>
    </row>
    <row r="35" spans="2:66" ht="24" customHeight="1">
      <c r="B35" s="1262"/>
      <c r="C35" s="1016"/>
      <c r="D35" s="1016"/>
      <c r="E35" s="1016"/>
      <c r="F35" s="1264"/>
      <c r="G35" s="1266"/>
      <c r="H35" s="1018"/>
      <c r="I35" s="1019"/>
      <c r="J35" s="1019"/>
      <c r="K35" s="1019"/>
      <c r="L35" s="1019"/>
      <c r="M35" s="1020"/>
      <c r="N35" s="323"/>
      <c r="O35" s="290"/>
      <c r="P35" s="379" t="s">
        <v>60</v>
      </c>
      <c r="Q35" s="1273"/>
      <c r="R35" s="1274"/>
      <c r="S35" s="1274"/>
      <c r="T35" s="1274"/>
      <c r="U35" s="1274"/>
      <c r="V35" s="1274"/>
      <c r="W35" s="1275"/>
      <c r="X35" s="1276"/>
      <c r="Y35" s="1277"/>
      <c r="Z35" s="1278"/>
      <c r="AA35" s="9"/>
      <c r="AB35" s="8"/>
      <c r="AC35" s="1271"/>
      <c r="AD35" s="1272"/>
      <c r="AE35" s="994"/>
      <c r="AF35" s="599"/>
      <c r="AG35" s="599"/>
      <c r="AJ35" s="1290"/>
      <c r="AK35" s="327"/>
      <c r="AL35" s="1314"/>
      <c r="AM35" s="1314"/>
      <c r="AN35" s="1314"/>
      <c r="AO35" s="1314"/>
      <c r="AP35" s="1314"/>
      <c r="AQ35" s="1314"/>
      <c r="AR35" s="1314"/>
      <c r="AS35" s="1314"/>
      <c r="AT35" s="1314"/>
      <c r="AU35" s="1314"/>
      <c r="AV35" s="1314"/>
      <c r="AW35" s="1314"/>
      <c r="AX35" s="1314"/>
      <c r="AY35" s="1314"/>
      <c r="AZ35" s="1314"/>
      <c r="BA35" s="1314"/>
      <c r="BB35" s="1314"/>
      <c r="BC35" s="1314"/>
      <c r="BD35" s="1314"/>
      <c r="BE35" s="1314"/>
      <c r="BF35" s="1314"/>
      <c r="BG35" s="1314"/>
      <c r="BH35" s="1314"/>
      <c r="BI35" s="1314"/>
      <c r="BJ35" s="1314"/>
      <c r="BK35" s="1314"/>
      <c r="BL35" s="1314"/>
      <c r="BM35" s="1314"/>
      <c r="BN35" s="1315"/>
    </row>
    <row r="36" spans="2:66" ht="24" customHeight="1">
      <c r="B36" s="1263"/>
      <c r="C36" s="1016"/>
      <c r="D36" s="1016"/>
      <c r="E36" s="1016"/>
      <c r="F36" s="1264"/>
      <c r="G36" s="1267"/>
      <c r="H36" s="1018"/>
      <c r="I36" s="1019"/>
      <c r="J36" s="1019"/>
      <c r="K36" s="1019"/>
      <c r="L36" s="1019"/>
      <c r="M36" s="1020"/>
      <c r="N36" s="323"/>
      <c r="O36" s="290"/>
      <c r="P36" s="379" t="s">
        <v>60</v>
      </c>
      <c r="Q36" s="1279"/>
      <c r="R36" s="1280"/>
      <c r="S36" s="1280"/>
      <c r="T36" s="1280"/>
      <c r="U36" s="1280"/>
      <c r="V36" s="1280"/>
      <c r="W36" s="1281"/>
      <c r="X36" s="1268"/>
      <c r="Y36" s="1269"/>
      <c r="Z36" s="1270"/>
      <c r="AA36" s="10"/>
      <c r="AB36" s="11"/>
      <c r="AC36" s="1271"/>
      <c r="AD36" s="1272"/>
      <c r="AE36" s="599"/>
      <c r="AF36" s="599"/>
      <c r="AG36" s="599"/>
      <c r="AJ36" s="1291"/>
      <c r="AK36" s="327"/>
      <c r="AL36" s="1314"/>
      <c r="AM36" s="1314"/>
      <c r="AN36" s="1314"/>
      <c r="AO36" s="1314"/>
      <c r="AP36" s="1314"/>
      <c r="AQ36" s="1314"/>
      <c r="AR36" s="1314"/>
      <c r="AS36" s="1314"/>
      <c r="AT36" s="1314"/>
      <c r="AU36" s="1314"/>
      <c r="AV36" s="1314"/>
      <c r="AW36" s="1314"/>
      <c r="AX36" s="1314"/>
      <c r="AY36" s="1314"/>
      <c r="AZ36" s="1314"/>
      <c r="BA36" s="1314"/>
      <c r="BB36" s="1314"/>
      <c r="BC36" s="1314"/>
      <c r="BD36" s="1314"/>
      <c r="BE36" s="1314"/>
      <c r="BF36" s="1314"/>
      <c r="BG36" s="1314"/>
      <c r="BH36" s="1314"/>
      <c r="BI36" s="1314"/>
      <c r="BJ36" s="1314"/>
      <c r="BK36" s="1314"/>
      <c r="BL36" s="1314"/>
      <c r="BM36" s="1314"/>
      <c r="BN36" s="1315"/>
    </row>
    <row r="37" spans="2:66" ht="24" customHeight="1">
      <c r="B37" s="1261">
        <v>16</v>
      </c>
      <c r="C37" s="1016"/>
      <c r="D37" s="1016"/>
      <c r="E37" s="1016"/>
      <c r="F37" s="1264"/>
      <c r="G37" s="1265"/>
      <c r="H37" s="1018"/>
      <c r="I37" s="1019"/>
      <c r="J37" s="1019"/>
      <c r="K37" s="1019"/>
      <c r="L37" s="1019"/>
      <c r="M37" s="1020"/>
      <c r="N37" s="323"/>
      <c r="O37" s="290"/>
      <c r="P37" s="379" t="s">
        <v>60</v>
      </c>
      <c r="Q37" s="1234"/>
      <c r="R37" s="1235"/>
      <c r="S37" s="1235"/>
      <c r="T37" s="1235"/>
      <c r="U37" s="1235"/>
      <c r="V37" s="1235"/>
      <c r="W37" s="1236"/>
      <c r="X37" s="1302"/>
      <c r="Y37" s="1303"/>
      <c r="Z37" s="1304"/>
      <c r="AA37" s="291"/>
      <c r="AB37" s="6" t="s">
        <v>60</v>
      </c>
      <c r="AC37" s="1271"/>
      <c r="AD37" s="1272"/>
      <c r="AE37" s="994"/>
      <c r="AF37" s="599"/>
      <c r="AG37" s="599"/>
      <c r="AJ37" s="1289" t="str">
        <f>IF(C37&lt;&gt;"",IF(OR(G37="",H37="",N37="",O37="",AC37=""),"未入力","OK"),"")</f>
        <v/>
      </c>
      <c r="AK37" s="327"/>
      <c r="AL37" s="1314"/>
      <c r="AM37" s="1314"/>
      <c r="AN37" s="1314"/>
      <c r="AO37" s="1314"/>
      <c r="AP37" s="1314"/>
      <c r="AQ37" s="1314"/>
      <c r="AR37" s="1314"/>
      <c r="AS37" s="1314"/>
      <c r="AT37" s="1314"/>
      <c r="AU37" s="1314"/>
      <c r="AV37" s="1314"/>
      <c r="AW37" s="1314"/>
      <c r="AX37" s="1314"/>
      <c r="AY37" s="1314"/>
      <c r="AZ37" s="1314"/>
      <c r="BA37" s="1314"/>
      <c r="BB37" s="1314"/>
      <c r="BC37" s="1314"/>
      <c r="BD37" s="1314"/>
      <c r="BE37" s="1314"/>
      <c r="BF37" s="1314"/>
      <c r="BG37" s="1314"/>
      <c r="BH37" s="1314"/>
      <c r="BI37" s="1314"/>
      <c r="BJ37" s="1314"/>
      <c r="BK37" s="1314"/>
      <c r="BL37" s="1314"/>
      <c r="BM37" s="1314"/>
      <c r="BN37" s="1315"/>
    </row>
    <row r="38" spans="2:66" ht="24" customHeight="1">
      <c r="B38" s="1262"/>
      <c r="C38" s="1016"/>
      <c r="D38" s="1016"/>
      <c r="E38" s="1016"/>
      <c r="F38" s="1264"/>
      <c r="G38" s="1266"/>
      <c r="H38" s="1018"/>
      <c r="I38" s="1019"/>
      <c r="J38" s="1019"/>
      <c r="K38" s="1019"/>
      <c r="L38" s="1019"/>
      <c r="M38" s="1020"/>
      <c r="N38" s="323"/>
      <c r="O38" s="290"/>
      <c r="P38" s="379" t="s">
        <v>60</v>
      </c>
      <c r="Q38" s="1273"/>
      <c r="R38" s="1274"/>
      <c r="S38" s="1274"/>
      <c r="T38" s="1274"/>
      <c r="U38" s="1274"/>
      <c r="V38" s="1274"/>
      <c r="W38" s="1275"/>
      <c r="X38" s="1276"/>
      <c r="Y38" s="1277"/>
      <c r="Z38" s="1278"/>
      <c r="AA38" s="9"/>
      <c r="AB38" s="8"/>
      <c r="AC38" s="1271"/>
      <c r="AD38" s="1272"/>
      <c r="AE38" s="994"/>
      <c r="AF38" s="599"/>
      <c r="AG38" s="599"/>
      <c r="AJ38" s="1290"/>
      <c r="AK38" s="327"/>
      <c r="AL38" s="1314"/>
      <c r="AM38" s="1314"/>
      <c r="AN38" s="1314"/>
      <c r="AO38" s="1314"/>
      <c r="AP38" s="1314"/>
      <c r="AQ38" s="1314"/>
      <c r="AR38" s="1314"/>
      <c r="AS38" s="1314"/>
      <c r="AT38" s="1314"/>
      <c r="AU38" s="1314"/>
      <c r="AV38" s="1314"/>
      <c r="AW38" s="1314"/>
      <c r="AX38" s="1314"/>
      <c r="AY38" s="1314"/>
      <c r="AZ38" s="1314"/>
      <c r="BA38" s="1314"/>
      <c r="BB38" s="1314"/>
      <c r="BC38" s="1314"/>
      <c r="BD38" s="1314"/>
      <c r="BE38" s="1314"/>
      <c r="BF38" s="1314"/>
      <c r="BG38" s="1314"/>
      <c r="BH38" s="1314"/>
      <c r="BI38" s="1314"/>
      <c r="BJ38" s="1314"/>
      <c r="BK38" s="1314"/>
      <c r="BL38" s="1314"/>
      <c r="BM38" s="1314"/>
      <c r="BN38" s="1315"/>
    </row>
    <row r="39" spans="2:66" ht="24" customHeight="1">
      <c r="B39" s="1262"/>
      <c r="C39" s="1016"/>
      <c r="D39" s="1016"/>
      <c r="E39" s="1016"/>
      <c r="F39" s="1264"/>
      <c r="G39" s="1266"/>
      <c r="H39" s="1018"/>
      <c r="I39" s="1019"/>
      <c r="J39" s="1019"/>
      <c r="K39" s="1019"/>
      <c r="L39" s="1019"/>
      <c r="M39" s="1020"/>
      <c r="N39" s="323"/>
      <c r="O39" s="290"/>
      <c r="P39" s="379" t="s">
        <v>60</v>
      </c>
      <c r="Q39" s="1273"/>
      <c r="R39" s="1274"/>
      <c r="S39" s="1274"/>
      <c r="T39" s="1274"/>
      <c r="U39" s="1274"/>
      <c r="V39" s="1274"/>
      <c r="W39" s="1275"/>
      <c r="X39" s="1276"/>
      <c r="Y39" s="1277"/>
      <c r="Z39" s="1278"/>
      <c r="AA39" s="9"/>
      <c r="AB39" s="8"/>
      <c r="AC39" s="1271"/>
      <c r="AD39" s="1272"/>
      <c r="AE39" s="994"/>
      <c r="AF39" s="599"/>
      <c r="AG39" s="599"/>
      <c r="AJ39" s="1290"/>
      <c r="AK39" s="327"/>
      <c r="AL39" s="1314"/>
      <c r="AM39" s="1314"/>
      <c r="AN39" s="1314"/>
      <c r="AO39" s="1314"/>
      <c r="AP39" s="1314"/>
      <c r="AQ39" s="1314"/>
      <c r="AR39" s="1314"/>
      <c r="AS39" s="1314"/>
      <c r="AT39" s="1314"/>
      <c r="AU39" s="1314"/>
      <c r="AV39" s="1314"/>
      <c r="AW39" s="1314"/>
      <c r="AX39" s="1314"/>
      <c r="AY39" s="1314"/>
      <c r="AZ39" s="1314"/>
      <c r="BA39" s="1314"/>
      <c r="BB39" s="1314"/>
      <c r="BC39" s="1314"/>
      <c r="BD39" s="1314"/>
      <c r="BE39" s="1314"/>
      <c r="BF39" s="1314"/>
      <c r="BG39" s="1314"/>
      <c r="BH39" s="1314"/>
      <c r="BI39" s="1314"/>
      <c r="BJ39" s="1314"/>
      <c r="BK39" s="1314"/>
      <c r="BL39" s="1314"/>
      <c r="BM39" s="1314"/>
      <c r="BN39" s="1315"/>
    </row>
    <row r="40" spans="2:66" ht="24" customHeight="1">
      <c r="B40" s="1263"/>
      <c r="C40" s="1016"/>
      <c r="D40" s="1016"/>
      <c r="E40" s="1016"/>
      <c r="F40" s="1264"/>
      <c r="G40" s="1267"/>
      <c r="H40" s="1018"/>
      <c r="I40" s="1019"/>
      <c r="J40" s="1019"/>
      <c r="K40" s="1019"/>
      <c r="L40" s="1019"/>
      <c r="M40" s="1020"/>
      <c r="N40" s="323"/>
      <c r="O40" s="290"/>
      <c r="P40" s="379" t="s">
        <v>60</v>
      </c>
      <c r="Q40" s="1279"/>
      <c r="R40" s="1280"/>
      <c r="S40" s="1280"/>
      <c r="T40" s="1280"/>
      <c r="U40" s="1280"/>
      <c r="V40" s="1280"/>
      <c r="W40" s="1281"/>
      <c r="X40" s="1268"/>
      <c r="Y40" s="1269"/>
      <c r="Z40" s="1270"/>
      <c r="AA40" s="10"/>
      <c r="AB40" s="11"/>
      <c r="AC40" s="1271"/>
      <c r="AD40" s="1272"/>
      <c r="AE40" s="599"/>
      <c r="AF40" s="599"/>
      <c r="AG40" s="599"/>
      <c r="AJ40" s="1291"/>
      <c r="AK40" s="329"/>
      <c r="AL40" s="1316"/>
      <c r="AM40" s="1316"/>
      <c r="AN40" s="1316"/>
      <c r="AO40" s="1316"/>
      <c r="AP40" s="1316"/>
      <c r="AQ40" s="1316"/>
      <c r="AR40" s="1316"/>
      <c r="AS40" s="1316"/>
      <c r="AT40" s="1316"/>
      <c r="AU40" s="1316"/>
      <c r="AV40" s="1316"/>
      <c r="AW40" s="1316"/>
      <c r="AX40" s="1316"/>
      <c r="AY40" s="1316"/>
      <c r="AZ40" s="1316"/>
      <c r="BA40" s="1316"/>
      <c r="BB40" s="1316"/>
      <c r="BC40" s="1316"/>
      <c r="BD40" s="1316"/>
      <c r="BE40" s="1316"/>
      <c r="BF40" s="1316"/>
      <c r="BG40" s="1316"/>
      <c r="BH40" s="1316"/>
      <c r="BI40" s="1316"/>
      <c r="BJ40" s="1316"/>
      <c r="BK40" s="1316"/>
      <c r="BL40" s="1316"/>
      <c r="BM40" s="1316"/>
      <c r="BN40" s="1317"/>
    </row>
    <row r="41" spans="2:66" ht="24" customHeight="1">
      <c r="D41" s="16"/>
      <c r="E41" s="382"/>
      <c r="F41" s="382"/>
      <c r="G41" s="382"/>
      <c r="H41" s="23" t="s">
        <v>442</v>
      </c>
      <c r="I41" s="382"/>
      <c r="J41" s="382"/>
      <c r="K41" s="382"/>
      <c r="L41" s="382"/>
      <c r="M41" s="382"/>
      <c r="N41" s="382"/>
      <c r="O41" s="382"/>
      <c r="P41" s="382"/>
      <c r="Q41" s="382"/>
      <c r="R41" s="382"/>
      <c r="S41" s="382"/>
      <c r="T41" s="382"/>
      <c r="U41" s="382"/>
      <c r="V41" s="382"/>
      <c r="W41" s="382"/>
      <c r="X41" s="382"/>
      <c r="Y41" s="382"/>
      <c r="Z41" s="382"/>
      <c r="AA41" s="382"/>
      <c r="AB41" s="382"/>
    </row>
    <row r="42" spans="2:66" ht="24" customHeight="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row>
    <row r="43" spans="2:66" ht="24" customHeight="1">
      <c r="D43" s="13"/>
    </row>
    <row r="45" spans="2:66" ht="78" customHeight="1">
      <c r="O45" s="936" t="s">
        <v>433</v>
      </c>
      <c r="P45" s="938"/>
      <c r="AC45" s="936" t="s">
        <v>270</v>
      </c>
      <c r="AD45" s="938"/>
    </row>
    <row r="46" spans="2:66" ht="24" customHeight="1">
      <c r="O46" s="616" t="s">
        <v>434</v>
      </c>
      <c r="P46" s="617"/>
      <c r="AC46" s="616" t="s">
        <v>61</v>
      </c>
      <c r="AD46" s="617"/>
    </row>
    <row r="47" spans="2:66" ht="24" customHeight="1">
      <c r="O47" s="616" t="s">
        <v>435</v>
      </c>
      <c r="P47" s="617"/>
      <c r="AC47" s="616" t="s">
        <v>44</v>
      </c>
      <c r="AD47" s="617"/>
    </row>
    <row r="48" spans="2:66" ht="24" customHeight="1">
      <c r="O48" s="616" t="s">
        <v>436</v>
      </c>
      <c r="P48" s="617"/>
    </row>
  </sheetData>
  <mergeCells count="189">
    <mergeCell ref="AM4:AN4"/>
    <mergeCell ref="AO4:AP4"/>
    <mergeCell ref="AQ4:AR4"/>
    <mergeCell ref="AT4:AV4"/>
    <mergeCell ref="AM5:AN5"/>
    <mergeCell ref="AO5:AP5"/>
    <mergeCell ref="AQ5:AR5"/>
    <mergeCell ref="AT5:AV5"/>
    <mergeCell ref="B1:E1"/>
    <mergeCell ref="F1:P1"/>
    <mergeCell ref="S1:AG1"/>
    <mergeCell ref="S3:V3"/>
    <mergeCell ref="W3:AG3"/>
    <mergeCell ref="S4:V4"/>
    <mergeCell ref="W4:AG4"/>
    <mergeCell ref="S2:V2"/>
    <mergeCell ref="W2:AG2"/>
    <mergeCell ref="AT6:BK7"/>
    <mergeCell ref="H7:M8"/>
    <mergeCell ref="N7:N8"/>
    <mergeCell ref="O7:P8"/>
    <mergeCell ref="Q7:W8"/>
    <mergeCell ref="X7:Z8"/>
    <mergeCell ref="B6:B8"/>
    <mergeCell ref="C6:F8"/>
    <mergeCell ref="G6:G8"/>
    <mergeCell ref="H6:P6"/>
    <mergeCell ref="Q6:AB6"/>
    <mergeCell ref="AC6:AD8"/>
    <mergeCell ref="AA7:AB8"/>
    <mergeCell ref="AM7:AN7"/>
    <mergeCell ref="AO7:AP7"/>
    <mergeCell ref="AQ7:AR7"/>
    <mergeCell ref="AO6:AP6"/>
    <mergeCell ref="AQ6:AR6"/>
    <mergeCell ref="B9:B12"/>
    <mergeCell ref="C9:F12"/>
    <mergeCell ref="G9:G12"/>
    <mergeCell ref="H9:M9"/>
    <mergeCell ref="Q9:W9"/>
    <mergeCell ref="X9:Z9"/>
    <mergeCell ref="AC9:AD12"/>
    <mergeCell ref="AE6:AG8"/>
    <mergeCell ref="AM6:AN6"/>
    <mergeCell ref="AL11:BN40"/>
    <mergeCell ref="H12:M12"/>
    <mergeCell ref="Q12:W12"/>
    <mergeCell ref="X12:Z12"/>
    <mergeCell ref="B13:B16"/>
    <mergeCell ref="C13:F16"/>
    <mergeCell ref="G13:G16"/>
    <mergeCell ref="H13:M13"/>
    <mergeCell ref="Q13:W13"/>
    <mergeCell ref="X13:Z13"/>
    <mergeCell ref="AE9:AG12"/>
    <mergeCell ref="AJ9:AJ12"/>
    <mergeCell ref="H10:M10"/>
    <mergeCell ref="Q10:W10"/>
    <mergeCell ref="X10:Z10"/>
    <mergeCell ref="H11:M11"/>
    <mergeCell ref="Q11:W11"/>
    <mergeCell ref="X11:Z11"/>
    <mergeCell ref="AC13:AD16"/>
    <mergeCell ref="AE13:AG16"/>
    <mergeCell ref="AJ13:AJ16"/>
    <mergeCell ref="H14:M14"/>
    <mergeCell ref="Q14:W14"/>
    <mergeCell ref="X14:Z14"/>
    <mergeCell ref="H15:M15"/>
    <mergeCell ref="Q15:W15"/>
    <mergeCell ref="X15:Z15"/>
    <mergeCell ref="H16:M16"/>
    <mergeCell ref="Q16:W16"/>
    <mergeCell ref="X16:Z16"/>
    <mergeCell ref="B17:B20"/>
    <mergeCell ref="C17:F20"/>
    <mergeCell ref="G17:G20"/>
    <mergeCell ref="H17:M17"/>
    <mergeCell ref="Q17:W17"/>
    <mergeCell ref="X17:Z17"/>
    <mergeCell ref="Q20:W20"/>
    <mergeCell ref="X20:Z20"/>
    <mergeCell ref="AC17:AD20"/>
    <mergeCell ref="AE17:AG20"/>
    <mergeCell ref="AJ17:AJ20"/>
    <mergeCell ref="H18:M18"/>
    <mergeCell ref="Q18:W18"/>
    <mergeCell ref="X18:Z18"/>
    <mergeCell ref="H19:M19"/>
    <mergeCell ref="Q19:W19"/>
    <mergeCell ref="X19:Z19"/>
    <mergeCell ref="H20:M20"/>
    <mergeCell ref="AE21:AG24"/>
    <mergeCell ref="AJ21:AJ24"/>
    <mergeCell ref="H22:M22"/>
    <mergeCell ref="Q22:W22"/>
    <mergeCell ref="X22:Z22"/>
    <mergeCell ref="H23:M23"/>
    <mergeCell ref="Q23:W23"/>
    <mergeCell ref="X23:Z23"/>
    <mergeCell ref="H24:M24"/>
    <mergeCell ref="H21:M21"/>
    <mergeCell ref="Q21:W21"/>
    <mergeCell ref="X21:Z21"/>
    <mergeCell ref="Q24:W24"/>
    <mergeCell ref="X24:Z24"/>
    <mergeCell ref="B25:B28"/>
    <mergeCell ref="C25:F28"/>
    <mergeCell ref="G25:G28"/>
    <mergeCell ref="H25:M25"/>
    <mergeCell ref="Q25:W25"/>
    <mergeCell ref="X25:Z25"/>
    <mergeCell ref="Q28:W28"/>
    <mergeCell ref="X28:Z28"/>
    <mergeCell ref="AC21:AD24"/>
    <mergeCell ref="B21:B24"/>
    <mergeCell ref="C21:F24"/>
    <mergeCell ref="G21:G24"/>
    <mergeCell ref="AC25:AD28"/>
    <mergeCell ref="AE25:AG28"/>
    <mergeCell ref="AJ25:AJ28"/>
    <mergeCell ref="H26:M26"/>
    <mergeCell ref="Q26:W26"/>
    <mergeCell ref="X26:Z26"/>
    <mergeCell ref="H27:M27"/>
    <mergeCell ref="Q27:W27"/>
    <mergeCell ref="X27:Z27"/>
    <mergeCell ref="H28:M28"/>
    <mergeCell ref="AE29:AG32"/>
    <mergeCell ref="AJ29:AJ32"/>
    <mergeCell ref="H30:M30"/>
    <mergeCell ref="Q30:W30"/>
    <mergeCell ref="X30:Z30"/>
    <mergeCell ref="H31:M31"/>
    <mergeCell ref="Q31:W31"/>
    <mergeCell ref="X31:Z31"/>
    <mergeCell ref="H32:M32"/>
    <mergeCell ref="H29:M29"/>
    <mergeCell ref="Q29:W29"/>
    <mergeCell ref="X29:Z29"/>
    <mergeCell ref="Q32:W32"/>
    <mergeCell ref="X32:Z32"/>
    <mergeCell ref="B33:B36"/>
    <mergeCell ref="C33:F36"/>
    <mergeCell ref="G33:G36"/>
    <mergeCell ref="H33:M33"/>
    <mergeCell ref="Q33:W33"/>
    <mergeCell ref="X33:Z33"/>
    <mergeCell ref="Q36:W36"/>
    <mergeCell ref="X36:Z36"/>
    <mergeCell ref="AC29:AD32"/>
    <mergeCell ref="B29:B32"/>
    <mergeCell ref="C29:F32"/>
    <mergeCell ref="G29:G32"/>
    <mergeCell ref="AC33:AD36"/>
    <mergeCell ref="AE33:AG36"/>
    <mergeCell ref="AJ33:AJ36"/>
    <mergeCell ref="H34:M34"/>
    <mergeCell ref="Q34:W34"/>
    <mergeCell ref="X34:Z34"/>
    <mergeCell ref="H35:M35"/>
    <mergeCell ref="Q35:W35"/>
    <mergeCell ref="X35:Z35"/>
    <mergeCell ref="H36:M36"/>
    <mergeCell ref="AJ37:AJ40"/>
    <mergeCell ref="H38:M38"/>
    <mergeCell ref="Q38:W38"/>
    <mergeCell ref="X38:Z38"/>
    <mergeCell ref="H39:M39"/>
    <mergeCell ref="Q39:W39"/>
    <mergeCell ref="X39:Z39"/>
    <mergeCell ref="H40:M40"/>
    <mergeCell ref="B37:B40"/>
    <mergeCell ref="C37:F40"/>
    <mergeCell ref="G37:G40"/>
    <mergeCell ref="H37:M37"/>
    <mergeCell ref="Q37:W37"/>
    <mergeCell ref="X37:Z37"/>
    <mergeCell ref="Q40:W40"/>
    <mergeCell ref="X40:Z40"/>
    <mergeCell ref="O48:P48"/>
    <mergeCell ref="O45:P45"/>
    <mergeCell ref="AC45:AD45"/>
    <mergeCell ref="O46:P46"/>
    <mergeCell ref="AC46:AD46"/>
    <mergeCell ref="O47:P47"/>
    <mergeCell ref="AC47:AD47"/>
    <mergeCell ref="AC37:AD40"/>
    <mergeCell ref="AE37:AG40"/>
  </mergeCells>
  <phoneticPr fontId="6"/>
  <dataValidations count="3">
    <dataValidation type="list" allowBlank="1" showInputMessage="1" showErrorMessage="1" sqref="N9:N40" xr:uid="{00000000-0002-0000-0D00-000000000000}">
      <formula1>$O$46:$O$48</formula1>
    </dataValidation>
    <dataValidation type="list" allowBlank="1" showInputMessage="1" showErrorMessage="1" sqref="AC9 AC13:AD40" xr:uid="{00000000-0002-0000-0D00-000001000000}">
      <formula1>$AC$46:$AC$47</formula1>
    </dataValidation>
    <dataValidation imeMode="off" allowBlank="1" showInputMessage="1" showErrorMessage="1" sqref="O9:O40 G9 X9:AA40 G13 G17 G21 G25 G29 G33 G37 B9 B13 B17 B21 B25 B29 B33 B37 W2:AG4" xr:uid="{00000000-0002-0000-0D00-000002000000}"/>
  </dataValidations>
  <pageMargins left="0.9055118110236221" right="0.70866141732283472" top="0.39370078740157483" bottom="0.35433070866141736" header="0.19685039370078741" footer="0.19685039370078741"/>
  <pageSetup paperSize="9" scale="85" fitToHeight="0" orientation="portrait" blackAndWhite="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W70"/>
  <sheetViews>
    <sheetView view="pageBreakPreview" zoomScaleNormal="100" zoomScaleSheetLayoutView="100" workbookViewId="0">
      <selection activeCell="X1" sqref="X1:AH1"/>
    </sheetView>
  </sheetViews>
  <sheetFormatPr defaultColWidth="3.125" defaultRowHeight="18" customHeight="1"/>
  <cols>
    <col min="1" max="1" width="2.75" style="2" customWidth="1"/>
    <col min="2" max="17" width="3.125" style="2"/>
    <col min="18" max="18" width="3.125" style="2" customWidth="1"/>
    <col min="19" max="33" width="3.125" style="2"/>
    <col min="34" max="34" width="1.75" style="2" customWidth="1"/>
    <col min="35" max="48" width="3.125" style="2"/>
    <col min="49" max="49" width="1.375" style="2" customWidth="1"/>
    <col min="50" max="16384" width="3.125" style="2"/>
  </cols>
  <sheetData>
    <row r="1" spans="1:75" s="285" customFormat="1" ht="18" customHeight="1">
      <c r="A1" s="599" t="s">
        <v>77</v>
      </c>
      <c r="B1" s="599"/>
      <c r="C1" s="599"/>
      <c r="D1" s="599"/>
      <c r="E1" s="964" t="s">
        <v>395</v>
      </c>
      <c r="F1" s="965"/>
      <c r="G1" s="965"/>
      <c r="H1" s="965"/>
      <c r="I1" s="965"/>
      <c r="J1" s="965"/>
      <c r="K1" s="965"/>
      <c r="L1" s="965"/>
      <c r="M1" s="965"/>
      <c r="N1" s="965"/>
      <c r="O1" s="965"/>
      <c r="P1" s="965"/>
      <c r="Q1" s="965"/>
      <c r="R1" s="965"/>
      <c r="S1" s="965"/>
      <c r="U1" s="595"/>
      <c r="V1" s="595"/>
      <c r="W1" s="595"/>
      <c r="X1" s="711" t="str">
        <f>IF(COUNTIF(AL11:AN55,"未入力"),"未入力の項目があります","")</f>
        <v>未入力の項目があります</v>
      </c>
      <c r="Y1" s="1329"/>
      <c r="Z1" s="1329"/>
      <c r="AA1" s="1329"/>
      <c r="AB1" s="1329"/>
      <c r="AC1" s="1329"/>
      <c r="AD1" s="1329"/>
      <c r="AE1" s="1329"/>
      <c r="AF1" s="1329"/>
      <c r="AG1" s="1329"/>
      <c r="AH1" s="1329"/>
      <c r="AK1" s="285" t="s">
        <v>380</v>
      </c>
    </row>
    <row r="2" spans="1:75" s="536" customFormat="1" ht="18" customHeight="1">
      <c r="A2" s="528"/>
      <c r="B2" s="528"/>
      <c r="C2" s="528"/>
      <c r="D2" s="528"/>
      <c r="E2" s="531"/>
      <c r="F2" s="531"/>
      <c r="G2" s="531"/>
      <c r="H2" s="531"/>
      <c r="I2" s="531"/>
      <c r="J2" s="531"/>
      <c r="K2" s="531"/>
      <c r="L2" s="531"/>
      <c r="M2" s="531"/>
      <c r="N2" s="531"/>
      <c r="O2" s="531"/>
      <c r="P2" s="531"/>
      <c r="Q2" s="531"/>
      <c r="R2" s="531"/>
      <c r="S2" s="531"/>
      <c r="T2" s="708" t="s">
        <v>831</v>
      </c>
      <c r="U2" s="708"/>
      <c r="V2" s="708"/>
      <c r="W2" s="708"/>
      <c r="X2" s="710">
        <f>'１申請書'!$V$3</f>
        <v>46030</v>
      </c>
      <c r="Y2" s="710"/>
      <c r="Z2" s="710"/>
      <c r="AA2" s="710"/>
      <c r="AB2" s="710"/>
      <c r="AC2" s="710"/>
      <c r="AD2" s="710"/>
      <c r="AE2" s="710"/>
      <c r="AF2" s="710"/>
      <c r="AG2" s="710"/>
      <c r="AH2" s="710"/>
    </row>
    <row r="3" spans="1:75" s="285" customFormat="1" ht="18" customHeight="1">
      <c r="T3" s="909" t="s">
        <v>580</v>
      </c>
      <c r="U3" s="909"/>
      <c r="V3" s="909"/>
      <c r="W3" s="909"/>
      <c r="X3" s="709">
        <f>'１申請書'!$K$14</f>
        <v>0</v>
      </c>
      <c r="Y3" s="709"/>
      <c r="Z3" s="709"/>
      <c r="AA3" s="709"/>
      <c r="AB3" s="709"/>
      <c r="AC3" s="709"/>
      <c r="AD3" s="709"/>
      <c r="AE3" s="709"/>
      <c r="AF3" s="709"/>
      <c r="AG3" s="709"/>
      <c r="AH3" s="709"/>
      <c r="AN3" s="80"/>
      <c r="AO3" s="717" t="s">
        <v>346</v>
      </c>
      <c r="AP3" s="717"/>
      <c r="AQ3" s="717"/>
      <c r="AR3" s="717"/>
      <c r="AS3" s="717"/>
      <c r="AT3" s="717"/>
      <c r="AU3" s="717"/>
      <c r="AV3" s="717"/>
      <c r="AW3" s="717"/>
    </row>
    <row r="4" spans="1:75" s="285" customFormat="1" ht="18" customHeight="1">
      <c r="T4" s="910" t="s">
        <v>96</v>
      </c>
      <c r="U4" s="910"/>
      <c r="V4" s="910"/>
      <c r="W4" s="910"/>
      <c r="X4" s="709">
        <f>'１申請書'!$K$9</f>
        <v>0</v>
      </c>
      <c r="Y4" s="709"/>
      <c r="Z4" s="709"/>
      <c r="AA4" s="709"/>
      <c r="AB4" s="709"/>
      <c r="AC4" s="709"/>
      <c r="AD4" s="709"/>
      <c r="AE4" s="709"/>
      <c r="AF4" s="709"/>
      <c r="AG4" s="709"/>
      <c r="AH4" s="709"/>
      <c r="AN4" s="80"/>
      <c r="AO4" s="717"/>
      <c r="AP4" s="717"/>
      <c r="AQ4" s="717"/>
      <c r="AR4" s="717"/>
      <c r="AS4" s="717"/>
      <c r="AT4" s="717"/>
      <c r="AU4" s="717"/>
      <c r="AV4" s="717"/>
      <c r="AW4" s="717"/>
    </row>
    <row r="5" spans="1:75" ht="18" customHeight="1">
      <c r="C5" s="395"/>
      <c r="D5" s="395"/>
      <c r="E5" s="395"/>
      <c r="F5" s="395"/>
      <c r="G5" s="395"/>
    </row>
    <row r="6" spans="1:75" ht="18" customHeight="1">
      <c r="A6" s="69" t="s">
        <v>127</v>
      </c>
      <c r="B6" s="69"/>
      <c r="C6" s="183"/>
      <c r="D6" s="183"/>
      <c r="E6" s="183"/>
      <c r="F6" s="183"/>
      <c r="M6" s="1323" t="s">
        <v>294</v>
      </c>
      <c r="N6" s="1324"/>
      <c r="O6" s="1324"/>
      <c r="P6" s="1324"/>
      <c r="Q6" s="1324"/>
      <c r="R6" s="1324"/>
      <c r="S6" s="1325"/>
      <c r="T6" s="1323" t="s">
        <v>295</v>
      </c>
      <c r="U6" s="1324"/>
      <c r="V6" s="1324"/>
      <c r="W6" s="1324"/>
      <c r="X6" s="1324"/>
      <c r="Y6" s="1324"/>
      <c r="Z6" s="1325"/>
      <c r="AA6" s="1323" t="s">
        <v>296</v>
      </c>
      <c r="AB6" s="1324"/>
      <c r="AC6" s="1324"/>
      <c r="AD6" s="1324"/>
      <c r="AE6" s="1324"/>
      <c r="AF6" s="1324"/>
      <c r="AG6" s="1325"/>
      <c r="AL6" s="280"/>
      <c r="AM6" s="280"/>
      <c r="AN6" s="281"/>
      <c r="AO6" s="1342" t="s">
        <v>302</v>
      </c>
      <c r="AP6" s="1343"/>
      <c r="AQ6" s="1343"/>
      <c r="AR6" s="1343"/>
      <c r="AS6" s="1343"/>
      <c r="AT6" s="1343"/>
      <c r="AU6" s="1343"/>
      <c r="AV6" s="1240"/>
      <c r="AW6" s="284"/>
      <c r="AX6" s="1348" t="s">
        <v>603</v>
      </c>
      <c r="AY6" s="1348"/>
      <c r="AZ6" s="1348"/>
      <c r="BA6" s="1348"/>
      <c r="BB6" s="1348"/>
      <c r="BC6" s="1348"/>
      <c r="BD6" s="1348"/>
      <c r="BE6" s="1348"/>
      <c r="BF6" s="1348"/>
      <c r="BG6" s="1348"/>
      <c r="BH6" s="1348"/>
      <c r="BI6" s="1348"/>
      <c r="BJ6" s="1348"/>
      <c r="BK6" s="1348"/>
      <c r="BL6" s="1348"/>
      <c r="BM6" s="1348"/>
      <c r="BN6" s="1348"/>
      <c r="BO6" s="1348"/>
      <c r="BP6" s="1348"/>
      <c r="BQ6" s="1348"/>
      <c r="BR6" s="1348"/>
      <c r="BS6" s="1348"/>
      <c r="BT6" s="1348"/>
      <c r="BU6" s="1348"/>
      <c r="BV6" s="1349"/>
      <c r="BW6" s="86"/>
    </row>
    <row r="7" spans="1:75" ht="18" customHeight="1">
      <c r="A7" s="69"/>
      <c r="B7" s="69"/>
      <c r="C7" s="183"/>
      <c r="D7" s="183"/>
      <c r="E7" s="183"/>
      <c r="F7" s="183"/>
      <c r="M7" s="1326"/>
      <c r="N7" s="1327"/>
      <c r="O7" s="1327"/>
      <c r="P7" s="1327"/>
      <c r="Q7" s="1327"/>
      <c r="R7" s="1327"/>
      <c r="S7" s="1328"/>
      <c r="T7" s="1326"/>
      <c r="U7" s="1327"/>
      <c r="V7" s="1327"/>
      <c r="W7" s="1327"/>
      <c r="X7" s="1327"/>
      <c r="Y7" s="1327"/>
      <c r="Z7" s="1328"/>
      <c r="AA7" s="1326"/>
      <c r="AB7" s="1327"/>
      <c r="AC7" s="1327"/>
      <c r="AD7" s="1327"/>
      <c r="AE7" s="1327"/>
      <c r="AF7" s="1327"/>
      <c r="AG7" s="1328"/>
      <c r="AL7" s="69"/>
      <c r="AM7" s="69"/>
      <c r="AN7" s="69"/>
      <c r="AO7" s="1344"/>
      <c r="AP7" s="1345"/>
      <c r="AQ7" s="1345"/>
      <c r="AR7" s="1345"/>
      <c r="AS7" s="1345"/>
      <c r="AT7" s="1345"/>
      <c r="AU7" s="1345"/>
      <c r="AV7" s="1242"/>
      <c r="AW7" s="219"/>
      <c r="AX7" s="1350"/>
      <c r="AY7" s="1350"/>
      <c r="AZ7" s="1350"/>
      <c r="BA7" s="1350"/>
      <c r="BB7" s="1350"/>
      <c r="BC7" s="1350"/>
      <c r="BD7" s="1350"/>
      <c r="BE7" s="1350"/>
      <c r="BF7" s="1350"/>
      <c r="BG7" s="1350"/>
      <c r="BH7" s="1350"/>
      <c r="BI7" s="1350"/>
      <c r="BJ7" s="1350"/>
      <c r="BK7" s="1350"/>
      <c r="BL7" s="1350"/>
      <c r="BM7" s="1350"/>
      <c r="BN7" s="1350"/>
      <c r="BO7" s="1350"/>
      <c r="BP7" s="1350"/>
      <c r="BQ7" s="1350"/>
      <c r="BR7" s="1350"/>
      <c r="BS7" s="1350"/>
      <c r="BT7" s="1350"/>
      <c r="BU7" s="1350"/>
      <c r="BV7" s="1351"/>
      <c r="BW7" s="86"/>
    </row>
    <row r="8" spans="1:75" ht="27.75" customHeight="1">
      <c r="A8" s="69"/>
      <c r="B8" s="1186" t="s">
        <v>156</v>
      </c>
      <c r="C8" s="1186"/>
      <c r="D8" s="1186"/>
      <c r="E8" s="1186"/>
      <c r="F8" s="1186"/>
      <c r="G8" s="1186"/>
      <c r="H8" s="1186"/>
      <c r="I8" s="1186"/>
      <c r="J8" s="1186"/>
      <c r="K8" s="1186"/>
      <c r="L8" s="1186"/>
      <c r="M8" s="213" t="s">
        <v>396</v>
      </c>
      <c r="N8" s="1318">
        <f>AD33</f>
        <v>0</v>
      </c>
      <c r="O8" s="1318"/>
      <c r="P8" s="1318"/>
      <c r="Q8" s="1318"/>
      <c r="R8" s="1318"/>
      <c r="S8" s="1354"/>
      <c r="T8" s="213" t="s">
        <v>402</v>
      </c>
      <c r="U8" s="1318">
        <f>AD31</f>
        <v>0</v>
      </c>
      <c r="V8" s="1319"/>
      <c r="W8" s="1319"/>
      <c r="X8" s="1319"/>
      <c r="Y8" s="1319"/>
      <c r="Z8" s="1320"/>
      <c r="AA8" s="77" t="s">
        <v>397</v>
      </c>
      <c r="AB8" s="1321">
        <f>SUM(M8:Y8)</f>
        <v>0</v>
      </c>
      <c r="AC8" s="1321"/>
      <c r="AD8" s="1321"/>
      <c r="AE8" s="1321"/>
      <c r="AF8" s="1321"/>
      <c r="AG8" s="1322"/>
      <c r="AL8" s="69"/>
      <c r="AM8" s="69"/>
      <c r="AN8" s="69"/>
      <c r="AO8" s="1344"/>
      <c r="AP8" s="1345"/>
      <c r="AQ8" s="1345"/>
      <c r="AR8" s="1345"/>
      <c r="AS8" s="1345"/>
      <c r="AT8" s="1345"/>
      <c r="AU8" s="1345"/>
      <c r="AV8" s="1242"/>
      <c r="AW8" s="219"/>
      <c r="AX8" s="1350"/>
      <c r="AY8" s="1350"/>
      <c r="AZ8" s="1350"/>
      <c r="BA8" s="1350"/>
      <c r="BB8" s="1350"/>
      <c r="BC8" s="1350"/>
      <c r="BD8" s="1350"/>
      <c r="BE8" s="1350"/>
      <c r="BF8" s="1350"/>
      <c r="BG8" s="1350"/>
      <c r="BH8" s="1350"/>
      <c r="BI8" s="1350"/>
      <c r="BJ8" s="1350"/>
      <c r="BK8" s="1350"/>
      <c r="BL8" s="1350"/>
      <c r="BM8" s="1350"/>
      <c r="BN8" s="1350"/>
      <c r="BO8" s="1350"/>
      <c r="BP8" s="1350"/>
      <c r="BQ8" s="1350"/>
      <c r="BR8" s="1350"/>
      <c r="BS8" s="1350"/>
      <c r="BT8" s="1350"/>
      <c r="BU8" s="1350"/>
      <c r="BV8" s="1351"/>
      <c r="BW8" s="86"/>
    </row>
    <row r="9" spans="1:75" ht="27.75" customHeight="1">
      <c r="A9" s="69"/>
      <c r="B9" s="1186" t="s">
        <v>401</v>
      </c>
      <c r="C9" s="1186"/>
      <c r="D9" s="1186"/>
      <c r="E9" s="1186"/>
      <c r="F9" s="1186"/>
      <c r="G9" s="1186"/>
      <c r="H9" s="1186"/>
      <c r="I9" s="1186"/>
      <c r="J9" s="1186"/>
      <c r="K9" s="1186"/>
      <c r="L9" s="1186"/>
      <c r="M9" s="213" t="s">
        <v>301</v>
      </c>
      <c r="N9" s="1318">
        <f>AD54</f>
        <v>0</v>
      </c>
      <c r="O9" s="1319"/>
      <c r="P9" s="1319"/>
      <c r="Q9" s="1319"/>
      <c r="R9" s="1319"/>
      <c r="S9" s="1320"/>
      <c r="T9" s="213" t="s">
        <v>403</v>
      </c>
      <c r="U9" s="1318">
        <f>AD52</f>
        <v>0</v>
      </c>
      <c r="V9" s="1319"/>
      <c r="W9" s="1319"/>
      <c r="X9" s="1319"/>
      <c r="Y9" s="1319"/>
      <c r="Z9" s="1320"/>
      <c r="AA9" s="77" t="s">
        <v>398</v>
      </c>
      <c r="AB9" s="1321">
        <f>SUM(M9:Y9)</f>
        <v>0</v>
      </c>
      <c r="AC9" s="1321"/>
      <c r="AD9" s="1321"/>
      <c r="AE9" s="1321"/>
      <c r="AF9" s="1321"/>
      <c r="AG9" s="1322"/>
      <c r="AL9" s="69"/>
      <c r="AM9" s="69"/>
      <c r="AN9" s="69"/>
      <c r="AO9" s="1344"/>
      <c r="AP9" s="1345"/>
      <c r="AQ9" s="1345"/>
      <c r="AR9" s="1345"/>
      <c r="AS9" s="1345"/>
      <c r="AT9" s="1345"/>
      <c r="AU9" s="1345"/>
      <c r="AV9" s="1242"/>
      <c r="AW9" s="219"/>
      <c r="AX9" s="1350"/>
      <c r="AY9" s="1350"/>
      <c r="AZ9" s="1350"/>
      <c r="BA9" s="1350"/>
      <c r="BB9" s="1350"/>
      <c r="BC9" s="1350"/>
      <c r="BD9" s="1350"/>
      <c r="BE9" s="1350"/>
      <c r="BF9" s="1350"/>
      <c r="BG9" s="1350"/>
      <c r="BH9" s="1350"/>
      <c r="BI9" s="1350"/>
      <c r="BJ9" s="1350"/>
      <c r="BK9" s="1350"/>
      <c r="BL9" s="1350"/>
      <c r="BM9" s="1350"/>
      <c r="BN9" s="1350"/>
      <c r="BO9" s="1350"/>
      <c r="BP9" s="1350"/>
      <c r="BQ9" s="1350"/>
      <c r="BR9" s="1350"/>
      <c r="BS9" s="1350"/>
      <c r="BT9" s="1350"/>
      <c r="BU9" s="1350"/>
      <c r="BV9" s="1351"/>
    </row>
    <row r="10" spans="1:75" ht="27.75" customHeight="1">
      <c r="A10" s="69"/>
      <c r="B10" s="214"/>
      <c r="C10" s="214"/>
      <c r="D10" s="214"/>
      <c r="E10" s="214"/>
      <c r="F10" s="214"/>
      <c r="G10" s="65"/>
      <c r="H10" s="882" t="s">
        <v>47</v>
      </c>
      <c r="I10" s="882"/>
      <c r="J10" s="882"/>
      <c r="K10" s="882"/>
      <c r="L10" s="882"/>
      <c r="M10" s="2" t="s">
        <v>399</v>
      </c>
      <c r="N10" s="1318">
        <f>SUM(M8:R9)</f>
        <v>0</v>
      </c>
      <c r="O10" s="1318"/>
      <c r="P10" s="1318"/>
      <c r="Q10" s="1318"/>
      <c r="R10" s="1318"/>
      <c r="S10" s="1354"/>
      <c r="T10" s="2" t="s">
        <v>400</v>
      </c>
      <c r="U10" s="1318">
        <f>SUM(T8:Y9)</f>
        <v>0</v>
      </c>
      <c r="V10" s="1318"/>
      <c r="W10" s="1318"/>
      <c r="X10" s="1318"/>
      <c r="Y10" s="1318"/>
      <c r="Z10" s="1354"/>
      <c r="AA10" s="1355">
        <f>SUM(N10:Y10)</f>
        <v>0</v>
      </c>
      <c r="AB10" s="1319"/>
      <c r="AC10" s="1319"/>
      <c r="AD10" s="1319"/>
      <c r="AE10" s="1319"/>
      <c r="AF10" s="1319"/>
      <c r="AG10" s="1320"/>
      <c r="AL10" s="69"/>
      <c r="AM10" s="69"/>
      <c r="AN10" s="69"/>
      <c r="AO10" s="1346"/>
      <c r="AP10" s="1347"/>
      <c r="AQ10" s="1347"/>
      <c r="AR10" s="1347"/>
      <c r="AS10" s="1347"/>
      <c r="AT10" s="1347"/>
      <c r="AU10" s="1347"/>
      <c r="AV10" s="1244"/>
      <c r="AW10" s="218"/>
      <c r="AX10" s="1352"/>
      <c r="AY10" s="1352"/>
      <c r="AZ10" s="1352"/>
      <c r="BA10" s="1352"/>
      <c r="BB10" s="1352"/>
      <c r="BC10" s="1352"/>
      <c r="BD10" s="1352"/>
      <c r="BE10" s="1352"/>
      <c r="BF10" s="1352"/>
      <c r="BG10" s="1352"/>
      <c r="BH10" s="1352"/>
      <c r="BI10" s="1352"/>
      <c r="BJ10" s="1352"/>
      <c r="BK10" s="1352"/>
      <c r="BL10" s="1352"/>
      <c r="BM10" s="1352"/>
      <c r="BN10" s="1352"/>
      <c r="BO10" s="1352"/>
      <c r="BP10" s="1352"/>
      <c r="BQ10" s="1352"/>
      <c r="BR10" s="1352"/>
      <c r="BS10" s="1352"/>
      <c r="BT10" s="1352"/>
      <c r="BU10" s="1352"/>
      <c r="BV10" s="1353"/>
    </row>
    <row r="11" spans="1:75" ht="27.75" customHeight="1">
      <c r="A11" s="69"/>
      <c r="B11" s="1356" t="s">
        <v>91</v>
      </c>
      <c r="C11" s="1356"/>
      <c r="D11" s="1356"/>
      <c r="E11" s="1356"/>
      <c r="F11" s="1356"/>
      <c r="G11" s="1356"/>
      <c r="H11" s="1356"/>
      <c r="I11" s="1356"/>
      <c r="J11" s="1356"/>
      <c r="K11" s="1356"/>
      <c r="L11" s="1356"/>
      <c r="M11" s="206"/>
      <c r="N11" s="1357"/>
      <c r="O11" s="1357"/>
      <c r="P11" s="1357"/>
      <c r="Q11" s="1359" t="str">
        <f>IF(N11="有料","（有料の場合","")</f>
        <v/>
      </c>
      <c r="R11" s="1359"/>
      <c r="S11" s="1359"/>
      <c r="T11" s="1359"/>
      <c r="U11" s="1359"/>
      <c r="V11" s="1361"/>
      <c r="W11" s="1361"/>
      <c r="X11" s="1361"/>
      <c r="Y11" s="1361"/>
      <c r="Z11" s="1361"/>
      <c r="AA11" s="1149" t="str">
        <f>IF(N11="有料","円／時間（税込））","")</f>
        <v/>
      </c>
      <c r="AB11" s="1149"/>
      <c r="AC11" s="1149"/>
      <c r="AD11" s="1149"/>
      <c r="AE11" s="1149"/>
      <c r="AF11" s="1149"/>
      <c r="AG11" s="1363"/>
      <c r="AH11" s="396"/>
      <c r="AI11" s="396"/>
      <c r="AL11" s="1341" t="str">
        <f>IF(N11&lt;&gt;"","OK","未入力")</f>
        <v>未入力</v>
      </c>
      <c r="AM11" s="1149"/>
      <c r="AN11" s="1149"/>
      <c r="AO11" s="1330" t="s">
        <v>292</v>
      </c>
      <c r="AP11" s="1330"/>
      <c r="AQ11" s="1330"/>
      <c r="AR11" s="1330"/>
      <c r="AS11" s="1330"/>
      <c r="AT11" s="1330"/>
      <c r="AU11" s="1330"/>
      <c r="AV11" s="1330"/>
      <c r="AW11" s="133"/>
      <c r="AX11" s="1333" t="s">
        <v>551</v>
      </c>
      <c r="AY11" s="1334"/>
      <c r="AZ11" s="1334"/>
      <c r="BA11" s="1334"/>
      <c r="BB11" s="1334"/>
      <c r="BC11" s="1334"/>
      <c r="BD11" s="1334"/>
      <c r="BE11" s="1334"/>
      <c r="BF11" s="1334"/>
      <c r="BG11" s="1334"/>
      <c r="BH11" s="1334"/>
      <c r="BI11" s="1334"/>
      <c r="BJ11" s="1334"/>
      <c r="BK11" s="1334"/>
      <c r="BL11" s="1334"/>
      <c r="BM11" s="1334"/>
      <c r="BN11" s="1334"/>
      <c r="BO11" s="1334"/>
      <c r="BP11" s="1334"/>
      <c r="BQ11" s="1334"/>
      <c r="BR11" s="1334"/>
      <c r="BS11" s="1334"/>
      <c r="BT11" s="1334"/>
      <c r="BU11" s="1334"/>
      <c r="BV11" s="1334"/>
    </row>
    <row r="12" spans="1:75" ht="27.75" customHeight="1">
      <c r="A12" s="69"/>
      <c r="B12" s="1356"/>
      <c r="C12" s="1356"/>
      <c r="D12" s="1356"/>
      <c r="E12" s="1356"/>
      <c r="F12" s="1356"/>
      <c r="G12" s="1356"/>
      <c r="H12" s="1356"/>
      <c r="I12" s="1356"/>
      <c r="J12" s="1356"/>
      <c r="K12" s="1356"/>
      <c r="L12" s="1356"/>
      <c r="M12" s="207"/>
      <c r="N12" s="1358"/>
      <c r="O12" s="1358"/>
      <c r="P12" s="1358"/>
      <c r="Q12" s="1360"/>
      <c r="R12" s="1360"/>
      <c r="S12" s="1360"/>
      <c r="T12" s="1360"/>
      <c r="U12" s="1360"/>
      <c r="V12" s="1362"/>
      <c r="W12" s="1362"/>
      <c r="X12" s="1362"/>
      <c r="Y12" s="1362"/>
      <c r="Z12" s="1362"/>
      <c r="AA12" s="1150"/>
      <c r="AB12" s="1150"/>
      <c r="AC12" s="1150"/>
      <c r="AD12" s="1150"/>
      <c r="AE12" s="1150"/>
      <c r="AF12" s="1150"/>
      <c r="AG12" s="1364"/>
      <c r="AH12" s="396"/>
      <c r="AI12" s="396"/>
      <c r="AL12" s="1339" t="str">
        <f>IF(AND(N11="有料",ISNUMBER(V11)),"OK",IF(AND(N11="無料",V11=""),"OK","未入力"))</f>
        <v>未入力</v>
      </c>
      <c r="AM12" s="1340"/>
      <c r="AN12" s="1340"/>
      <c r="AO12" s="1331"/>
      <c r="AP12" s="1331"/>
      <c r="AQ12" s="1331"/>
      <c r="AR12" s="1331"/>
      <c r="AS12" s="1331"/>
      <c r="AT12" s="1331"/>
      <c r="AU12" s="1331"/>
      <c r="AV12" s="1331"/>
      <c r="AW12" s="282"/>
      <c r="AX12" s="1335"/>
      <c r="AY12" s="1336"/>
      <c r="AZ12" s="1336"/>
      <c r="BA12" s="1336"/>
      <c r="BB12" s="1336"/>
      <c r="BC12" s="1336"/>
      <c r="BD12" s="1336"/>
      <c r="BE12" s="1336"/>
      <c r="BF12" s="1336"/>
      <c r="BG12" s="1336"/>
      <c r="BH12" s="1336"/>
      <c r="BI12" s="1336"/>
      <c r="BJ12" s="1336"/>
      <c r="BK12" s="1336"/>
      <c r="BL12" s="1336"/>
      <c r="BM12" s="1336"/>
      <c r="BN12" s="1336"/>
      <c r="BO12" s="1336"/>
      <c r="BP12" s="1336"/>
      <c r="BQ12" s="1336"/>
      <c r="BR12" s="1336"/>
      <c r="BS12" s="1336"/>
      <c r="BT12" s="1336"/>
      <c r="BU12" s="1336"/>
      <c r="BV12" s="1336"/>
    </row>
    <row r="13" spans="1:75" ht="18" customHeight="1">
      <c r="AB13" s="13"/>
      <c r="AC13" s="396"/>
      <c r="AD13" s="396"/>
      <c r="AE13" s="396"/>
      <c r="AF13" s="396"/>
      <c r="AG13" s="396"/>
      <c r="AO13" s="1332"/>
      <c r="AP13" s="1332"/>
      <c r="AQ13" s="1332"/>
      <c r="AR13" s="1332"/>
      <c r="AS13" s="1332"/>
      <c r="AT13" s="1332"/>
      <c r="AU13" s="1332"/>
      <c r="AV13" s="1332"/>
      <c r="AW13" s="24"/>
      <c r="AX13" s="1337"/>
      <c r="AY13" s="1338"/>
      <c r="AZ13" s="1338"/>
      <c r="BA13" s="1338"/>
      <c r="BB13" s="1338"/>
      <c r="BC13" s="1338"/>
      <c r="BD13" s="1338"/>
      <c r="BE13" s="1338"/>
      <c r="BF13" s="1338"/>
      <c r="BG13" s="1338"/>
      <c r="BH13" s="1338"/>
      <c r="BI13" s="1338"/>
      <c r="BJ13" s="1338"/>
      <c r="BK13" s="1338"/>
      <c r="BL13" s="1338"/>
      <c r="BM13" s="1338"/>
      <c r="BN13" s="1338"/>
      <c r="BO13" s="1338"/>
      <c r="BP13" s="1338"/>
      <c r="BQ13" s="1338"/>
      <c r="BR13" s="1338"/>
      <c r="BS13" s="1338"/>
      <c r="BT13" s="1338"/>
      <c r="BU13" s="1338"/>
      <c r="BV13" s="1338"/>
    </row>
    <row r="14" spans="1:75" ht="18" customHeight="1">
      <c r="A14" s="69" t="s">
        <v>128</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210"/>
      <c r="AC14" s="211"/>
      <c r="AD14" s="211"/>
      <c r="AE14" s="211"/>
      <c r="AF14" s="211"/>
      <c r="AG14" s="211"/>
    </row>
    <row r="15" spans="1:75" ht="18" customHeight="1">
      <c r="A15" s="70" t="s">
        <v>156</v>
      </c>
      <c r="B15" s="70"/>
      <c r="C15" s="69"/>
      <c r="D15" s="69"/>
      <c r="E15" s="183"/>
      <c r="F15" s="183"/>
      <c r="G15" s="183"/>
      <c r="H15" s="69"/>
      <c r="I15" s="69"/>
      <c r="J15" s="69"/>
      <c r="K15" s="69"/>
      <c r="L15" s="69"/>
      <c r="M15" s="69"/>
      <c r="N15" s="69"/>
      <c r="O15" s="69"/>
      <c r="P15" s="69"/>
      <c r="Q15" s="69"/>
      <c r="R15" s="69"/>
      <c r="S15" s="69"/>
      <c r="T15" s="69"/>
      <c r="U15" s="69"/>
      <c r="V15" s="69"/>
      <c r="W15" s="69"/>
      <c r="X15" s="69"/>
      <c r="Y15" s="69"/>
      <c r="Z15" s="69"/>
      <c r="AA15" s="69"/>
      <c r="AB15" s="69"/>
      <c r="AC15" s="69"/>
      <c r="AD15" s="69" t="s">
        <v>299</v>
      </c>
      <c r="AE15" s="69"/>
      <c r="AF15" s="69"/>
      <c r="AG15" s="69"/>
    </row>
    <row r="16" spans="1:75" ht="18" customHeight="1" thickBot="1">
      <c r="A16" s="69"/>
      <c r="B16" s="212" t="s">
        <v>88</v>
      </c>
      <c r="C16" s="882" t="s">
        <v>85</v>
      </c>
      <c r="D16" s="882"/>
      <c r="E16" s="882"/>
      <c r="F16" s="882"/>
      <c r="G16" s="882"/>
      <c r="H16" s="882" t="s">
        <v>157</v>
      </c>
      <c r="I16" s="882"/>
      <c r="J16" s="882"/>
      <c r="K16" s="882"/>
      <c r="L16" s="882"/>
      <c r="M16" s="882"/>
      <c r="N16" s="882"/>
      <c r="O16" s="882"/>
      <c r="P16" s="882"/>
      <c r="Q16" s="882"/>
      <c r="R16" s="882"/>
      <c r="S16" s="882" t="s">
        <v>86</v>
      </c>
      <c r="T16" s="882"/>
      <c r="U16" s="882"/>
      <c r="V16" s="882"/>
      <c r="W16" s="882"/>
      <c r="X16" s="882" t="s">
        <v>87</v>
      </c>
      <c r="Y16" s="882"/>
      <c r="Z16" s="882"/>
      <c r="AA16" s="882"/>
      <c r="AB16" s="882"/>
      <c r="AC16" s="882" t="s">
        <v>297</v>
      </c>
      <c r="AD16" s="882"/>
      <c r="AE16" s="882"/>
      <c r="AF16" s="882"/>
      <c r="AG16" s="882"/>
      <c r="AI16" s="2" t="s">
        <v>552</v>
      </c>
    </row>
    <row r="17" spans="1:74" ht="18" customHeight="1" thickBot="1">
      <c r="A17" s="69"/>
      <c r="B17" s="1261">
        <v>1</v>
      </c>
      <c r="C17" s="1367"/>
      <c r="D17" s="1368"/>
      <c r="E17" s="1368"/>
      <c r="F17" s="1368"/>
      <c r="G17" s="1369"/>
      <c r="H17" s="1367"/>
      <c r="I17" s="1368"/>
      <c r="J17" s="1368"/>
      <c r="K17" s="1368"/>
      <c r="L17" s="1368"/>
      <c r="M17" s="1368"/>
      <c r="N17" s="1368"/>
      <c r="O17" s="1368"/>
      <c r="P17" s="1368"/>
      <c r="Q17" s="1368"/>
      <c r="R17" s="1369"/>
      <c r="S17" s="1367"/>
      <c r="T17" s="1368"/>
      <c r="U17" s="1368"/>
      <c r="V17" s="1368"/>
      <c r="W17" s="1369"/>
      <c r="X17" s="1367"/>
      <c r="Y17" s="1368"/>
      <c r="Z17" s="1368"/>
      <c r="AA17" s="1368"/>
      <c r="AB17" s="1369"/>
      <c r="AC17" s="1373"/>
      <c r="AD17" s="1374"/>
      <c r="AE17" s="1374"/>
      <c r="AF17" s="1374"/>
      <c r="AG17" s="1375"/>
      <c r="AI17" s="1365"/>
      <c r="AJ17" s="1366"/>
      <c r="AL17" s="1339" t="str">
        <f>IF(H17&lt;&gt;0,IF(AI17&lt;&gt;0,"OK","未入力"),"")</f>
        <v/>
      </c>
      <c r="AM17" s="1340"/>
      <c r="AN17" s="1340"/>
      <c r="AO17" s="917" t="s">
        <v>300</v>
      </c>
      <c r="AP17" s="918"/>
      <c r="AQ17" s="918"/>
      <c r="AR17" s="918"/>
      <c r="AS17" s="918"/>
      <c r="AT17" s="918"/>
      <c r="AU17" s="918"/>
      <c r="AV17" s="918"/>
      <c r="AW17" s="284"/>
      <c r="AX17" s="1343" t="s">
        <v>553</v>
      </c>
      <c r="AY17" s="1343"/>
      <c r="AZ17" s="1343"/>
      <c r="BA17" s="1343"/>
      <c r="BB17" s="1343"/>
      <c r="BC17" s="1343"/>
      <c r="BD17" s="1343"/>
      <c r="BE17" s="1343"/>
      <c r="BF17" s="1343"/>
      <c r="BG17" s="1343"/>
      <c r="BH17" s="1343"/>
      <c r="BI17" s="1343"/>
      <c r="BJ17" s="1343"/>
      <c r="BK17" s="1343"/>
      <c r="BL17" s="1343"/>
      <c r="BM17" s="1343"/>
      <c r="BN17" s="1343"/>
      <c r="BO17" s="1343"/>
      <c r="BP17" s="1343"/>
      <c r="BQ17" s="1343"/>
      <c r="BR17" s="1343"/>
      <c r="BS17" s="1343"/>
      <c r="BT17" s="1343"/>
      <c r="BU17" s="1343"/>
      <c r="BV17" s="1240"/>
    </row>
    <row r="18" spans="1:74" ht="18" customHeight="1" thickBot="1">
      <c r="A18" s="69"/>
      <c r="B18" s="1263"/>
      <c r="C18" s="1370"/>
      <c r="D18" s="1371"/>
      <c r="E18" s="1371"/>
      <c r="F18" s="1371"/>
      <c r="G18" s="1372"/>
      <c r="H18" s="1370"/>
      <c r="I18" s="1371"/>
      <c r="J18" s="1371"/>
      <c r="K18" s="1371"/>
      <c r="L18" s="1371"/>
      <c r="M18" s="1371"/>
      <c r="N18" s="1371"/>
      <c r="O18" s="1371"/>
      <c r="P18" s="1371"/>
      <c r="Q18" s="1371"/>
      <c r="R18" s="1372"/>
      <c r="S18" s="1370"/>
      <c r="T18" s="1371"/>
      <c r="U18" s="1371"/>
      <c r="V18" s="1371"/>
      <c r="W18" s="1372"/>
      <c r="X18" s="1370"/>
      <c r="Y18" s="1371"/>
      <c r="Z18" s="1371"/>
      <c r="AA18" s="1371"/>
      <c r="AB18" s="1372"/>
      <c r="AC18" s="1376"/>
      <c r="AD18" s="1377"/>
      <c r="AE18" s="1377"/>
      <c r="AF18" s="1377"/>
      <c r="AG18" s="1378"/>
      <c r="AI18" s="1365"/>
      <c r="AJ18" s="1366"/>
      <c r="AL18" s="1339"/>
      <c r="AM18" s="1340"/>
      <c r="AN18" s="1340"/>
      <c r="AO18" s="919"/>
      <c r="AP18" s="920"/>
      <c r="AQ18" s="920"/>
      <c r="AR18" s="920"/>
      <c r="AS18" s="920"/>
      <c r="AT18" s="920"/>
      <c r="AU18" s="920"/>
      <c r="AV18" s="920"/>
      <c r="AW18" s="282"/>
      <c r="AX18" s="1345"/>
      <c r="AY18" s="1345"/>
      <c r="AZ18" s="1345"/>
      <c r="BA18" s="1345"/>
      <c r="BB18" s="1345"/>
      <c r="BC18" s="1345"/>
      <c r="BD18" s="1345"/>
      <c r="BE18" s="1345"/>
      <c r="BF18" s="1345"/>
      <c r="BG18" s="1345"/>
      <c r="BH18" s="1345"/>
      <c r="BI18" s="1345"/>
      <c r="BJ18" s="1345"/>
      <c r="BK18" s="1345"/>
      <c r="BL18" s="1345"/>
      <c r="BM18" s="1345"/>
      <c r="BN18" s="1345"/>
      <c r="BO18" s="1345"/>
      <c r="BP18" s="1345"/>
      <c r="BQ18" s="1345"/>
      <c r="BR18" s="1345"/>
      <c r="BS18" s="1345"/>
      <c r="BT18" s="1345"/>
      <c r="BU18" s="1345"/>
      <c r="BV18" s="1242"/>
    </row>
    <row r="19" spans="1:74" ht="18" customHeight="1" thickBot="1">
      <c r="A19" s="69"/>
      <c r="B19" s="1261">
        <v>2</v>
      </c>
      <c r="C19" s="1367"/>
      <c r="D19" s="1368"/>
      <c r="E19" s="1368"/>
      <c r="F19" s="1368"/>
      <c r="G19" s="1369"/>
      <c r="H19" s="1367"/>
      <c r="I19" s="1368"/>
      <c r="J19" s="1368"/>
      <c r="K19" s="1368"/>
      <c r="L19" s="1368"/>
      <c r="M19" s="1368"/>
      <c r="N19" s="1368"/>
      <c r="O19" s="1368"/>
      <c r="P19" s="1368"/>
      <c r="Q19" s="1368"/>
      <c r="R19" s="1369"/>
      <c r="S19" s="1367"/>
      <c r="T19" s="1368"/>
      <c r="U19" s="1368"/>
      <c r="V19" s="1368"/>
      <c r="W19" s="1369"/>
      <c r="X19" s="1367"/>
      <c r="Y19" s="1368"/>
      <c r="Z19" s="1368"/>
      <c r="AA19" s="1368"/>
      <c r="AB19" s="1369"/>
      <c r="AC19" s="1373"/>
      <c r="AD19" s="1374"/>
      <c r="AE19" s="1374"/>
      <c r="AF19" s="1374"/>
      <c r="AG19" s="1375"/>
      <c r="AI19" s="1365"/>
      <c r="AJ19" s="1366"/>
      <c r="AL19" s="1339" t="str">
        <f t="shared" ref="AL19" si="0">IF(H19&lt;&gt;0,IF(AI19&lt;&gt;0,"OK","未入力"),"")</f>
        <v/>
      </c>
      <c r="AM19" s="1340"/>
      <c r="AN19" s="1340"/>
      <c r="AO19" s="919"/>
      <c r="AP19" s="920"/>
      <c r="AQ19" s="920"/>
      <c r="AR19" s="920"/>
      <c r="AS19" s="920"/>
      <c r="AT19" s="920"/>
      <c r="AU19" s="920"/>
      <c r="AV19" s="920"/>
      <c r="AW19" s="282"/>
      <c r="AX19" s="1345"/>
      <c r="AY19" s="1345"/>
      <c r="AZ19" s="1345"/>
      <c r="BA19" s="1345"/>
      <c r="BB19" s="1345"/>
      <c r="BC19" s="1345"/>
      <c r="BD19" s="1345"/>
      <c r="BE19" s="1345"/>
      <c r="BF19" s="1345"/>
      <c r="BG19" s="1345"/>
      <c r="BH19" s="1345"/>
      <c r="BI19" s="1345"/>
      <c r="BJ19" s="1345"/>
      <c r="BK19" s="1345"/>
      <c r="BL19" s="1345"/>
      <c r="BM19" s="1345"/>
      <c r="BN19" s="1345"/>
      <c r="BO19" s="1345"/>
      <c r="BP19" s="1345"/>
      <c r="BQ19" s="1345"/>
      <c r="BR19" s="1345"/>
      <c r="BS19" s="1345"/>
      <c r="BT19" s="1345"/>
      <c r="BU19" s="1345"/>
      <c r="BV19" s="1242"/>
    </row>
    <row r="20" spans="1:74" ht="18" customHeight="1" thickBot="1">
      <c r="A20" s="69"/>
      <c r="B20" s="1263"/>
      <c r="C20" s="1370"/>
      <c r="D20" s="1371"/>
      <c r="E20" s="1371"/>
      <c r="F20" s="1371"/>
      <c r="G20" s="1372"/>
      <c r="H20" s="1370"/>
      <c r="I20" s="1371"/>
      <c r="J20" s="1371"/>
      <c r="K20" s="1371"/>
      <c r="L20" s="1371"/>
      <c r="M20" s="1371"/>
      <c r="N20" s="1371"/>
      <c r="O20" s="1371"/>
      <c r="P20" s="1371"/>
      <c r="Q20" s="1371"/>
      <c r="R20" s="1372"/>
      <c r="S20" s="1370"/>
      <c r="T20" s="1371"/>
      <c r="U20" s="1371"/>
      <c r="V20" s="1371"/>
      <c r="W20" s="1372"/>
      <c r="X20" s="1370"/>
      <c r="Y20" s="1371"/>
      <c r="Z20" s="1371"/>
      <c r="AA20" s="1371"/>
      <c r="AB20" s="1372"/>
      <c r="AC20" s="1376"/>
      <c r="AD20" s="1377"/>
      <c r="AE20" s="1377"/>
      <c r="AF20" s="1377"/>
      <c r="AG20" s="1378"/>
      <c r="AI20" s="1365"/>
      <c r="AJ20" s="1366"/>
      <c r="AL20" s="1339"/>
      <c r="AM20" s="1340"/>
      <c r="AN20" s="1340"/>
      <c r="AO20" s="919"/>
      <c r="AP20" s="920"/>
      <c r="AQ20" s="920"/>
      <c r="AR20" s="920"/>
      <c r="AS20" s="920"/>
      <c r="AT20" s="920"/>
      <c r="AU20" s="920"/>
      <c r="AV20" s="920"/>
      <c r="AW20" s="282"/>
      <c r="AX20" s="1345"/>
      <c r="AY20" s="1345"/>
      <c r="AZ20" s="1345"/>
      <c r="BA20" s="1345"/>
      <c r="BB20" s="1345"/>
      <c r="BC20" s="1345"/>
      <c r="BD20" s="1345"/>
      <c r="BE20" s="1345"/>
      <c r="BF20" s="1345"/>
      <c r="BG20" s="1345"/>
      <c r="BH20" s="1345"/>
      <c r="BI20" s="1345"/>
      <c r="BJ20" s="1345"/>
      <c r="BK20" s="1345"/>
      <c r="BL20" s="1345"/>
      <c r="BM20" s="1345"/>
      <c r="BN20" s="1345"/>
      <c r="BO20" s="1345"/>
      <c r="BP20" s="1345"/>
      <c r="BQ20" s="1345"/>
      <c r="BR20" s="1345"/>
      <c r="BS20" s="1345"/>
      <c r="BT20" s="1345"/>
      <c r="BU20" s="1345"/>
      <c r="BV20" s="1242"/>
    </row>
    <row r="21" spans="1:74" ht="18" customHeight="1" thickBot="1">
      <c r="A21" s="69"/>
      <c r="B21" s="1261">
        <v>3</v>
      </c>
      <c r="C21" s="1367"/>
      <c r="D21" s="1368"/>
      <c r="E21" s="1368"/>
      <c r="F21" s="1368"/>
      <c r="G21" s="1369"/>
      <c r="H21" s="1367"/>
      <c r="I21" s="1368"/>
      <c r="J21" s="1368"/>
      <c r="K21" s="1368"/>
      <c r="L21" s="1368"/>
      <c r="M21" s="1368"/>
      <c r="N21" s="1368"/>
      <c r="O21" s="1368"/>
      <c r="P21" s="1368"/>
      <c r="Q21" s="1368"/>
      <c r="R21" s="1369"/>
      <c r="S21" s="1367"/>
      <c r="T21" s="1368"/>
      <c r="U21" s="1368"/>
      <c r="V21" s="1368"/>
      <c r="W21" s="1369"/>
      <c r="X21" s="1367"/>
      <c r="Y21" s="1368"/>
      <c r="Z21" s="1368"/>
      <c r="AA21" s="1368"/>
      <c r="AB21" s="1369"/>
      <c r="AC21" s="1373"/>
      <c r="AD21" s="1374"/>
      <c r="AE21" s="1374"/>
      <c r="AF21" s="1374"/>
      <c r="AG21" s="1375"/>
      <c r="AI21" s="1365"/>
      <c r="AJ21" s="1366"/>
      <c r="AL21" s="1339" t="str">
        <f t="shared" ref="AL21" si="1">IF(H21&lt;&gt;0,IF(AI21&lt;&gt;0,"OK","未入力"),"")</f>
        <v/>
      </c>
      <c r="AM21" s="1340"/>
      <c r="AN21" s="1340"/>
      <c r="AO21" s="919"/>
      <c r="AP21" s="920"/>
      <c r="AQ21" s="920"/>
      <c r="AR21" s="920"/>
      <c r="AS21" s="920"/>
      <c r="AT21" s="920"/>
      <c r="AU21" s="920"/>
      <c r="AV21" s="920"/>
      <c r="AW21" s="282"/>
      <c r="AX21" s="1345"/>
      <c r="AY21" s="1345"/>
      <c r="AZ21" s="1345"/>
      <c r="BA21" s="1345"/>
      <c r="BB21" s="1345"/>
      <c r="BC21" s="1345"/>
      <c r="BD21" s="1345"/>
      <c r="BE21" s="1345"/>
      <c r="BF21" s="1345"/>
      <c r="BG21" s="1345"/>
      <c r="BH21" s="1345"/>
      <c r="BI21" s="1345"/>
      <c r="BJ21" s="1345"/>
      <c r="BK21" s="1345"/>
      <c r="BL21" s="1345"/>
      <c r="BM21" s="1345"/>
      <c r="BN21" s="1345"/>
      <c r="BO21" s="1345"/>
      <c r="BP21" s="1345"/>
      <c r="BQ21" s="1345"/>
      <c r="BR21" s="1345"/>
      <c r="BS21" s="1345"/>
      <c r="BT21" s="1345"/>
      <c r="BU21" s="1345"/>
      <c r="BV21" s="1242"/>
    </row>
    <row r="22" spans="1:74" ht="18" customHeight="1" thickBot="1">
      <c r="A22" s="69"/>
      <c r="B22" s="1263"/>
      <c r="C22" s="1370"/>
      <c r="D22" s="1371"/>
      <c r="E22" s="1371"/>
      <c r="F22" s="1371"/>
      <c r="G22" s="1372"/>
      <c r="H22" s="1370"/>
      <c r="I22" s="1371"/>
      <c r="J22" s="1371"/>
      <c r="K22" s="1371"/>
      <c r="L22" s="1371"/>
      <c r="M22" s="1371"/>
      <c r="N22" s="1371"/>
      <c r="O22" s="1371"/>
      <c r="P22" s="1371"/>
      <c r="Q22" s="1371"/>
      <c r="R22" s="1372"/>
      <c r="S22" s="1370"/>
      <c r="T22" s="1371"/>
      <c r="U22" s="1371"/>
      <c r="V22" s="1371"/>
      <c r="W22" s="1372"/>
      <c r="X22" s="1370"/>
      <c r="Y22" s="1371"/>
      <c r="Z22" s="1371"/>
      <c r="AA22" s="1371"/>
      <c r="AB22" s="1372"/>
      <c r="AC22" s="1376"/>
      <c r="AD22" s="1377"/>
      <c r="AE22" s="1377"/>
      <c r="AF22" s="1377"/>
      <c r="AG22" s="1378"/>
      <c r="AI22" s="1365"/>
      <c r="AJ22" s="1366"/>
      <c r="AL22" s="1339"/>
      <c r="AM22" s="1340"/>
      <c r="AN22" s="1340"/>
      <c r="AO22" s="919"/>
      <c r="AP22" s="920"/>
      <c r="AQ22" s="920"/>
      <c r="AR22" s="920"/>
      <c r="AS22" s="920"/>
      <c r="AT22" s="920"/>
      <c r="AU22" s="920"/>
      <c r="AV22" s="920"/>
      <c r="AW22" s="282"/>
      <c r="AX22" s="1345"/>
      <c r="AY22" s="1345"/>
      <c r="AZ22" s="1345"/>
      <c r="BA22" s="1345"/>
      <c r="BB22" s="1345"/>
      <c r="BC22" s="1345"/>
      <c r="BD22" s="1345"/>
      <c r="BE22" s="1345"/>
      <c r="BF22" s="1345"/>
      <c r="BG22" s="1345"/>
      <c r="BH22" s="1345"/>
      <c r="BI22" s="1345"/>
      <c r="BJ22" s="1345"/>
      <c r="BK22" s="1345"/>
      <c r="BL22" s="1345"/>
      <c r="BM22" s="1345"/>
      <c r="BN22" s="1345"/>
      <c r="BO22" s="1345"/>
      <c r="BP22" s="1345"/>
      <c r="BQ22" s="1345"/>
      <c r="BR22" s="1345"/>
      <c r="BS22" s="1345"/>
      <c r="BT22" s="1345"/>
      <c r="BU22" s="1345"/>
      <c r="BV22" s="1242"/>
    </row>
    <row r="23" spans="1:74" ht="18" customHeight="1" thickBot="1">
      <c r="A23" s="69"/>
      <c r="B23" s="1261">
        <v>4</v>
      </c>
      <c r="C23" s="1367"/>
      <c r="D23" s="1368"/>
      <c r="E23" s="1368"/>
      <c r="F23" s="1368"/>
      <c r="G23" s="1369"/>
      <c r="H23" s="1367"/>
      <c r="I23" s="1368"/>
      <c r="J23" s="1368"/>
      <c r="K23" s="1368"/>
      <c r="L23" s="1368"/>
      <c r="M23" s="1368"/>
      <c r="N23" s="1368"/>
      <c r="O23" s="1368"/>
      <c r="P23" s="1368"/>
      <c r="Q23" s="1368"/>
      <c r="R23" s="1369"/>
      <c r="S23" s="1367"/>
      <c r="T23" s="1368"/>
      <c r="U23" s="1368"/>
      <c r="V23" s="1368"/>
      <c r="W23" s="1369"/>
      <c r="X23" s="1367"/>
      <c r="Y23" s="1368"/>
      <c r="Z23" s="1368"/>
      <c r="AA23" s="1368"/>
      <c r="AB23" s="1369"/>
      <c r="AC23" s="1373"/>
      <c r="AD23" s="1374"/>
      <c r="AE23" s="1374"/>
      <c r="AF23" s="1374"/>
      <c r="AG23" s="1375"/>
      <c r="AI23" s="1365"/>
      <c r="AJ23" s="1366"/>
      <c r="AL23" s="1339" t="str">
        <f t="shared" ref="AL23" si="2">IF(H23&lt;&gt;0,IF(AI23&lt;&gt;0,"OK","未入力"),"")</f>
        <v/>
      </c>
      <c r="AM23" s="1340"/>
      <c r="AN23" s="1340"/>
      <c r="AO23" s="919"/>
      <c r="AP23" s="920"/>
      <c r="AQ23" s="920"/>
      <c r="AR23" s="920"/>
      <c r="AS23" s="920"/>
      <c r="AT23" s="920"/>
      <c r="AU23" s="920"/>
      <c r="AV23" s="920"/>
      <c r="AW23" s="282"/>
      <c r="AX23" s="1345"/>
      <c r="AY23" s="1345"/>
      <c r="AZ23" s="1345"/>
      <c r="BA23" s="1345"/>
      <c r="BB23" s="1345"/>
      <c r="BC23" s="1345"/>
      <c r="BD23" s="1345"/>
      <c r="BE23" s="1345"/>
      <c r="BF23" s="1345"/>
      <c r="BG23" s="1345"/>
      <c r="BH23" s="1345"/>
      <c r="BI23" s="1345"/>
      <c r="BJ23" s="1345"/>
      <c r="BK23" s="1345"/>
      <c r="BL23" s="1345"/>
      <c r="BM23" s="1345"/>
      <c r="BN23" s="1345"/>
      <c r="BO23" s="1345"/>
      <c r="BP23" s="1345"/>
      <c r="BQ23" s="1345"/>
      <c r="BR23" s="1345"/>
      <c r="BS23" s="1345"/>
      <c r="BT23" s="1345"/>
      <c r="BU23" s="1345"/>
      <c r="BV23" s="1242"/>
    </row>
    <row r="24" spans="1:74" ht="18" customHeight="1" thickBot="1">
      <c r="A24" s="69"/>
      <c r="B24" s="1263"/>
      <c r="C24" s="1370"/>
      <c r="D24" s="1371"/>
      <c r="E24" s="1371"/>
      <c r="F24" s="1371"/>
      <c r="G24" s="1372"/>
      <c r="H24" s="1370"/>
      <c r="I24" s="1371"/>
      <c r="J24" s="1371"/>
      <c r="K24" s="1371"/>
      <c r="L24" s="1371"/>
      <c r="M24" s="1371"/>
      <c r="N24" s="1371"/>
      <c r="O24" s="1371"/>
      <c r="P24" s="1371"/>
      <c r="Q24" s="1371"/>
      <c r="R24" s="1372"/>
      <c r="S24" s="1370"/>
      <c r="T24" s="1371"/>
      <c r="U24" s="1371"/>
      <c r="V24" s="1371"/>
      <c r="W24" s="1372"/>
      <c r="X24" s="1370"/>
      <c r="Y24" s="1371"/>
      <c r="Z24" s="1371"/>
      <c r="AA24" s="1371"/>
      <c r="AB24" s="1372"/>
      <c r="AC24" s="1376"/>
      <c r="AD24" s="1377"/>
      <c r="AE24" s="1377"/>
      <c r="AF24" s="1377"/>
      <c r="AG24" s="1378"/>
      <c r="AI24" s="1365"/>
      <c r="AJ24" s="1366"/>
      <c r="AL24" s="1339"/>
      <c r="AM24" s="1340"/>
      <c r="AN24" s="1340"/>
      <c r="AO24" s="919"/>
      <c r="AP24" s="920"/>
      <c r="AQ24" s="920"/>
      <c r="AR24" s="920"/>
      <c r="AS24" s="920"/>
      <c r="AT24" s="920"/>
      <c r="AU24" s="920"/>
      <c r="AV24" s="920"/>
      <c r="AW24" s="282"/>
      <c r="AX24" s="1345"/>
      <c r="AY24" s="1345"/>
      <c r="AZ24" s="1345"/>
      <c r="BA24" s="1345"/>
      <c r="BB24" s="1345"/>
      <c r="BC24" s="1345"/>
      <c r="BD24" s="1345"/>
      <c r="BE24" s="1345"/>
      <c r="BF24" s="1345"/>
      <c r="BG24" s="1345"/>
      <c r="BH24" s="1345"/>
      <c r="BI24" s="1345"/>
      <c r="BJ24" s="1345"/>
      <c r="BK24" s="1345"/>
      <c r="BL24" s="1345"/>
      <c r="BM24" s="1345"/>
      <c r="BN24" s="1345"/>
      <c r="BO24" s="1345"/>
      <c r="BP24" s="1345"/>
      <c r="BQ24" s="1345"/>
      <c r="BR24" s="1345"/>
      <c r="BS24" s="1345"/>
      <c r="BT24" s="1345"/>
      <c r="BU24" s="1345"/>
      <c r="BV24" s="1242"/>
    </row>
    <row r="25" spans="1:74" ht="18" customHeight="1" thickBot="1">
      <c r="A25" s="69"/>
      <c r="B25" s="1261">
        <v>5</v>
      </c>
      <c r="C25" s="1367"/>
      <c r="D25" s="1368"/>
      <c r="E25" s="1368"/>
      <c r="F25" s="1368"/>
      <c r="G25" s="1369"/>
      <c r="H25" s="1367"/>
      <c r="I25" s="1368"/>
      <c r="J25" s="1368"/>
      <c r="K25" s="1368"/>
      <c r="L25" s="1368"/>
      <c r="M25" s="1368"/>
      <c r="N25" s="1368"/>
      <c r="O25" s="1368"/>
      <c r="P25" s="1368"/>
      <c r="Q25" s="1368"/>
      <c r="R25" s="1369"/>
      <c r="S25" s="1367"/>
      <c r="T25" s="1368"/>
      <c r="U25" s="1368"/>
      <c r="V25" s="1368"/>
      <c r="W25" s="1369"/>
      <c r="X25" s="1367"/>
      <c r="Y25" s="1368"/>
      <c r="Z25" s="1368"/>
      <c r="AA25" s="1368"/>
      <c r="AB25" s="1369"/>
      <c r="AC25" s="1373"/>
      <c r="AD25" s="1374"/>
      <c r="AE25" s="1374"/>
      <c r="AF25" s="1374"/>
      <c r="AG25" s="1375"/>
      <c r="AI25" s="1365"/>
      <c r="AJ25" s="1366"/>
      <c r="AL25" s="1339" t="str">
        <f t="shared" ref="AL25" si="3">IF(H25&lt;&gt;0,IF(AI25&lt;&gt;0,"OK","未入力"),"")</f>
        <v/>
      </c>
      <c r="AM25" s="1340"/>
      <c r="AN25" s="1340"/>
      <c r="AO25" s="919"/>
      <c r="AP25" s="920"/>
      <c r="AQ25" s="920"/>
      <c r="AR25" s="920"/>
      <c r="AS25" s="920"/>
      <c r="AT25" s="920"/>
      <c r="AU25" s="920"/>
      <c r="AV25" s="920"/>
      <c r="AW25" s="282"/>
      <c r="AX25" s="1345"/>
      <c r="AY25" s="1345"/>
      <c r="AZ25" s="1345"/>
      <c r="BA25" s="1345"/>
      <c r="BB25" s="1345"/>
      <c r="BC25" s="1345"/>
      <c r="BD25" s="1345"/>
      <c r="BE25" s="1345"/>
      <c r="BF25" s="1345"/>
      <c r="BG25" s="1345"/>
      <c r="BH25" s="1345"/>
      <c r="BI25" s="1345"/>
      <c r="BJ25" s="1345"/>
      <c r="BK25" s="1345"/>
      <c r="BL25" s="1345"/>
      <c r="BM25" s="1345"/>
      <c r="BN25" s="1345"/>
      <c r="BO25" s="1345"/>
      <c r="BP25" s="1345"/>
      <c r="BQ25" s="1345"/>
      <c r="BR25" s="1345"/>
      <c r="BS25" s="1345"/>
      <c r="BT25" s="1345"/>
      <c r="BU25" s="1345"/>
      <c r="BV25" s="1242"/>
    </row>
    <row r="26" spans="1:74" ht="18" customHeight="1" thickBot="1">
      <c r="A26" s="69"/>
      <c r="B26" s="1263"/>
      <c r="C26" s="1370"/>
      <c r="D26" s="1371"/>
      <c r="E26" s="1371"/>
      <c r="F26" s="1371"/>
      <c r="G26" s="1372"/>
      <c r="H26" s="1370"/>
      <c r="I26" s="1371"/>
      <c r="J26" s="1371"/>
      <c r="K26" s="1371"/>
      <c r="L26" s="1371"/>
      <c r="M26" s="1371"/>
      <c r="N26" s="1371"/>
      <c r="O26" s="1371"/>
      <c r="P26" s="1371"/>
      <c r="Q26" s="1371"/>
      <c r="R26" s="1372"/>
      <c r="S26" s="1370"/>
      <c r="T26" s="1371"/>
      <c r="U26" s="1371"/>
      <c r="V26" s="1371"/>
      <c r="W26" s="1372"/>
      <c r="X26" s="1370"/>
      <c r="Y26" s="1371"/>
      <c r="Z26" s="1371"/>
      <c r="AA26" s="1371"/>
      <c r="AB26" s="1372"/>
      <c r="AC26" s="1376"/>
      <c r="AD26" s="1377"/>
      <c r="AE26" s="1377"/>
      <c r="AF26" s="1377"/>
      <c r="AG26" s="1378"/>
      <c r="AI26" s="1365"/>
      <c r="AJ26" s="1366"/>
      <c r="AL26" s="1339"/>
      <c r="AM26" s="1340"/>
      <c r="AN26" s="1340"/>
      <c r="AO26" s="919"/>
      <c r="AP26" s="920"/>
      <c r="AQ26" s="920"/>
      <c r="AR26" s="920"/>
      <c r="AS26" s="920"/>
      <c r="AT26" s="920"/>
      <c r="AU26" s="920"/>
      <c r="AV26" s="920"/>
      <c r="AW26" s="282"/>
      <c r="AX26" s="1345"/>
      <c r="AY26" s="1345"/>
      <c r="AZ26" s="1345"/>
      <c r="BA26" s="1345"/>
      <c r="BB26" s="1345"/>
      <c r="BC26" s="1345"/>
      <c r="BD26" s="1345"/>
      <c r="BE26" s="1345"/>
      <c r="BF26" s="1345"/>
      <c r="BG26" s="1345"/>
      <c r="BH26" s="1345"/>
      <c r="BI26" s="1345"/>
      <c r="BJ26" s="1345"/>
      <c r="BK26" s="1345"/>
      <c r="BL26" s="1345"/>
      <c r="BM26" s="1345"/>
      <c r="BN26" s="1345"/>
      <c r="BO26" s="1345"/>
      <c r="BP26" s="1345"/>
      <c r="BQ26" s="1345"/>
      <c r="BR26" s="1345"/>
      <c r="BS26" s="1345"/>
      <c r="BT26" s="1345"/>
      <c r="BU26" s="1345"/>
      <c r="BV26" s="1242"/>
    </row>
    <row r="27" spans="1:74" ht="18" customHeight="1" thickBot="1">
      <c r="A27" s="69"/>
      <c r="B27" s="1261">
        <v>6</v>
      </c>
      <c r="C27" s="1389"/>
      <c r="D27" s="1389"/>
      <c r="E27" s="1389"/>
      <c r="F27" s="1389"/>
      <c r="G27" s="1389"/>
      <c r="H27" s="1389"/>
      <c r="I27" s="1389"/>
      <c r="J27" s="1389"/>
      <c r="K27" s="1389"/>
      <c r="L27" s="1389"/>
      <c r="M27" s="1389"/>
      <c r="N27" s="1389"/>
      <c r="O27" s="1389"/>
      <c r="P27" s="1389"/>
      <c r="Q27" s="1389"/>
      <c r="R27" s="1389"/>
      <c r="S27" s="1389"/>
      <c r="T27" s="1389"/>
      <c r="U27" s="1389"/>
      <c r="V27" s="1389"/>
      <c r="W27" s="1389"/>
      <c r="X27" s="1389"/>
      <c r="Y27" s="1389"/>
      <c r="Z27" s="1389"/>
      <c r="AA27" s="1389"/>
      <c r="AB27" s="1389"/>
      <c r="AC27" s="1390"/>
      <c r="AD27" s="1390"/>
      <c r="AE27" s="1390"/>
      <c r="AF27" s="1390"/>
      <c r="AG27" s="1390"/>
      <c r="AI27" s="1365"/>
      <c r="AJ27" s="1366"/>
      <c r="AL27" s="1339" t="str">
        <f t="shared" ref="AL27" si="4">IF(H27&lt;&gt;0,IF(AI27&lt;&gt;0,"OK","未入力"),"")</f>
        <v/>
      </c>
      <c r="AM27" s="1340"/>
      <c r="AN27" s="1340"/>
      <c r="AO27" s="919"/>
      <c r="AP27" s="920"/>
      <c r="AQ27" s="920"/>
      <c r="AR27" s="920"/>
      <c r="AS27" s="920"/>
      <c r="AT27" s="920"/>
      <c r="AU27" s="920"/>
      <c r="AV27" s="920"/>
      <c r="AW27" s="282"/>
      <c r="AX27" s="1345"/>
      <c r="AY27" s="1345"/>
      <c r="AZ27" s="1345"/>
      <c r="BA27" s="1345"/>
      <c r="BB27" s="1345"/>
      <c r="BC27" s="1345"/>
      <c r="BD27" s="1345"/>
      <c r="BE27" s="1345"/>
      <c r="BF27" s="1345"/>
      <c r="BG27" s="1345"/>
      <c r="BH27" s="1345"/>
      <c r="BI27" s="1345"/>
      <c r="BJ27" s="1345"/>
      <c r="BK27" s="1345"/>
      <c r="BL27" s="1345"/>
      <c r="BM27" s="1345"/>
      <c r="BN27" s="1345"/>
      <c r="BO27" s="1345"/>
      <c r="BP27" s="1345"/>
      <c r="BQ27" s="1345"/>
      <c r="BR27" s="1345"/>
      <c r="BS27" s="1345"/>
      <c r="BT27" s="1345"/>
      <c r="BU27" s="1345"/>
      <c r="BV27" s="1242"/>
    </row>
    <row r="28" spans="1:74" ht="18" customHeight="1" thickBot="1">
      <c r="A28" s="69"/>
      <c r="B28" s="1263"/>
      <c r="C28" s="1389"/>
      <c r="D28" s="1389"/>
      <c r="E28" s="1389"/>
      <c r="F28" s="1389"/>
      <c r="G28" s="1389"/>
      <c r="H28" s="1389"/>
      <c r="I28" s="1389"/>
      <c r="J28" s="1389"/>
      <c r="K28" s="1389"/>
      <c r="L28" s="1389"/>
      <c r="M28" s="1389"/>
      <c r="N28" s="1389"/>
      <c r="O28" s="1389"/>
      <c r="P28" s="1389"/>
      <c r="Q28" s="1389"/>
      <c r="R28" s="1389"/>
      <c r="S28" s="1389"/>
      <c r="T28" s="1389"/>
      <c r="U28" s="1389"/>
      <c r="V28" s="1389"/>
      <c r="W28" s="1389"/>
      <c r="X28" s="1389"/>
      <c r="Y28" s="1389"/>
      <c r="Z28" s="1389"/>
      <c r="AA28" s="1389"/>
      <c r="AB28" s="1389"/>
      <c r="AC28" s="1390"/>
      <c r="AD28" s="1390"/>
      <c r="AE28" s="1390"/>
      <c r="AF28" s="1390"/>
      <c r="AG28" s="1390"/>
      <c r="AI28" s="1365"/>
      <c r="AJ28" s="1366"/>
      <c r="AL28" s="1339"/>
      <c r="AM28" s="1340"/>
      <c r="AN28" s="1340"/>
      <c r="AO28" s="919"/>
      <c r="AP28" s="920"/>
      <c r="AQ28" s="920"/>
      <c r="AR28" s="920"/>
      <c r="AS28" s="920"/>
      <c r="AT28" s="920"/>
      <c r="AU28" s="920"/>
      <c r="AV28" s="920"/>
      <c r="AW28" s="282"/>
      <c r="AX28" s="1345"/>
      <c r="AY28" s="1345"/>
      <c r="AZ28" s="1345"/>
      <c r="BA28" s="1345"/>
      <c r="BB28" s="1345"/>
      <c r="BC28" s="1345"/>
      <c r="BD28" s="1345"/>
      <c r="BE28" s="1345"/>
      <c r="BF28" s="1345"/>
      <c r="BG28" s="1345"/>
      <c r="BH28" s="1345"/>
      <c r="BI28" s="1345"/>
      <c r="BJ28" s="1345"/>
      <c r="BK28" s="1345"/>
      <c r="BL28" s="1345"/>
      <c r="BM28" s="1345"/>
      <c r="BN28" s="1345"/>
      <c r="BO28" s="1345"/>
      <c r="BP28" s="1345"/>
      <c r="BQ28" s="1345"/>
      <c r="BR28" s="1345"/>
      <c r="BS28" s="1345"/>
      <c r="BT28" s="1345"/>
      <c r="BU28" s="1345"/>
      <c r="BV28" s="1242"/>
    </row>
    <row r="29" spans="1:74" ht="18" customHeight="1">
      <c r="A29" s="69"/>
      <c r="B29" s="1202"/>
      <c r="C29" s="1203"/>
      <c r="D29" s="1203"/>
      <c r="E29" s="1203"/>
      <c r="F29" s="1203"/>
      <c r="G29" s="1203"/>
      <c r="H29" s="1203"/>
      <c r="I29" s="1203"/>
      <c r="J29" s="1203"/>
      <c r="K29" s="1203"/>
      <c r="L29" s="1203"/>
      <c r="M29" s="1203"/>
      <c r="N29" s="1203"/>
      <c r="O29" s="1203"/>
      <c r="P29" s="1203"/>
      <c r="Q29" s="1203"/>
      <c r="R29" s="1203"/>
      <c r="S29" s="1203"/>
      <c r="T29" s="1203"/>
      <c r="U29" s="1203"/>
      <c r="V29" s="1203"/>
      <c r="W29" s="1203"/>
      <c r="X29" s="1203"/>
      <c r="Y29" s="1203"/>
      <c r="Z29" s="1203"/>
      <c r="AA29" s="1379" t="s">
        <v>7</v>
      </c>
      <c r="AB29" s="1380"/>
      <c r="AC29" s="1383" t="s">
        <v>397</v>
      </c>
      <c r="AD29" s="1385">
        <f>SUM(AC17:AG28)</f>
        <v>0</v>
      </c>
      <c r="AE29" s="1385"/>
      <c r="AF29" s="1385"/>
      <c r="AG29" s="1386"/>
      <c r="AL29" s="69"/>
      <c r="AM29" s="69"/>
      <c r="AN29" s="69"/>
      <c r="AO29" s="919"/>
      <c r="AP29" s="920"/>
      <c r="AQ29" s="920"/>
      <c r="AR29" s="920"/>
      <c r="AS29" s="920"/>
      <c r="AT29" s="920"/>
      <c r="AU29" s="920"/>
      <c r="AV29" s="920"/>
      <c r="AW29" s="282"/>
      <c r="AX29" s="1345"/>
      <c r="AY29" s="1345"/>
      <c r="AZ29" s="1345"/>
      <c r="BA29" s="1345"/>
      <c r="BB29" s="1345"/>
      <c r="BC29" s="1345"/>
      <c r="BD29" s="1345"/>
      <c r="BE29" s="1345"/>
      <c r="BF29" s="1345"/>
      <c r="BG29" s="1345"/>
      <c r="BH29" s="1345"/>
      <c r="BI29" s="1345"/>
      <c r="BJ29" s="1345"/>
      <c r="BK29" s="1345"/>
      <c r="BL29" s="1345"/>
      <c r="BM29" s="1345"/>
      <c r="BN29" s="1345"/>
      <c r="BO29" s="1345"/>
      <c r="BP29" s="1345"/>
      <c r="BQ29" s="1345"/>
      <c r="BR29" s="1345"/>
      <c r="BS29" s="1345"/>
      <c r="BT29" s="1345"/>
      <c r="BU29" s="1345"/>
      <c r="BV29" s="1242"/>
    </row>
    <row r="30" spans="1:74" ht="18" customHeight="1">
      <c r="A30" s="69"/>
      <c r="B30" s="1205"/>
      <c r="C30" s="1206"/>
      <c r="D30" s="1206"/>
      <c r="E30" s="1206"/>
      <c r="F30" s="1206"/>
      <c r="G30" s="1206"/>
      <c r="H30" s="1206"/>
      <c r="I30" s="1206"/>
      <c r="J30" s="1206"/>
      <c r="K30" s="1206"/>
      <c r="L30" s="1206"/>
      <c r="M30" s="1206"/>
      <c r="N30" s="1206"/>
      <c r="O30" s="1206"/>
      <c r="P30" s="1206"/>
      <c r="Q30" s="1206"/>
      <c r="R30" s="1206"/>
      <c r="S30" s="1206"/>
      <c r="T30" s="1206"/>
      <c r="U30" s="1206"/>
      <c r="V30" s="1206"/>
      <c r="W30" s="1206"/>
      <c r="X30" s="1206"/>
      <c r="Y30" s="1206"/>
      <c r="Z30" s="1206"/>
      <c r="AA30" s="1381"/>
      <c r="AB30" s="1382"/>
      <c r="AC30" s="1384"/>
      <c r="AD30" s="1387"/>
      <c r="AE30" s="1387"/>
      <c r="AF30" s="1387"/>
      <c r="AG30" s="1388"/>
      <c r="AL30" s="69"/>
      <c r="AM30" s="69"/>
      <c r="AN30" s="69"/>
      <c r="AO30" s="919"/>
      <c r="AP30" s="920"/>
      <c r="AQ30" s="920"/>
      <c r="AR30" s="920"/>
      <c r="AS30" s="920"/>
      <c r="AT30" s="920"/>
      <c r="AU30" s="920"/>
      <c r="AV30" s="920"/>
      <c r="AW30" s="282"/>
      <c r="AX30" s="1345"/>
      <c r="AY30" s="1345"/>
      <c r="AZ30" s="1345"/>
      <c r="BA30" s="1345"/>
      <c r="BB30" s="1345"/>
      <c r="BC30" s="1345"/>
      <c r="BD30" s="1345"/>
      <c r="BE30" s="1345"/>
      <c r="BF30" s="1345"/>
      <c r="BG30" s="1345"/>
      <c r="BH30" s="1345"/>
      <c r="BI30" s="1345"/>
      <c r="BJ30" s="1345"/>
      <c r="BK30" s="1345"/>
      <c r="BL30" s="1345"/>
      <c r="BM30" s="1345"/>
      <c r="BN30" s="1345"/>
      <c r="BO30" s="1345"/>
      <c r="BP30" s="1345"/>
      <c r="BQ30" s="1345"/>
      <c r="BR30" s="1345"/>
      <c r="BS30" s="1345"/>
      <c r="BT30" s="1345"/>
      <c r="BU30" s="1345"/>
      <c r="BV30" s="1242"/>
    </row>
    <row r="31" spans="1:74" ht="18" customHeight="1">
      <c r="A31" s="69"/>
      <c r="B31" s="1202"/>
      <c r="C31" s="1391" t="s">
        <v>554</v>
      </c>
      <c r="D31" s="1391"/>
      <c r="E31" s="1391"/>
      <c r="F31" s="1391"/>
      <c r="G31" s="1391"/>
      <c r="H31" s="1391"/>
      <c r="I31" s="1391"/>
      <c r="J31" s="1391"/>
      <c r="K31" s="1391"/>
      <c r="L31" s="1391"/>
      <c r="M31" s="1391"/>
      <c r="N31" s="1391"/>
      <c r="O31" s="1391"/>
      <c r="P31" s="1391"/>
      <c r="Q31" s="1391"/>
      <c r="R31" s="1391"/>
      <c r="S31" s="1391"/>
      <c r="T31" s="1391"/>
      <c r="U31" s="1391"/>
      <c r="V31" s="1391"/>
      <c r="W31" s="1391"/>
      <c r="X31" s="1391"/>
      <c r="Y31" s="1391"/>
      <c r="Z31" s="1391"/>
      <c r="AA31" s="1391"/>
      <c r="AB31" s="1392"/>
      <c r="AC31" s="1383" t="s">
        <v>402</v>
      </c>
      <c r="AD31" s="1374"/>
      <c r="AE31" s="1374"/>
      <c r="AF31" s="1374"/>
      <c r="AG31" s="1375"/>
      <c r="AL31" s="1341" t="str">
        <f>IF(AD31&gt;=0,IF(AD31=U8,"OK","未入力"),"未入力")</f>
        <v>OK</v>
      </c>
      <c r="AM31" s="1149"/>
      <c r="AN31" s="1363"/>
      <c r="AO31" s="919"/>
      <c r="AP31" s="920"/>
      <c r="AQ31" s="920"/>
      <c r="AR31" s="920"/>
      <c r="AS31" s="920"/>
      <c r="AT31" s="920"/>
      <c r="AU31" s="920"/>
      <c r="AV31" s="920"/>
      <c r="AW31" s="282"/>
      <c r="AX31" s="1345"/>
      <c r="AY31" s="1345"/>
      <c r="AZ31" s="1345"/>
      <c r="BA31" s="1345"/>
      <c r="BB31" s="1345"/>
      <c r="BC31" s="1345"/>
      <c r="BD31" s="1345"/>
      <c r="BE31" s="1345"/>
      <c r="BF31" s="1345"/>
      <c r="BG31" s="1345"/>
      <c r="BH31" s="1345"/>
      <c r="BI31" s="1345"/>
      <c r="BJ31" s="1345"/>
      <c r="BK31" s="1345"/>
      <c r="BL31" s="1345"/>
      <c r="BM31" s="1345"/>
      <c r="BN31" s="1345"/>
      <c r="BO31" s="1345"/>
      <c r="BP31" s="1345"/>
      <c r="BQ31" s="1345"/>
      <c r="BR31" s="1345"/>
      <c r="BS31" s="1345"/>
      <c r="BT31" s="1345"/>
      <c r="BU31" s="1345"/>
      <c r="BV31" s="1242"/>
    </row>
    <row r="32" spans="1:74" ht="18" customHeight="1">
      <c r="A32" s="69"/>
      <c r="B32" s="1205"/>
      <c r="C32" s="1393"/>
      <c r="D32" s="1393"/>
      <c r="E32" s="1393"/>
      <c r="F32" s="1393"/>
      <c r="G32" s="1393"/>
      <c r="H32" s="1393"/>
      <c r="I32" s="1393"/>
      <c r="J32" s="1393"/>
      <c r="K32" s="1393"/>
      <c r="L32" s="1393"/>
      <c r="M32" s="1393"/>
      <c r="N32" s="1393"/>
      <c r="O32" s="1393"/>
      <c r="P32" s="1393"/>
      <c r="Q32" s="1393"/>
      <c r="R32" s="1393"/>
      <c r="S32" s="1393"/>
      <c r="T32" s="1393"/>
      <c r="U32" s="1393"/>
      <c r="V32" s="1393"/>
      <c r="W32" s="1393"/>
      <c r="X32" s="1393"/>
      <c r="Y32" s="1393"/>
      <c r="Z32" s="1393"/>
      <c r="AA32" s="1393"/>
      <c r="AB32" s="1394"/>
      <c r="AC32" s="1384"/>
      <c r="AD32" s="1377"/>
      <c r="AE32" s="1377"/>
      <c r="AF32" s="1377"/>
      <c r="AG32" s="1378"/>
      <c r="AL32" s="1395"/>
      <c r="AM32" s="1150"/>
      <c r="AN32" s="1364"/>
      <c r="AO32" s="919"/>
      <c r="AP32" s="920"/>
      <c r="AQ32" s="920"/>
      <c r="AR32" s="920"/>
      <c r="AS32" s="920"/>
      <c r="AT32" s="920"/>
      <c r="AU32" s="920"/>
      <c r="AV32" s="920"/>
      <c r="AW32" s="282"/>
      <c r="AX32" s="1345"/>
      <c r="AY32" s="1345"/>
      <c r="AZ32" s="1345"/>
      <c r="BA32" s="1345"/>
      <c r="BB32" s="1345"/>
      <c r="BC32" s="1345"/>
      <c r="BD32" s="1345"/>
      <c r="BE32" s="1345"/>
      <c r="BF32" s="1345"/>
      <c r="BG32" s="1345"/>
      <c r="BH32" s="1345"/>
      <c r="BI32" s="1345"/>
      <c r="BJ32" s="1345"/>
      <c r="BK32" s="1345"/>
      <c r="BL32" s="1345"/>
      <c r="BM32" s="1345"/>
      <c r="BN32" s="1345"/>
      <c r="BO32" s="1345"/>
      <c r="BP32" s="1345"/>
      <c r="BQ32" s="1345"/>
      <c r="BR32" s="1345"/>
      <c r="BS32" s="1345"/>
      <c r="BT32" s="1345"/>
      <c r="BU32" s="1345"/>
      <c r="BV32" s="1242"/>
    </row>
    <row r="33" spans="1:74" ht="18" customHeight="1">
      <c r="A33" s="69"/>
      <c r="B33" s="1396" t="s">
        <v>555</v>
      </c>
      <c r="C33" s="1397"/>
      <c r="D33" s="1397"/>
      <c r="E33" s="1397"/>
      <c r="F33" s="1397"/>
      <c r="G33" s="1397"/>
      <c r="H33" s="1397"/>
      <c r="I33" s="1397"/>
      <c r="J33" s="1397"/>
      <c r="K33" s="1397"/>
      <c r="L33" s="1397"/>
      <c r="M33" s="1397"/>
      <c r="N33" s="1397"/>
      <c r="O33" s="1397"/>
      <c r="P33" s="1397"/>
      <c r="Q33" s="1397"/>
      <c r="R33" s="1397"/>
      <c r="S33" s="1397"/>
      <c r="T33" s="1397"/>
      <c r="U33" s="1397"/>
      <c r="V33" s="1397"/>
      <c r="W33" s="1397"/>
      <c r="X33" s="1397"/>
      <c r="Y33" s="1397"/>
      <c r="Z33" s="1397"/>
      <c r="AA33" s="1397"/>
      <c r="AB33" s="1398"/>
      <c r="AC33" s="1383" t="s">
        <v>396</v>
      </c>
      <c r="AD33" s="1402">
        <f>AD29-AD31</f>
        <v>0</v>
      </c>
      <c r="AE33" s="1402"/>
      <c r="AF33" s="1402"/>
      <c r="AG33" s="1403"/>
      <c r="AL33" s="1339" t="str">
        <f>IF(AD33=N8,"OK","未入力")</f>
        <v>OK</v>
      </c>
      <c r="AM33" s="1340"/>
      <c r="AN33" s="1340"/>
      <c r="AO33" s="919"/>
      <c r="AP33" s="920"/>
      <c r="AQ33" s="920"/>
      <c r="AR33" s="920"/>
      <c r="AS33" s="920"/>
      <c r="AT33" s="920"/>
      <c r="AU33" s="920"/>
      <c r="AV33" s="920"/>
      <c r="AW33" s="282"/>
      <c r="AX33" s="1345"/>
      <c r="AY33" s="1345"/>
      <c r="AZ33" s="1345"/>
      <c r="BA33" s="1345"/>
      <c r="BB33" s="1345"/>
      <c r="BC33" s="1345"/>
      <c r="BD33" s="1345"/>
      <c r="BE33" s="1345"/>
      <c r="BF33" s="1345"/>
      <c r="BG33" s="1345"/>
      <c r="BH33" s="1345"/>
      <c r="BI33" s="1345"/>
      <c r="BJ33" s="1345"/>
      <c r="BK33" s="1345"/>
      <c r="BL33" s="1345"/>
      <c r="BM33" s="1345"/>
      <c r="BN33" s="1345"/>
      <c r="BO33" s="1345"/>
      <c r="BP33" s="1345"/>
      <c r="BQ33" s="1345"/>
      <c r="BR33" s="1345"/>
      <c r="BS33" s="1345"/>
      <c r="BT33" s="1345"/>
      <c r="BU33" s="1345"/>
      <c r="BV33" s="1242"/>
    </row>
    <row r="34" spans="1:74" ht="18" customHeight="1">
      <c r="A34" s="69"/>
      <c r="B34" s="1399"/>
      <c r="C34" s="1400"/>
      <c r="D34" s="1400"/>
      <c r="E34" s="1400"/>
      <c r="F34" s="1400"/>
      <c r="G34" s="1400"/>
      <c r="H34" s="1400"/>
      <c r="I34" s="1400"/>
      <c r="J34" s="1400"/>
      <c r="K34" s="1400"/>
      <c r="L34" s="1400"/>
      <c r="M34" s="1400"/>
      <c r="N34" s="1400"/>
      <c r="O34" s="1400"/>
      <c r="P34" s="1400"/>
      <c r="Q34" s="1400"/>
      <c r="R34" s="1400"/>
      <c r="S34" s="1400"/>
      <c r="T34" s="1400"/>
      <c r="U34" s="1400"/>
      <c r="V34" s="1400"/>
      <c r="W34" s="1400"/>
      <c r="X34" s="1400"/>
      <c r="Y34" s="1400"/>
      <c r="Z34" s="1400"/>
      <c r="AA34" s="1400"/>
      <c r="AB34" s="1401"/>
      <c r="AC34" s="1384"/>
      <c r="AD34" s="1404"/>
      <c r="AE34" s="1404"/>
      <c r="AF34" s="1404"/>
      <c r="AG34" s="1405"/>
      <c r="AL34" s="1339"/>
      <c r="AM34" s="1340"/>
      <c r="AN34" s="1340"/>
      <c r="AO34" s="921"/>
      <c r="AP34" s="922"/>
      <c r="AQ34" s="922"/>
      <c r="AR34" s="922"/>
      <c r="AS34" s="922"/>
      <c r="AT34" s="922"/>
      <c r="AU34" s="922"/>
      <c r="AV34" s="922"/>
      <c r="AW34" s="260"/>
      <c r="AX34" s="1347"/>
      <c r="AY34" s="1347"/>
      <c r="AZ34" s="1347"/>
      <c r="BA34" s="1347"/>
      <c r="BB34" s="1347"/>
      <c r="BC34" s="1347"/>
      <c r="BD34" s="1347"/>
      <c r="BE34" s="1347"/>
      <c r="BF34" s="1347"/>
      <c r="BG34" s="1347"/>
      <c r="BH34" s="1347"/>
      <c r="BI34" s="1347"/>
      <c r="BJ34" s="1347"/>
      <c r="BK34" s="1347"/>
      <c r="BL34" s="1347"/>
      <c r="BM34" s="1347"/>
      <c r="BN34" s="1347"/>
      <c r="BO34" s="1347"/>
      <c r="BP34" s="1347"/>
      <c r="BQ34" s="1347"/>
      <c r="BR34" s="1347"/>
      <c r="BS34" s="1347"/>
      <c r="BT34" s="1347"/>
      <c r="BU34" s="1347"/>
      <c r="BV34" s="1244"/>
    </row>
    <row r="35" spans="1:74" ht="18" customHeight="1">
      <c r="AO35" s="394"/>
      <c r="AP35" s="394"/>
      <c r="AQ35" s="394"/>
      <c r="AR35" s="394"/>
      <c r="AS35" s="394"/>
      <c r="AT35" s="394"/>
      <c r="AU35" s="394"/>
      <c r="AV35" s="394"/>
    </row>
    <row r="36" spans="1:74" ht="18" customHeight="1">
      <c r="A36" s="69" t="s">
        <v>404</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t="s">
        <v>298</v>
      </c>
      <c r="AE36" s="69"/>
      <c r="AF36" s="69"/>
      <c r="AG36" s="69"/>
      <c r="AI36" s="2" t="s">
        <v>552</v>
      </c>
      <c r="AO36" s="394"/>
      <c r="AP36" s="394"/>
      <c r="AQ36" s="394"/>
      <c r="AR36" s="394"/>
      <c r="AS36" s="394"/>
      <c r="AT36" s="394"/>
      <c r="AU36" s="394"/>
      <c r="AV36" s="394"/>
    </row>
    <row r="37" spans="1:74" ht="18" customHeight="1" thickBot="1">
      <c r="A37" s="69"/>
      <c r="B37" s="212" t="s">
        <v>88</v>
      </c>
      <c r="C37" s="882" t="s">
        <v>126</v>
      </c>
      <c r="D37" s="882"/>
      <c r="E37" s="882"/>
      <c r="F37" s="882"/>
      <c r="G37" s="882"/>
      <c r="H37" s="882" t="s">
        <v>556</v>
      </c>
      <c r="I37" s="882"/>
      <c r="J37" s="882"/>
      <c r="K37" s="882"/>
      <c r="L37" s="882"/>
      <c r="M37" s="882"/>
      <c r="N37" s="882"/>
      <c r="O37" s="882"/>
      <c r="P37" s="882"/>
      <c r="Q37" s="882"/>
      <c r="R37" s="882"/>
      <c r="S37" s="1163" t="s">
        <v>557</v>
      </c>
      <c r="T37" s="1164"/>
      <c r="U37" s="1164"/>
      <c r="V37" s="1164"/>
      <c r="W37" s="1164"/>
      <c r="X37" s="1164"/>
      <c r="Y37" s="1164"/>
      <c r="Z37" s="1164"/>
      <c r="AA37" s="1164"/>
      <c r="AB37" s="1165"/>
      <c r="AC37" s="882" t="s">
        <v>297</v>
      </c>
      <c r="AD37" s="882"/>
      <c r="AE37" s="882"/>
      <c r="AF37" s="882"/>
      <c r="AG37" s="882"/>
      <c r="AO37" s="1406" t="s">
        <v>405</v>
      </c>
      <c r="AP37" s="1406"/>
      <c r="AQ37" s="1406"/>
      <c r="AR37" s="1406"/>
      <c r="AS37" s="1406"/>
      <c r="AT37" s="1406"/>
      <c r="AU37" s="1406"/>
      <c r="AV37" s="1406"/>
      <c r="AW37" s="208"/>
      <c r="AX37" s="1240" t="s">
        <v>558</v>
      </c>
      <c r="AY37" s="1241"/>
      <c r="AZ37" s="1241"/>
      <c r="BA37" s="1241"/>
      <c r="BB37" s="1241"/>
      <c r="BC37" s="1241"/>
      <c r="BD37" s="1241"/>
      <c r="BE37" s="1241"/>
      <c r="BF37" s="1241"/>
      <c r="BG37" s="1241"/>
      <c r="BH37" s="1241"/>
      <c r="BI37" s="1241"/>
      <c r="BJ37" s="1241"/>
      <c r="BK37" s="1241"/>
      <c r="BL37" s="1241"/>
      <c r="BM37" s="1241"/>
      <c r="BN37" s="1241"/>
      <c r="BO37" s="1241"/>
      <c r="BP37" s="1241"/>
      <c r="BQ37" s="1241"/>
      <c r="BR37" s="1241"/>
      <c r="BS37" s="1241"/>
      <c r="BT37" s="1241"/>
      <c r="BU37" s="1241"/>
      <c r="BV37" s="1241"/>
    </row>
    <row r="38" spans="1:74" ht="18" customHeight="1" thickBot="1">
      <c r="A38" s="69"/>
      <c r="B38" s="1261">
        <v>1</v>
      </c>
      <c r="C38" s="1389"/>
      <c r="D38" s="1389"/>
      <c r="E38" s="1389"/>
      <c r="F38" s="1389"/>
      <c r="G38" s="1389"/>
      <c r="H38" s="1389"/>
      <c r="I38" s="1389"/>
      <c r="J38" s="1389"/>
      <c r="K38" s="1389"/>
      <c r="L38" s="1389"/>
      <c r="M38" s="1389"/>
      <c r="N38" s="1389"/>
      <c r="O38" s="1389"/>
      <c r="P38" s="1389"/>
      <c r="Q38" s="1389"/>
      <c r="R38" s="1389"/>
      <c r="S38" s="1367"/>
      <c r="T38" s="1368"/>
      <c r="U38" s="1368"/>
      <c r="V38" s="1368"/>
      <c r="W38" s="1368"/>
      <c r="X38" s="1368"/>
      <c r="Y38" s="1368"/>
      <c r="Z38" s="1368"/>
      <c r="AA38" s="1368"/>
      <c r="AB38" s="1369"/>
      <c r="AC38" s="1390"/>
      <c r="AD38" s="1390"/>
      <c r="AE38" s="1390"/>
      <c r="AF38" s="1390"/>
      <c r="AG38" s="1390"/>
      <c r="AI38" s="1365"/>
      <c r="AJ38" s="1366"/>
      <c r="AL38" s="1339" t="str">
        <f>IF(H38&lt;&gt;0,IF(AI38&lt;&gt;0,"OK","未入力"),"")</f>
        <v/>
      </c>
      <c r="AM38" s="1340"/>
      <c r="AN38" s="1340"/>
      <c r="AO38" s="1407"/>
      <c r="AP38" s="1407"/>
      <c r="AQ38" s="1407"/>
      <c r="AR38" s="1407"/>
      <c r="AS38" s="1407"/>
      <c r="AT38" s="1407"/>
      <c r="AU38" s="1407"/>
      <c r="AV38" s="1407"/>
      <c r="AW38" s="282"/>
      <c r="AX38" s="1242"/>
      <c r="AY38" s="1243"/>
      <c r="AZ38" s="1243"/>
      <c r="BA38" s="1243"/>
      <c r="BB38" s="1243"/>
      <c r="BC38" s="1243"/>
      <c r="BD38" s="1243"/>
      <c r="BE38" s="1243"/>
      <c r="BF38" s="1243"/>
      <c r="BG38" s="1243"/>
      <c r="BH38" s="1243"/>
      <c r="BI38" s="1243"/>
      <c r="BJ38" s="1243"/>
      <c r="BK38" s="1243"/>
      <c r="BL38" s="1243"/>
      <c r="BM38" s="1243"/>
      <c r="BN38" s="1243"/>
      <c r="BO38" s="1243"/>
      <c r="BP38" s="1243"/>
      <c r="BQ38" s="1243"/>
      <c r="BR38" s="1243"/>
      <c r="BS38" s="1243"/>
      <c r="BT38" s="1243"/>
      <c r="BU38" s="1243"/>
      <c r="BV38" s="1243"/>
    </row>
    <row r="39" spans="1:74" ht="18" customHeight="1" thickBot="1">
      <c r="A39" s="69"/>
      <c r="B39" s="1263"/>
      <c r="C39" s="1389"/>
      <c r="D39" s="1389"/>
      <c r="E39" s="1389"/>
      <c r="F39" s="1389"/>
      <c r="G39" s="1389"/>
      <c r="H39" s="1389"/>
      <c r="I39" s="1389"/>
      <c r="J39" s="1389"/>
      <c r="K39" s="1389"/>
      <c r="L39" s="1389"/>
      <c r="M39" s="1389"/>
      <c r="N39" s="1389"/>
      <c r="O39" s="1389"/>
      <c r="P39" s="1389"/>
      <c r="Q39" s="1389"/>
      <c r="R39" s="1389"/>
      <c r="S39" s="1370"/>
      <c r="T39" s="1371"/>
      <c r="U39" s="1371"/>
      <c r="V39" s="1371"/>
      <c r="W39" s="1371"/>
      <c r="X39" s="1371"/>
      <c r="Y39" s="1371"/>
      <c r="Z39" s="1371"/>
      <c r="AA39" s="1371"/>
      <c r="AB39" s="1372"/>
      <c r="AC39" s="1390"/>
      <c r="AD39" s="1390"/>
      <c r="AE39" s="1390"/>
      <c r="AF39" s="1390"/>
      <c r="AG39" s="1390"/>
      <c r="AI39" s="1365"/>
      <c r="AJ39" s="1366"/>
      <c r="AL39" s="1339"/>
      <c r="AM39" s="1340"/>
      <c r="AN39" s="1340"/>
      <c r="AO39" s="1407"/>
      <c r="AP39" s="1407"/>
      <c r="AQ39" s="1407"/>
      <c r="AR39" s="1407"/>
      <c r="AS39" s="1407"/>
      <c r="AT39" s="1407"/>
      <c r="AU39" s="1407"/>
      <c r="AV39" s="1407"/>
      <c r="AW39" s="282"/>
      <c r="AX39" s="1242"/>
      <c r="AY39" s="1243"/>
      <c r="AZ39" s="1243"/>
      <c r="BA39" s="1243"/>
      <c r="BB39" s="1243"/>
      <c r="BC39" s="1243"/>
      <c r="BD39" s="1243"/>
      <c r="BE39" s="1243"/>
      <c r="BF39" s="1243"/>
      <c r="BG39" s="1243"/>
      <c r="BH39" s="1243"/>
      <c r="BI39" s="1243"/>
      <c r="BJ39" s="1243"/>
      <c r="BK39" s="1243"/>
      <c r="BL39" s="1243"/>
      <c r="BM39" s="1243"/>
      <c r="BN39" s="1243"/>
      <c r="BO39" s="1243"/>
      <c r="BP39" s="1243"/>
      <c r="BQ39" s="1243"/>
      <c r="BR39" s="1243"/>
      <c r="BS39" s="1243"/>
      <c r="BT39" s="1243"/>
      <c r="BU39" s="1243"/>
      <c r="BV39" s="1243"/>
    </row>
    <row r="40" spans="1:74" ht="18" customHeight="1" thickBot="1">
      <c r="A40" s="69"/>
      <c r="B40" s="1261">
        <v>2</v>
      </c>
      <c r="C40" s="1367"/>
      <c r="D40" s="1368"/>
      <c r="E40" s="1368"/>
      <c r="F40" s="1368"/>
      <c r="G40" s="1369"/>
      <c r="H40" s="1367"/>
      <c r="I40" s="1368"/>
      <c r="J40" s="1368"/>
      <c r="K40" s="1368"/>
      <c r="L40" s="1368"/>
      <c r="M40" s="1368"/>
      <c r="N40" s="1368"/>
      <c r="O40" s="1368"/>
      <c r="P40" s="1368"/>
      <c r="Q40" s="1368"/>
      <c r="R40" s="1369"/>
      <c r="S40" s="1367"/>
      <c r="T40" s="1368"/>
      <c r="U40" s="1368"/>
      <c r="V40" s="1368"/>
      <c r="W40" s="1368"/>
      <c r="X40" s="1368"/>
      <c r="Y40" s="1368"/>
      <c r="Z40" s="1368"/>
      <c r="AA40" s="1368"/>
      <c r="AB40" s="1369"/>
      <c r="AC40" s="1373"/>
      <c r="AD40" s="1374"/>
      <c r="AE40" s="1374"/>
      <c r="AF40" s="1374"/>
      <c r="AG40" s="1375"/>
      <c r="AI40" s="1365"/>
      <c r="AJ40" s="1366"/>
      <c r="AL40" s="1339" t="str">
        <f t="shared" ref="AL40" si="5">IF(H40&lt;&gt;0,IF(AI40&lt;&gt;0,"OK","未入力"),"")</f>
        <v/>
      </c>
      <c r="AM40" s="1340"/>
      <c r="AN40" s="1340"/>
      <c r="AO40" s="1407"/>
      <c r="AP40" s="1407"/>
      <c r="AQ40" s="1407"/>
      <c r="AR40" s="1407"/>
      <c r="AS40" s="1407"/>
      <c r="AT40" s="1407"/>
      <c r="AU40" s="1407"/>
      <c r="AV40" s="1407"/>
      <c r="AW40" s="282"/>
      <c r="AX40" s="1242"/>
      <c r="AY40" s="1243"/>
      <c r="AZ40" s="1243"/>
      <c r="BA40" s="1243"/>
      <c r="BB40" s="1243"/>
      <c r="BC40" s="1243"/>
      <c r="BD40" s="1243"/>
      <c r="BE40" s="1243"/>
      <c r="BF40" s="1243"/>
      <c r="BG40" s="1243"/>
      <c r="BH40" s="1243"/>
      <c r="BI40" s="1243"/>
      <c r="BJ40" s="1243"/>
      <c r="BK40" s="1243"/>
      <c r="BL40" s="1243"/>
      <c r="BM40" s="1243"/>
      <c r="BN40" s="1243"/>
      <c r="BO40" s="1243"/>
      <c r="BP40" s="1243"/>
      <c r="BQ40" s="1243"/>
      <c r="BR40" s="1243"/>
      <c r="BS40" s="1243"/>
      <c r="BT40" s="1243"/>
      <c r="BU40" s="1243"/>
      <c r="BV40" s="1243"/>
    </row>
    <row r="41" spans="1:74" ht="18" customHeight="1" thickBot="1">
      <c r="A41" s="69"/>
      <c r="B41" s="1263"/>
      <c r="C41" s="1370"/>
      <c r="D41" s="1371"/>
      <c r="E41" s="1371"/>
      <c r="F41" s="1371"/>
      <c r="G41" s="1372"/>
      <c r="H41" s="1370"/>
      <c r="I41" s="1371"/>
      <c r="J41" s="1371"/>
      <c r="K41" s="1371"/>
      <c r="L41" s="1371"/>
      <c r="M41" s="1371"/>
      <c r="N41" s="1371"/>
      <c r="O41" s="1371"/>
      <c r="P41" s="1371"/>
      <c r="Q41" s="1371"/>
      <c r="R41" s="1372"/>
      <c r="S41" s="1370"/>
      <c r="T41" s="1371"/>
      <c r="U41" s="1371"/>
      <c r="V41" s="1371"/>
      <c r="W41" s="1371"/>
      <c r="X41" s="1371"/>
      <c r="Y41" s="1371"/>
      <c r="Z41" s="1371"/>
      <c r="AA41" s="1371"/>
      <c r="AB41" s="1372"/>
      <c r="AC41" s="1376"/>
      <c r="AD41" s="1377"/>
      <c r="AE41" s="1377"/>
      <c r="AF41" s="1377"/>
      <c r="AG41" s="1378"/>
      <c r="AI41" s="1365"/>
      <c r="AJ41" s="1366"/>
      <c r="AL41" s="1339"/>
      <c r="AM41" s="1340"/>
      <c r="AN41" s="1340"/>
      <c r="AO41" s="1407"/>
      <c r="AP41" s="1407"/>
      <c r="AQ41" s="1407"/>
      <c r="AR41" s="1407"/>
      <c r="AS41" s="1407"/>
      <c r="AT41" s="1407"/>
      <c r="AU41" s="1407"/>
      <c r="AV41" s="1407"/>
      <c r="AW41" s="282"/>
      <c r="AX41" s="1242"/>
      <c r="AY41" s="1243"/>
      <c r="AZ41" s="1243"/>
      <c r="BA41" s="1243"/>
      <c r="BB41" s="1243"/>
      <c r="BC41" s="1243"/>
      <c r="BD41" s="1243"/>
      <c r="BE41" s="1243"/>
      <c r="BF41" s="1243"/>
      <c r="BG41" s="1243"/>
      <c r="BH41" s="1243"/>
      <c r="BI41" s="1243"/>
      <c r="BJ41" s="1243"/>
      <c r="BK41" s="1243"/>
      <c r="BL41" s="1243"/>
      <c r="BM41" s="1243"/>
      <c r="BN41" s="1243"/>
      <c r="BO41" s="1243"/>
      <c r="BP41" s="1243"/>
      <c r="BQ41" s="1243"/>
      <c r="BR41" s="1243"/>
      <c r="BS41" s="1243"/>
      <c r="BT41" s="1243"/>
      <c r="BU41" s="1243"/>
      <c r="BV41" s="1243"/>
    </row>
    <row r="42" spans="1:74" ht="18" customHeight="1" thickBot="1">
      <c r="A42" s="69"/>
      <c r="B42" s="1261">
        <v>3</v>
      </c>
      <c r="C42" s="1367"/>
      <c r="D42" s="1368"/>
      <c r="E42" s="1368"/>
      <c r="F42" s="1368"/>
      <c r="G42" s="1369"/>
      <c r="H42" s="1367"/>
      <c r="I42" s="1368"/>
      <c r="J42" s="1368"/>
      <c r="K42" s="1368"/>
      <c r="L42" s="1368"/>
      <c r="M42" s="1368"/>
      <c r="N42" s="1368"/>
      <c r="O42" s="1368"/>
      <c r="P42" s="1368"/>
      <c r="Q42" s="1368"/>
      <c r="R42" s="1369"/>
      <c r="S42" s="1367"/>
      <c r="T42" s="1368"/>
      <c r="U42" s="1368"/>
      <c r="V42" s="1368"/>
      <c r="W42" s="1368"/>
      <c r="X42" s="1368"/>
      <c r="Y42" s="1368"/>
      <c r="Z42" s="1368"/>
      <c r="AA42" s="1368"/>
      <c r="AB42" s="1369"/>
      <c r="AC42" s="1373"/>
      <c r="AD42" s="1374"/>
      <c r="AE42" s="1374"/>
      <c r="AF42" s="1374"/>
      <c r="AG42" s="1375"/>
      <c r="AI42" s="1365"/>
      <c r="AJ42" s="1366"/>
      <c r="AL42" s="1339" t="str">
        <f t="shared" ref="AL42" si="6">IF(H42&lt;&gt;0,IF(AI42&lt;&gt;0,"OK","未入力"),"")</f>
        <v/>
      </c>
      <c r="AM42" s="1340"/>
      <c r="AN42" s="1340"/>
      <c r="AO42" s="1407"/>
      <c r="AP42" s="1407"/>
      <c r="AQ42" s="1407"/>
      <c r="AR42" s="1407"/>
      <c r="AS42" s="1407"/>
      <c r="AT42" s="1407"/>
      <c r="AU42" s="1407"/>
      <c r="AV42" s="1407"/>
      <c r="AW42" s="282"/>
      <c r="AX42" s="1242"/>
      <c r="AY42" s="1243"/>
      <c r="AZ42" s="1243"/>
      <c r="BA42" s="1243"/>
      <c r="BB42" s="1243"/>
      <c r="BC42" s="1243"/>
      <c r="BD42" s="1243"/>
      <c r="BE42" s="1243"/>
      <c r="BF42" s="1243"/>
      <c r="BG42" s="1243"/>
      <c r="BH42" s="1243"/>
      <c r="BI42" s="1243"/>
      <c r="BJ42" s="1243"/>
      <c r="BK42" s="1243"/>
      <c r="BL42" s="1243"/>
      <c r="BM42" s="1243"/>
      <c r="BN42" s="1243"/>
      <c r="BO42" s="1243"/>
      <c r="BP42" s="1243"/>
      <c r="BQ42" s="1243"/>
      <c r="BR42" s="1243"/>
      <c r="BS42" s="1243"/>
      <c r="BT42" s="1243"/>
      <c r="BU42" s="1243"/>
      <c r="BV42" s="1243"/>
    </row>
    <row r="43" spans="1:74" ht="18" customHeight="1" thickBot="1">
      <c r="A43" s="69"/>
      <c r="B43" s="1263"/>
      <c r="C43" s="1370"/>
      <c r="D43" s="1371"/>
      <c r="E43" s="1371"/>
      <c r="F43" s="1371"/>
      <c r="G43" s="1372"/>
      <c r="H43" s="1370"/>
      <c r="I43" s="1371"/>
      <c r="J43" s="1371"/>
      <c r="K43" s="1371"/>
      <c r="L43" s="1371"/>
      <c r="M43" s="1371"/>
      <c r="N43" s="1371"/>
      <c r="O43" s="1371"/>
      <c r="P43" s="1371"/>
      <c r="Q43" s="1371"/>
      <c r="R43" s="1372"/>
      <c r="S43" s="1370"/>
      <c r="T43" s="1371"/>
      <c r="U43" s="1371"/>
      <c r="V43" s="1371"/>
      <c r="W43" s="1371"/>
      <c r="X43" s="1371"/>
      <c r="Y43" s="1371"/>
      <c r="Z43" s="1371"/>
      <c r="AA43" s="1371"/>
      <c r="AB43" s="1372"/>
      <c r="AC43" s="1376"/>
      <c r="AD43" s="1377"/>
      <c r="AE43" s="1377"/>
      <c r="AF43" s="1377"/>
      <c r="AG43" s="1378"/>
      <c r="AI43" s="1365"/>
      <c r="AJ43" s="1366"/>
      <c r="AL43" s="1339"/>
      <c r="AM43" s="1340"/>
      <c r="AN43" s="1340"/>
      <c r="AO43" s="1407"/>
      <c r="AP43" s="1407"/>
      <c r="AQ43" s="1407"/>
      <c r="AR43" s="1407"/>
      <c r="AS43" s="1407"/>
      <c r="AT43" s="1407"/>
      <c r="AU43" s="1407"/>
      <c r="AV43" s="1407"/>
      <c r="AW43" s="282"/>
      <c r="AX43" s="1242"/>
      <c r="AY43" s="1243"/>
      <c r="AZ43" s="1243"/>
      <c r="BA43" s="1243"/>
      <c r="BB43" s="1243"/>
      <c r="BC43" s="1243"/>
      <c r="BD43" s="1243"/>
      <c r="BE43" s="1243"/>
      <c r="BF43" s="1243"/>
      <c r="BG43" s="1243"/>
      <c r="BH43" s="1243"/>
      <c r="BI43" s="1243"/>
      <c r="BJ43" s="1243"/>
      <c r="BK43" s="1243"/>
      <c r="BL43" s="1243"/>
      <c r="BM43" s="1243"/>
      <c r="BN43" s="1243"/>
      <c r="BO43" s="1243"/>
      <c r="BP43" s="1243"/>
      <c r="BQ43" s="1243"/>
      <c r="BR43" s="1243"/>
      <c r="BS43" s="1243"/>
      <c r="BT43" s="1243"/>
      <c r="BU43" s="1243"/>
      <c r="BV43" s="1243"/>
    </row>
    <row r="44" spans="1:74" ht="18" customHeight="1" thickBot="1">
      <c r="A44" s="69"/>
      <c r="B44" s="1261">
        <v>4</v>
      </c>
      <c r="C44" s="1367"/>
      <c r="D44" s="1368"/>
      <c r="E44" s="1368"/>
      <c r="F44" s="1368"/>
      <c r="G44" s="1369"/>
      <c r="H44" s="1367"/>
      <c r="I44" s="1368"/>
      <c r="J44" s="1368"/>
      <c r="K44" s="1368"/>
      <c r="L44" s="1368"/>
      <c r="M44" s="1368"/>
      <c r="N44" s="1368"/>
      <c r="O44" s="1368"/>
      <c r="P44" s="1368"/>
      <c r="Q44" s="1368"/>
      <c r="R44" s="1369"/>
      <c r="S44" s="1367"/>
      <c r="T44" s="1368"/>
      <c r="U44" s="1368"/>
      <c r="V44" s="1368"/>
      <c r="W44" s="1368"/>
      <c r="X44" s="1368"/>
      <c r="Y44" s="1368"/>
      <c r="Z44" s="1368"/>
      <c r="AA44" s="1368"/>
      <c r="AB44" s="1369"/>
      <c r="AC44" s="1373"/>
      <c r="AD44" s="1374"/>
      <c r="AE44" s="1374"/>
      <c r="AF44" s="1374"/>
      <c r="AG44" s="1375"/>
      <c r="AI44" s="1365"/>
      <c r="AJ44" s="1366"/>
      <c r="AL44" s="1339" t="str">
        <f t="shared" ref="AL44" si="7">IF(H44&lt;&gt;0,IF(AI44&lt;&gt;0,"OK","未入力"),"")</f>
        <v/>
      </c>
      <c r="AM44" s="1340"/>
      <c r="AN44" s="1340"/>
      <c r="AO44" s="1407"/>
      <c r="AP44" s="1407"/>
      <c r="AQ44" s="1407"/>
      <c r="AR44" s="1407"/>
      <c r="AS44" s="1407"/>
      <c r="AT44" s="1407"/>
      <c r="AU44" s="1407"/>
      <c r="AV44" s="1407"/>
      <c r="AW44" s="282"/>
      <c r="AX44" s="1242"/>
      <c r="AY44" s="1243"/>
      <c r="AZ44" s="1243"/>
      <c r="BA44" s="1243"/>
      <c r="BB44" s="1243"/>
      <c r="BC44" s="1243"/>
      <c r="BD44" s="1243"/>
      <c r="BE44" s="1243"/>
      <c r="BF44" s="1243"/>
      <c r="BG44" s="1243"/>
      <c r="BH44" s="1243"/>
      <c r="BI44" s="1243"/>
      <c r="BJ44" s="1243"/>
      <c r="BK44" s="1243"/>
      <c r="BL44" s="1243"/>
      <c r="BM44" s="1243"/>
      <c r="BN44" s="1243"/>
      <c r="BO44" s="1243"/>
      <c r="BP44" s="1243"/>
      <c r="BQ44" s="1243"/>
      <c r="BR44" s="1243"/>
      <c r="BS44" s="1243"/>
      <c r="BT44" s="1243"/>
      <c r="BU44" s="1243"/>
      <c r="BV44" s="1243"/>
    </row>
    <row r="45" spans="1:74" ht="18" customHeight="1" thickBot="1">
      <c r="A45" s="69"/>
      <c r="B45" s="1263"/>
      <c r="C45" s="1370"/>
      <c r="D45" s="1371"/>
      <c r="E45" s="1371"/>
      <c r="F45" s="1371"/>
      <c r="G45" s="1372"/>
      <c r="H45" s="1370"/>
      <c r="I45" s="1371"/>
      <c r="J45" s="1371"/>
      <c r="K45" s="1371"/>
      <c r="L45" s="1371"/>
      <c r="M45" s="1371"/>
      <c r="N45" s="1371"/>
      <c r="O45" s="1371"/>
      <c r="P45" s="1371"/>
      <c r="Q45" s="1371"/>
      <c r="R45" s="1372"/>
      <c r="S45" s="1370"/>
      <c r="T45" s="1371"/>
      <c r="U45" s="1371"/>
      <c r="V45" s="1371"/>
      <c r="W45" s="1371"/>
      <c r="X45" s="1371"/>
      <c r="Y45" s="1371"/>
      <c r="Z45" s="1371"/>
      <c r="AA45" s="1371"/>
      <c r="AB45" s="1372"/>
      <c r="AC45" s="1376"/>
      <c r="AD45" s="1377"/>
      <c r="AE45" s="1377"/>
      <c r="AF45" s="1377"/>
      <c r="AG45" s="1378"/>
      <c r="AI45" s="1365"/>
      <c r="AJ45" s="1366"/>
      <c r="AL45" s="1339"/>
      <c r="AM45" s="1340"/>
      <c r="AN45" s="1340"/>
      <c r="AO45" s="1407"/>
      <c r="AP45" s="1407"/>
      <c r="AQ45" s="1407"/>
      <c r="AR45" s="1407"/>
      <c r="AS45" s="1407"/>
      <c r="AT45" s="1407"/>
      <c r="AU45" s="1407"/>
      <c r="AV45" s="1407"/>
      <c r="AW45" s="282"/>
      <c r="AX45" s="1242"/>
      <c r="AY45" s="1243"/>
      <c r="AZ45" s="1243"/>
      <c r="BA45" s="1243"/>
      <c r="BB45" s="1243"/>
      <c r="BC45" s="1243"/>
      <c r="BD45" s="1243"/>
      <c r="BE45" s="1243"/>
      <c r="BF45" s="1243"/>
      <c r="BG45" s="1243"/>
      <c r="BH45" s="1243"/>
      <c r="BI45" s="1243"/>
      <c r="BJ45" s="1243"/>
      <c r="BK45" s="1243"/>
      <c r="BL45" s="1243"/>
      <c r="BM45" s="1243"/>
      <c r="BN45" s="1243"/>
      <c r="BO45" s="1243"/>
      <c r="BP45" s="1243"/>
      <c r="BQ45" s="1243"/>
      <c r="BR45" s="1243"/>
      <c r="BS45" s="1243"/>
      <c r="BT45" s="1243"/>
      <c r="BU45" s="1243"/>
      <c r="BV45" s="1243"/>
    </row>
    <row r="46" spans="1:74" ht="18" customHeight="1" thickBot="1">
      <c r="A46" s="69"/>
      <c r="B46" s="1261">
        <v>5</v>
      </c>
      <c r="C46" s="1367"/>
      <c r="D46" s="1368"/>
      <c r="E46" s="1368"/>
      <c r="F46" s="1368"/>
      <c r="G46" s="1369"/>
      <c r="H46" s="1367"/>
      <c r="I46" s="1368"/>
      <c r="J46" s="1368"/>
      <c r="K46" s="1368"/>
      <c r="L46" s="1368"/>
      <c r="M46" s="1368"/>
      <c r="N46" s="1368"/>
      <c r="O46" s="1368"/>
      <c r="P46" s="1368"/>
      <c r="Q46" s="1368"/>
      <c r="R46" s="1369"/>
      <c r="S46" s="1367"/>
      <c r="T46" s="1368"/>
      <c r="U46" s="1368"/>
      <c r="V46" s="1368"/>
      <c r="W46" s="1368"/>
      <c r="X46" s="1368"/>
      <c r="Y46" s="1368"/>
      <c r="Z46" s="1368"/>
      <c r="AA46" s="1368"/>
      <c r="AB46" s="1369"/>
      <c r="AC46" s="1373"/>
      <c r="AD46" s="1374"/>
      <c r="AE46" s="1374"/>
      <c r="AF46" s="1374"/>
      <c r="AG46" s="1375"/>
      <c r="AI46" s="1365"/>
      <c r="AJ46" s="1366"/>
      <c r="AL46" s="1339" t="str">
        <f t="shared" ref="AL46" si="8">IF(H46&lt;&gt;0,IF(AI46&lt;&gt;0,"OK","未入力"),"")</f>
        <v/>
      </c>
      <c r="AM46" s="1340"/>
      <c r="AN46" s="1340"/>
      <c r="AO46" s="1407"/>
      <c r="AP46" s="1407"/>
      <c r="AQ46" s="1407"/>
      <c r="AR46" s="1407"/>
      <c r="AS46" s="1407"/>
      <c r="AT46" s="1407"/>
      <c r="AU46" s="1407"/>
      <c r="AV46" s="1407"/>
      <c r="AW46" s="282"/>
      <c r="AX46" s="1242"/>
      <c r="AY46" s="1243"/>
      <c r="AZ46" s="1243"/>
      <c r="BA46" s="1243"/>
      <c r="BB46" s="1243"/>
      <c r="BC46" s="1243"/>
      <c r="BD46" s="1243"/>
      <c r="BE46" s="1243"/>
      <c r="BF46" s="1243"/>
      <c r="BG46" s="1243"/>
      <c r="BH46" s="1243"/>
      <c r="BI46" s="1243"/>
      <c r="BJ46" s="1243"/>
      <c r="BK46" s="1243"/>
      <c r="BL46" s="1243"/>
      <c r="BM46" s="1243"/>
      <c r="BN46" s="1243"/>
      <c r="BO46" s="1243"/>
      <c r="BP46" s="1243"/>
      <c r="BQ46" s="1243"/>
      <c r="BR46" s="1243"/>
      <c r="BS46" s="1243"/>
      <c r="BT46" s="1243"/>
      <c r="BU46" s="1243"/>
      <c r="BV46" s="1243"/>
    </row>
    <row r="47" spans="1:74" ht="18" customHeight="1" thickBot="1">
      <c r="A47" s="69"/>
      <c r="B47" s="1263"/>
      <c r="C47" s="1370"/>
      <c r="D47" s="1371"/>
      <c r="E47" s="1371"/>
      <c r="F47" s="1371"/>
      <c r="G47" s="1372"/>
      <c r="H47" s="1370"/>
      <c r="I47" s="1371"/>
      <c r="J47" s="1371"/>
      <c r="K47" s="1371"/>
      <c r="L47" s="1371"/>
      <c r="M47" s="1371"/>
      <c r="N47" s="1371"/>
      <c r="O47" s="1371"/>
      <c r="P47" s="1371"/>
      <c r="Q47" s="1371"/>
      <c r="R47" s="1372"/>
      <c r="S47" s="1370"/>
      <c r="T47" s="1371"/>
      <c r="U47" s="1371"/>
      <c r="V47" s="1371"/>
      <c r="W47" s="1371"/>
      <c r="X47" s="1371"/>
      <c r="Y47" s="1371"/>
      <c r="Z47" s="1371"/>
      <c r="AA47" s="1371"/>
      <c r="AB47" s="1372"/>
      <c r="AC47" s="1376"/>
      <c r="AD47" s="1377"/>
      <c r="AE47" s="1377"/>
      <c r="AF47" s="1377"/>
      <c r="AG47" s="1378"/>
      <c r="AI47" s="1365"/>
      <c r="AJ47" s="1366"/>
      <c r="AL47" s="1339"/>
      <c r="AM47" s="1340"/>
      <c r="AN47" s="1340"/>
      <c r="AO47" s="1407"/>
      <c r="AP47" s="1407"/>
      <c r="AQ47" s="1407"/>
      <c r="AR47" s="1407"/>
      <c r="AS47" s="1407"/>
      <c r="AT47" s="1407"/>
      <c r="AU47" s="1407"/>
      <c r="AV47" s="1407"/>
      <c r="AW47" s="282"/>
      <c r="AX47" s="1242"/>
      <c r="AY47" s="1243"/>
      <c r="AZ47" s="1243"/>
      <c r="BA47" s="1243"/>
      <c r="BB47" s="1243"/>
      <c r="BC47" s="1243"/>
      <c r="BD47" s="1243"/>
      <c r="BE47" s="1243"/>
      <c r="BF47" s="1243"/>
      <c r="BG47" s="1243"/>
      <c r="BH47" s="1243"/>
      <c r="BI47" s="1243"/>
      <c r="BJ47" s="1243"/>
      <c r="BK47" s="1243"/>
      <c r="BL47" s="1243"/>
      <c r="BM47" s="1243"/>
      <c r="BN47" s="1243"/>
      <c r="BO47" s="1243"/>
      <c r="BP47" s="1243"/>
      <c r="BQ47" s="1243"/>
      <c r="BR47" s="1243"/>
      <c r="BS47" s="1243"/>
      <c r="BT47" s="1243"/>
      <c r="BU47" s="1243"/>
      <c r="BV47" s="1243"/>
    </row>
    <row r="48" spans="1:74" ht="18" customHeight="1" thickBot="1">
      <c r="A48" s="69"/>
      <c r="B48" s="1261">
        <v>6</v>
      </c>
      <c r="C48" s="1367"/>
      <c r="D48" s="1368"/>
      <c r="E48" s="1368"/>
      <c r="F48" s="1368"/>
      <c r="G48" s="1369"/>
      <c r="H48" s="1367"/>
      <c r="I48" s="1368"/>
      <c r="J48" s="1368"/>
      <c r="K48" s="1368"/>
      <c r="L48" s="1368"/>
      <c r="M48" s="1368"/>
      <c r="N48" s="1368"/>
      <c r="O48" s="1368"/>
      <c r="P48" s="1368"/>
      <c r="Q48" s="1368"/>
      <c r="R48" s="1369"/>
      <c r="S48" s="1367"/>
      <c r="T48" s="1368"/>
      <c r="U48" s="1368"/>
      <c r="V48" s="1368"/>
      <c r="W48" s="1368"/>
      <c r="X48" s="1368"/>
      <c r="Y48" s="1368"/>
      <c r="Z48" s="1368"/>
      <c r="AA48" s="1368"/>
      <c r="AB48" s="1369"/>
      <c r="AC48" s="1373"/>
      <c r="AD48" s="1374"/>
      <c r="AE48" s="1374"/>
      <c r="AF48" s="1374"/>
      <c r="AG48" s="1375"/>
      <c r="AI48" s="1365"/>
      <c r="AJ48" s="1366"/>
      <c r="AL48" s="1339" t="str">
        <f t="shared" ref="AL48" si="9">IF(H48&lt;&gt;0,IF(AI48&lt;&gt;0,"OK","未入力"),"")</f>
        <v/>
      </c>
      <c r="AM48" s="1340"/>
      <c r="AN48" s="1340"/>
      <c r="AO48" s="1407"/>
      <c r="AP48" s="1407"/>
      <c r="AQ48" s="1407"/>
      <c r="AR48" s="1407"/>
      <c r="AS48" s="1407"/>
      <c r="AT48" s="1407"/>
      <c r="AU48" s="1407"/>
      <c r="AV48" s="1407"/>
      <c r="AW48" s="282"/>
      <c r="AX48" s="1242"/>
      <c r="AY48" s="1243"/>
      <c r="AZ48" s="1243"/>
      <c r="BA48" s="1243"/>
      <c r="BB48" s="1243"/>
      <c r="BC48" s="1243"/>
      <c r="BD48" s="1243"/>
      <c r="BE48" s="1243"/>
      <c r="BF48" s="1243"/>
      <c r="BG48" s="1243"/>
      <c r="BH48" s="1243"/>
      <c r="BI48" s="1243"/>
      <c r="BJ48" s="1243"/>
      <c r="BK48" s="1243"/>
      <c r="BL48" s="1243"/>
      <c r="BM48" s="1243"/>
      <c r="BN48" s="1243"/>
      <c r="BO48" s="1243"/>
      <c r="BP48" s="1243"/>
      <c r="BQ48" s="1243"/>
      <c r="BR48" s="1243"/>
      <c r="BS48" s="1243"/>
      <c r="BT48" s="1243"/>
      <c r="BU48" s="1243"/>
      <c r="BV48" s="1243"/>
    </row>
    <row r="49" spans="1:74" ht="18" customHeight="1" thickBot="1">
      <c r="A49" s="69"/>
      <c r="B49" s="1263"/>
      <c r="C49" s="1370"/>
      <c r="D49" s="1371"/>
      <c r="E49" s="1371"/>
      <c r="F49" s="1371"/>
      <c r="G49" s="1372"/>
      <c r="H49" s="1370"/>
      <c r="I49" s="1371"/>
      <c r="J49" s="1371"/>
      <c r="K49" s="1371"/>
      <c r="L49" s="1371"/>
      <c r="M49" s="1371"/>
      <c r="N49" s="1371"/>
      <c r="O49" s="1371"/>
      <c r="P49" s="1371"/>
      <c r="Q49" s="1371"/>
      <c r="R49" s="1372"/>
      <c r="S49" s="1370"/>
      <c r="T49" s="1371"/>
      <c r="U49" s="1371"/>
      <c r="V49" s="1371"/>
      <c r="W49" s="1371"/>
      <c r="X49" s="1371"/>
      <c r="Y49" s="1371"/>
      <c r="Z49" s="1371"/>
      <c r="AA49" s="1371"/>
      <c r="AB49" s="1372"/>
      <c r="AC49" s="1376"/>
      <c r="AD49" s="1377"/>
      <c r="AE49" s="1377"/>
      <c r="AF49" s="1377"/>
      <c r="AG49" s="1378"/>
      <c r="AI49" s="1365"/>
      <c r="AJ49" s="1366"/>
      <c r="AL49" s="1339"/>
      <c r="AM49" s="1340"/>
      <c r="AN49" s="1340"/>
      <c r="AO49" s="1407"/>
      <c r="AP49" s="1407"/>
      <c r="AQ49" s="1407"/>
      <c r="AR49" s="1407"/>
      <c r="AS49" s="1407"/>
      <c r="AT49" s="1407"/>
      <c r="AU49" s="1407"/>
      <c r="AV49" s="1407"/>
      <c r="AW49" s="282"/>
      <c r="AX49" s="1242"/>
      <c r="AY49" s="1243"/>
      <c r="AZ49" s="1243"/>
      <c r="BA49" s="1243"/>
      <c r="BB49" s="1243"/>
      <c r="BC49" s="1243"/>
      <c r="BD49" s="1243"/>
      <c r="BE49" s="1243"/>
      <c r="BF49" s="1243"/>
      <c r="BG49" s="1243"/>
      <c r="BH49" s="1243"/>
      <c r="BI49" s="1243"/>
      <c r="BJ49" s="1243"/>
      <c r="BK49" s="1243"/>
      <c r="BL49" s="1243"/>
      <c r="BM49" s="1243"/>
      <c r="BN49" s="1243"/>
      <c r="BO49" s="1243"/>
      <c r="BP49" s="1243"/>
      <c r="BQ49" s="1243"/>
      <c r="BR49" s="1243"/>
      <c r="BS49" s="1243"/>
      <c r="BT49" s="1243"/>
      <c r="BU49" s="1243"/>
      <c r="BV49" s="1243"/>
    </row>
    <row r="50" spans="1:74" ht="18" customHeight="1">
      <c r="A50" s="69"/>
      <c r="B50" s="1202"/>
      <c r="C50" s="1203"/>
      <c r="D50" s="1203"/>
      <c r="E50" s="1203"/>
      <c r="F50" s="1203"/>
      <c r="G50" s="1203"/>
      <c r="H50" s="1203"/>
      <c r="I50" s="1203"/>
      <c r="J50" s="1203"/>
      <c r="K50" s="1203"/>
      <c r="L50" s="1203"/>
      <c r="M50" s="1203"/>
      <c r="N50" s="1203"/>
      <c r="O50" s="1203"/>
      <c r="P50" s="1203"/>
      <c r="Q50" s="1203"/>
      <c r="R50" s="1203"/>
      <c r="S50" s="1203"/>
      <c r="T50" s="1203"/>
      <c r="U50" s="1203"/>
      <c r="V50" s="1203"/>
      <c r="W50" s="1203"/>
      <c r="X50" s="1203"/>
      <c r="Y50" s="1203"/>
      <c r="Z50" s="1203"/>
      <c r="AA50" s="1379" t="s">
        <v>7</v>
      </c>
      <c r="AB50" s="1380"/>
      <c r="AC50" s="1383" t="s">
        <v>398</v>
      </c>
      <c r="AD50" s="1385">
        <f>SUM(AC38:AG49)</f>
        <v>0</v>
      </c>
      <c r="AE50" s="1385"/>
      <c r="AF50" s="1385"/>
      <c r="AG50" s="1386"/>
      <c r="AL50" s="69"/>
      <c r="AM50" s="69"/>
      <c r="AN50" s="69"/>
      <c r="AO50" s="1407"/>
      <c r="AP50" s="1407"/>
      <c r="AQ50" s="1407"/>
      <c r="AR50" s="1407"/>
      <c r="AS50" s="1407"/>
      <c r="AT50" s="1407"/>
      <c r="AU50" s="1407"/>
      <c r="AV50" s="1407"/>
      <c r="AW50" s="282"/>
      <c r="AX50" s="1242"/>
      <c r="AY50" s="1243"/>
      <c r="AZ50" s="1243"/>
      <c r="BA50" s="1243"/>
      <c r="BB50" s="1243"/>
      <c r="BC50" s="1243"/>
      <c r="BD50" s="1243"/>
      <c r="BE50" s="1243"/>
      <c r="BF50" s="1243"/>
      <c r="BG50" s="1243"/>
      <c r="BH50" s="1243"/>
      <c r="BI50" s="1243"/>
      <c r="BJ50" s="1243"/>
      <c r="BK50" s="1243"/>
      <c r="BL50" s="1243"/>
      <c r="BM50" s="1243"/>
      <c r="BN50" s="1243"/>
      <c r="BO50" s="1243"/>
      <c r="BP50" s="1243"/>
      <c r="BQ50" s="1243"/>
      <c r="BR50" s="1243"/>
      <c r="BS50" s="1243"/>
      <c r="BT50" s="1243"/>
      <c r="BU50" s="1243"/>
      <c r="BV50" s="1243"/>
    </row>
    <row r="51" spans="1:74" ht="18" customHeight="1">
      <c r="A51" s="69"/>
      <c r="B51" s="1205"/>
      <c r="C51" s="1206"/>
      <c r="D51" s="1206"/>
      <c r="E51" s="1206"/>
      <c r="F51" s="1206"/>
      <c r="G51" s="1206"/>
      <c r="H51" s="1206"/>
      <c r="I51" s="1206"/>
      <c r="J51" s="1206"/>
      <c r="K51" s="1206"/>
      <c r="L51" s="1206"/>
      <c r="M51" s="1206"/>
      <c r="N51" s="1206"/>
      <c r="O51" s="1206"/>
      <c r="P51" s="1206"/>
      <c r="Q51" s="1206"/>
      <c r="R51" s="1206"/>
      <c r="S51" s="1206"/>
      <c r="T51" s="1206"/>
      <c r="U51" s="1206"/>
      <c r="V51" s="1206"/>
      <c r="W51" s="1206"/>
      <c r="X51" s="1206"/>
      <c r="Y51" s="1206"/>
      <c r="Z51" s="1206"/>
      <c r="AA51" s="1381"/>
      <c r="AB51" s="1382"/>
      <c r="AC51" s="1384"/>
      <c r="AD51" s="1387"/>
      <c r="AE51" s="1387"/>
      <c r="AF51" s="1387"/>
      <c r="AG51" s="1388"/>
      <c r="AL51" s="69"/>
      <c r="AM51" s="69"/>
      <c r="AN51" s="69"/>
      <c r="AO51" s="1407"/>
      <c r="AP51" s="1407"/>
      <c r="AQ51" s="1407"/>
      <c r="AR51" s="1407"/>
      <c r="AS51" s="1407"/>
      <c r="AT51" s="1407"/>
      <c r="AU51" s="1407"/>
      <c r="AV51" s="1407"/>
      <c r="AW51" s="282"/>
      <c r="AX51" s="1242"/>
      <c r="AY51" s="1243"/>
      <c r="AZ51" s="1243"/>
      <c r="BA51" s="1243"/>
      <c r="BB51" s="1243"/>
      <c r="BC51" s="1243"/>
      <c r="BD51" s="1243"/>
      <c r="BE51" s="1243"/>
      <c r="BF51" s="1243"/>
      <c r="BG51" s="1243"/>
      <c r="BH51" s="1243"/>
      <c r="BI51" s="1243"/>
      <c r="BJ51" s="1243"/>
      <c r="BK51" s="1243"/>
      <c r="BL51" s="1243"/>
      <c r="BM51" s="1243"/>
      <c r="BN51" s="1243"/>
      <c r="BO51" s="1243"/>
      <c r="BP51" s="1243"/>
      <c r="BQ51" s="1243"/>
      <c r="BR51" s="1243"/>
      <c r="BS51" s="1243"/>
      <c r="BT51" s="1243"/>
      <c r="BU51" s="1243"/>
      <c r="BV51" s="1243"/>
    </row>
    <row r="52" spans="1:74" ht="18" customHeight="1">
      <c r="A52" s="69"/>
      <c r="B52" s="1202"/>
      <c r="C52" s="1391" t="s">
        <v>559</v>
      </c>
      <c r="D52" s="1391"/>
      <c r="E52" s="1391"/>
      <c r="F52" s="1391"/>
      <c r="G52" s="1391"/>
      <c r="H52" s="1391"/>
      <c r="I52" s="1391"/>
      <c r="J52" s="1391"/>
      <c r="K52" s="1391"/>
      <c r="L52" s="1391"/>
      <c r="M52" s="1391"/>
      <c r="N52" s="1391"/>
      <c r="O52" s="1391"/>
      <c r="P52" s="1391"/>
      <c r="Q52" s="1391"/>
      <c r="R52" s="1391"/>
      <c r="S52" s="1391"/>
      <c r="T52" s="1391"/>
      <c r="U52" s="1391"/>
      <c r="V52" s="1391"/>
      <c r="W52" s="1391"/>
      <c r="X52" s="1391"/>
      <c r="Y52" s="1391"/>
      <c r="Z52" s="1391"/>
      <c r="AA52" s="1391"/>
      <c r="AB52" s="1392"/>
      <c r="AC52" s="1383" t="s">
        <v>403</v>
      </c>
      <c r="AD52" s="1374"/>
      <c r="AE52" s="1374"/>
      <c r="AF52" s="1374"/>
      <c r="AG52" s="1375"/>
      <c r="AL52" s="1339" t="str">
        <f>IF(AD52&gt;=0,IF(AD52=U9,"OK","未入力"),"未入力")</f>
        <v>OK</v>
      </c>
      <c r="AM52" s="1340"/>
      <c r="AN52" s="1340"/>
      <c r="AO52" s="1407"/>
      <c r="AP52" s="1407"/>
      <c r="AQ52" s="1407"/>
      <c r="AR52" s="1407"/>
      <c r="AS52" s="1407"/>
      <c r="AT52" s="1407"/>
      <c r="AU52" s="1407"/>
      <c r="AV52" s="1407"/>
      <c r="AW52" s="282"/>
      <c r="AX52" s="1242"/>
      <c r="AY52" s="1243"/>
      <c r="AZ52" s="1243"/>
      <c r="BA52" s="1243"/>
      <c r="BB52" s="1243"/>
      <c r="BC52" s="1243"/>
      <c r="BD52" s="1243"/>
      <c r="BE52" s="1243"/>
      <c r="BF52" s="1243"/>
      <c r="BG52" s="1243"/>
      <c r="BH52" s="1243"/>
      <c r="BI52" s="1243"/>
      <c r="BJ52" s="1243"/>
      <c r="BK52" s="1243"/>
      <c r="BL52" s="1243"/>
      <c r="BM52" s="1243"/>
      <c r="BN52" s="1243"/>
      <c r="BO52" s="1243"/>
      <c r="BP52" s="1243"/>
      <c r="BQ52" s="1243"/>
      <c r="BR52" s="1243"/>
      <c r="BS52" s="1243"/>
      <c r="BT52" s="1243"/>
      <c r="BU52" s="1243"/>
      <c r="BV52" s="1243"/>
    </row>
    <row r="53" spans="1:74" ht="18" customHeight="1">
      <c r="A53" s="69"/>
      <c r="B53" s="1205"/>
      <c r="C53" s="1393"/>
      <c r="D53" s="1393"/>
      <c r="E53" s="1393"/>
      <c r="F53" s="1393"/>
      <c r="G53" s="1393"/>
      <c r="H53" s="1393"/>
      <c r="I53" s="1393"/>
      <c r="J53" s="1393"/>
      <c r="K53" s="1393"/>
      <c r="L53" s="1393"/>
      <c r="M53" s="1393"/>
      <c r="N53" s="1393"/>
      <c r="O53" s="1393"/>
      <c r="P53" s="1393"/>
      <c r="Q53" s="1393"/>
      <c r="R53" s="1393"/>
      <c r="S53" s="1393"/>
      <c r="T53" s="1393"/>
      <c r="U53" s="1393"/>
      <c r="V53" s="1393"/>
      <c r="W53" s="1393"/>
      <c r="X53" s="1393"/>
      <c r="Y53" s="1393"/>
      <c r="Z53" s="1393"/>
      <c r="AA53" s="1393"/>
      <c r="AB53" s="1394"/>
      <c r="AC53" s="1384"/>
      <c r="AD53" s="1377"/>
      <c r="AE53" s="1377"/>
      <c r="AF53" s="1377"/>
      <c r="AG53" s="1378"/>
      <c r="AL53" s="1339"/>
      <c r="AM53" s="1340"/>
      <c r="AN53" s="1340"/>
      <c r="AO53" s="1407"/>
      <c r="AP53" s="1407"/>
      <c r="AQ53" s="1407"/>
      <c r="AR53" s="1407"/>
      <c r="AS53" s="1407"/>
      <c r="AT53" s="1407"/>
      <c r="AU53" s="1407"/>
      <c r="AV53" s="1407"/>
      <c r="AW53" s="282"/>
      <c r="AX53" s="1242"/>
      <c r="AY53" s="1243"/>
      <c r="AZ53" s="1243"/>
      <c r="BA53" s="1243"/>
      <c r="BB53" s="1243"/>
      <c r="BC53" s="1243"/>
      <c r="BD53" s="1243"/>
      <c r="BE53" s="1243"/>
      <c r="BF53" s="1243"/>
      <c r="BG53" s="1243"/>
      <c r="BH53" s="1243"/>
      <c r="BI53" s="1243"/>
      <c r="BJ53" s="1243"/>
      <c r="BK53" s="1243"/>
      <c r="BL53" s="1243"/>
      <c r="BM53" s="1243"/>
      <c r="BN53" s="1243"/>
      <c r="BO53" s="1243"/>
      <c r="BP53" s="1243"/>
      <c r="BQ53" s="1243"/>
      <c r="BR53" s="1243"/>
      <c r="BS53" s="1243"/>
      <c r="BT53" s="1243"/>
      <c r="BU53" s="1243"/>
      <c r="BV53" s="1243"/>
    </row>
    <row r="54" spans="1:74" ht="18" customHeight="1">
      <c r="A54" s="69"/>
      <c r="B54" s="1396" t="s">
        <v>560</v>
      </c>
      <c r="C54" s="1397"/>
      <c r="D54" s="1397"/>
      <c r="E54" s="1397"/>
      <c r="F54" s="1397"/>
      <c r="G54" s="1397"/>
      <c r="H54" s="1397"/>
      <c r="I54" s="1397"/>
      <c r="J54" s="1397"/>
      <c r="K54" s="1397"/>
      <c r="L54" s="1397"/>
      <c r="M54" s="1397"/>
      <c r="N54" s="1397"/>
      <c r="O54" s="1397"/>
      <c r="P54" s="1397"/>
      <c r="Q54" s="1397"/>
      <c r="R54" s="1397"/>
      <c r="S54" s="1397"/>
      <c r="T54" s="1397"/>
      <c r="U54" s="1397"/>
      <c r="V54" s="1397"/>
      <c r="W54" s="1397"/>
      <c r="X54" s="1397"/>
      <c r="Y54" s="1397"/>
      <c r="Z54" s="1397"/>
      <c r="AA54" s="1397"/>
      <c r="AB54" s="1398"/>
      <c r="AC54" s="1383" t="s">
        <v>301</v>
      </c>
      <c r="AD54" s="1402">
        <f>AD50-AD52</f>
        <v>0</v>
      </c>
      <c r="AE54" s="1402"/>
      <c r="AF54" s="1402"/>
      <c r="AG54" s="1403"/>
      <c r="AL54" s="1339" t="str">
        <f>IF(AD54=N9,"OK","未入力")</f>
        <v>OK</v>
      </c>
      <c r="AM54" s="1340"/>
      <c r="AN54" s="1340"/>
      <c r="AO54" s="1407"/>
      <c r="AP54" s="1407"/>
      <c r="AQ54" s="1407"/>
      <c r="AR54" s="1407"/>
      <c r="AS54" s="1407"/>
      <c r="AT54" s="1407"/>
      <c r="AU54" s="1407"/>
      <c r="AV54" s="1407"/>
      <c r="AW54" s="282"/>
      <c r="AX54" s="1242"/>
      <c r="AY54" s="1243"/>
      <c r="AZ54" s="1243"/>
      <c r="BA54" s="1243"/>
      <c r="BB54" s="1243"/>
      <c r="BC54" s="1243"/>
      <c r="BD54" s="1243"/>
      <c r="BE54" s="1243"/>
      <c r="BF54" s="1243"/>
      <c r="BG54" s="1243"/>
      <c r="BH54" s="1243"/>
      <c r="BI54" s="1243"/>
      <c r="BJ54" s="1243"/>
      <c r="BK54" s="1243"/>
      <c r="BL54" s="1243"/>
      <c r="BM54" s="1243"/>
      <c r="BN54" s="1243"/>
      <c r="BO54" s="1243"/>
      <c r="BP54" s="1243"/>
      <c r="BQ54" s="1243"/>
      <c r="BR54" s="1243"/>
      <c r="BS54" s="1243"/>
      <c r="BT54" s="1243"/>
      <c r="BU54" s="1243"/>
      <c r="BV54" s="1243"/>
    </row>
    <row r="55" spans="1:74" ht="18" customHeight="1">
      <c r="A55" s="69"/>
      <c r="B55" s="1399"/>
      <c r="C55" s="1400"/>
      <c r="D55" s="1400"/>
      <c r="E55" s="1400"/>
      <c r="F55" s="1400"/>
      <c r="G55" s="1400"/>
      <c r="H55" s="1400"/>
      <c r="I55" s="1400"/>
      <c r="J55" s="1400"/>
      <c r="K55" s="1400"/>
      <c r="L55" s="1400"/>
      <c r="M55" s="1400"/>
      <c r="N55" s="1400"/>
      <c r="O55" s="1400"/>
      <c r="P55" s="1400"/>
      <c r="Q55" s="1400"/>
      <c r="R55" s="1400"/>
      <c r="S55" s="1400"/>
      <c r="T55" s="1400"/>
      <c r="U55" s="1400"/>
      <c r="V55" s="1400"/>
      <c r="W55" s="1400"/>
      <c r="X55" s="1400"/>
      <c r="Y55" s="1400"/>
      <c r="Z55" s="1400"/>
      <c r="AA55" s="1400"/>
      <c r="AB55" s="1401"/>
      <c r="AC55" s="1384"/>
      <c r="AD55" s="1404"/>
      <c r="AE55" s="1404"/>
      <c r="AF55" s="1404"/>
      <c r="AG55" s="1405"/>
      <c r="AL55" s="1339"/>
      <c r="AM55" s="1340"/>
      <c r="AN55" s="1340"/>
      <c r="AO55" s="1408"/>
      <c r="AP55" s="1408"/>
      <c r="AQ55" s="1408"/>
      <c r="AR55" s="1408"/>
      <c r="AS55" s="1408"/>
      <c r="AT55" s="1408"/>
      <c r="AU55" s="1408"/>
      <c r="AV55" s="1408"/>
      <c r="AW55" s="260"/>
      <c r="AX55" s="1244"/>
      <c r="AY55" s="1245"/>
      <c r="AZ55" s="1245"/>
      <c r="BA55" s="1245"/>
      <c r="BB55" s="1245"/>
      <c r="BC55" s="1245"/>
      <c r="BD55" s="1245"/>
      <c r="BE55" s="1245"/>
      <c r="BF55" s="1245"/>
      <c r="BG55" s="1245"/>
      <c r="BH55" s="1245"/>
      <c r="BI55" s="1245"/>
      <c r="BJ55" s="1245"/>
      <c r="BK55" s="1245"/>
      <c r="BL55" s="1245"/>
      <c r="BM55" s="1245"/>
      <c r="BN55" s="1245"/>
      <c r="BO55" s="1245"/>
      <c r="BP55" s="1245"/>
      <c r="BQ55" s="1245"/>
      <c r="BR55" s="1245"/>
      <c r="BS55" s="1245"/>
      <c r="BT55" s="1245"/>
      <c r="BU55" s="1245"/>
      <c r="BV55" s="1245"/>
    </row>
    <row r="56" spans="1:74" ht="18" customHeight="1">
      <c r="AC56" s="1409"/>
      <c r="AD56" s="1409"/>
      <c r="AE56" s="1409"/>
      <c r="AF56" s="1409"/>
      <c r="AG56" s="1409"/>
    </row>
    <row r="57" spans="1:74" ht="18" customHeight="1">
      <c r="B57" s="908" t="s">
        <v>303</v>
      </c>
      <c r="C57" s="908"/>
      <c r="D57" s="908"/>
      <c r="E57" s="908"/>
      <c r="F57" s="908"/>
      <c r="G57" s="908"/>
      <c r="H57" s="908"/>
      <c r="I57" s="908"/>
      <c r="J57" s="908"/>
      <c r="K57" s="908"/>
      <c r="L57" s="908"/>
      <c r="M57" s="908"/>
      <c r="N57" s="908"/>
      <c r="O57" s="908"/>
      <c r="P57" s="908"/>
      <c r="Q57" s="908"/>
      <c r="R57" s="908"/>
      <c r="S57" s="908"/>
      <c r="T57" s="908"/>
      <c r="U57" s="908"/>
      <c r="V57" s="908"/>
      <c r="W57" s="908"/>
      <c r="X57" s="908"/>
      <c r="Y57" s="908"/>
      <c r="Z57" s="908"/>
      <c r="AA57" s="908"/>
      <c r="AB57" s="908"/>
      <c r="AC57" s="908"/>
      <c r="AD57" s="908"/>
      <c r="AE57" s="908"/>
      <c r="AF57" s="908"/>
      <c r="AG57" s="908"/>
      <c r="AH57" s="908"/>
    </row>
    <row r="58" spans="1:74" ht="18" customHeight="1">
      <c r="B58" s="194"/>
    </row>
    <row r="61" spans="1:74" ht="18" customHeight="1">
      <c r="C61" s="1162" t="s">
        <v>177</v>
      </c>
      <c r="D61" s="1162"/>
      <c r="E61" s="1162"/>
      <c r="F61" s="1162"/>
      <c r="G61" s="1162"/>
      <c r="H61" s="1162"/>
      <c r="I61" s="1162"/>
      <c r="J61" s="1162"/>
      <c r="K61" s="1162"/>
      <c r="L61" s="1162"/>
      <c r="M61" s="1162"/>
    </row>
    <row r="62" spans="1:74" ht="18" customHeight="1">
      <c r="C62" s="624" t="s">
        <v>292</v>
      </c>
      <c r="D62" s="625"/>
      <c r="E62" s="625"/>
      <c r="F62" s="625"/>
      <c r="G62" s="625"/>
      <c r="H62" s="625"/>
      <c r="I62" s="625"/>
      <c r="J62" s="625"/>
      <c r="K62" s="625"/>
      <c r="L62" s="625"/>
      <c r="M62" s="626"/>
      <c r="N62" s="77"/>
      <c r="O62" s="392" t="s">
        <v>92</v>
      </c>
      <c r="P62" s="393"/>
      <c r="Q62" s="393"/>
      <c r="R62" s="393"/>
      <c r="S62" s="64"/>
      <c r="T62" s="393"/>
      <c r="U62" s="391"/>
    </row>
    <row r="63" spans="1:74" ht="18" customHeight="1">
      <c r="C63" s="624"/>
      <c r="D63" s="625"/>
      <c r="E63" s="625"/>
      <c r="F63" s="625"/>
      <c r="G63" s="625"/>
      <c r="H63" s="625"/>
      <c r="I63" s="625"/>
      <c r="J63" s="625"/>
      <c r="K63" s="625"/>
      <c r="L63" s="625"/>
      <c r="M63" s="626"/>
      <c r="N63" s="77"/>
      <c r="O63" s="392" t="s">
        <v>293</v>
      </c>
      <c r="P63" s="64"/>
      <c r="Q63" s="64"/>
      <c r="R63" s="64"/>
      <c r="S63" s="64"/>
      <c r="T63" s="64"/>
      <c r="U63" s="65"/>
    </row>
    <row r="70" spans="28:28" ht="18" customHeight="1">
      <c r="AB70" s="13"/>
    </row>
  </sheetData>
  <mergeCells count="169">
    <mergeCell ref="C61:M61"/>
    <mergeCell ref="C62:M63"/>
    <mergeCell ref="AL52:AN53"/>
    <mergeCell ref="B54:AB55"/>
    <mergeCell ref="AC54:AC55"/>
    <mergeCell ref="AD54:AG55"/>
    <mergeCell ref="AL54:AN55"/>
    <mergeCell ref="AC56:AG56"/>
    <mergeCell ref="AI48:AJ49"/>
    <mergeCell ref="AL48:AN49"/>
    <mergeCell ref="B46:B47"/>
    <mergeCell ref="C46:G47"/>
    <mergeCell ref="H46:R47"/>
    <mergeCell ref="S46:AB47"/>
    <mergeCell ref="AC46:AG47"/>
    <mergeCell ref="AI46:AJ47"/>
    <mergeCell ref="B57:AH57"/>
    <mergeCell ref="B44:B45"/>
    <mergeCell ref="C44:G45"/>
    <mergeCell ref="H44:R45"/>
    <mergeCell ref="S44:AB45"/>
    <mergeCell ref="AC44:AG45"/>
    <mergeCell ref="AI44:AJ45"/>
    <mergeCell ref="AC38:AG39"/>
    <mergeCell ref="AI38:AJ39"/>
    <mergeCell ref="C37:G37"/>
    <mergeCell ref="H37:R37"/>
    <mergeCell ref="S37:AB37"/>
    <mergeCell ref="AC37:AG37"/>
    <mergeCell ref="B42:B43"/>
    <mergeCell ref="C42:G43"/>
    <mergeCell ref="H42:R43"/>
    <mergeCell ref="S42:AB43"/>
    <mergeCell ref="AC42:AG43"/>
    <mergeCell ref="AI42:AJ43"/>
    <mergeCell ref="B40:B41"/>
    <mergeCell ref="C40:G41"/>
    <mergeCell ref="H40:R41"/>
    <mergeCell ref="S40:AB41"/>
    <mergeCell ref="AC40:AG41"/>
    <mergeCell ref="AI40:AJ41"/>
    <mergeCell ref="AO37:AV55"/>
    <mergeCell ref="AX37:BV55"/>
    <mergeCell ref="AL38:AN39"/>
    <mergeCell ref="AL40:AN41"/>
    <mergeCell ref="AL42:AN43"/>
    <mergeCell ref="AL44:AN45"/>
    <mergeCell ref="B50:Z51"/>
    <mergeCell ref="AA50:AB51"/>
    <mergeCell ref="AC50:AC51"/>
    <mergeCell ref="AD50:AG51"/>
    <mergeCell ref="B52:B53"/>
    <mergeCell ref="C52:AB53"/>
    <mergeCell ref="AC52:AC53"/>
    <mergeCell ref="AD52:AG53"/>
    <mergeCell ref="AL46:AN47"/>
    <mergeCell ref="B48:B49"/>
    <mergeCell ref="C48:G49"/>
    <mergeCell ref="H48:R49"/>
    <mergeCell ref="S48:AB49"/>
    <mergeCell ref="AC48:AG49"/>
    <mergeCell ref="B38:B39"/>
    <mergeCell ref="C38:G39"/>
    <mergeCell ref="H38:R39"/>
    <mergeCell ref="S38:AB39"/>
    <mergeCell ref="B31:B32"/>
    <mergeCell ref="C31:AB32"/>
    <mergeCell ref="AC31:AC32"/>
    <mergeCell ref="AD31:AG32"/>
    <mergeCell ref="AL31:AN32"/>
    <mergeCell ref="B33:AB34"/>
    <mergeCell ref="AC33:AC34"/>
    <mergeCell ref="AD33:AG34"/>
    <mergeCell ref="AL33:AN34"/>
    <mergeCell ref="AI27:AJ28"/>
    <mergeCell ref="AL27:AN28"/>
    <mergeCell ref="B29:Z30"/>
    <mergeCell ref="AA29:AB30"/>
    <mergeCell ref="AC29:AC30"/>
    <mergeCell ref="AD29:AG30"/>
    <mergeCell ref="B27:B28"/>
    <mergeCell ref="C27:G28"/>
    <mergeCell ref="H27:R28"/>
    <mergeCell ref="S27:W28"/>
    <mergeCell ref="X27:AB28"/>
    <mergeCell ref="AC27:AG28"/>
    <mergeCell ref="AI21:AJ22"/>
    <mergeCell ref="AL21:AN22"/>
    <mergeCell ref="AI23:AJ24"/>
    <mergeCell ref="AL23:AN24"/>
    <mergeCell ref="B25:B26"/>
    <mergeCell ref="C25:G26"/>
    <mergeCell ref="H25:R26"/>
    <mergeCell ref="S25:W26"/>
    <mergeCell ref="X25:AB26"/>
    <mergeCell ref="AC25:AG26"/>
    <mergeCell ref="AI25:AJ26"/>
    <mergeCell ref="AL25:AN26"/>
    <mergeCell ref="B23:B24"/>
    <mergeCell ref="C23:G24"/>
    <mergeCell ref="H23:R24"/>
    <mergeCell ref="S23:W24"/>
    <mergeCell ref="X23:AB24"/>
    <mergeCell ref="AC23:AG24"/>
    <mergeCell ref="AI17:AJ18"/>
    <mergeCell ref="AL17:AN18"/>
    <mergeCell ref="AO17:AV34"/>
    <mergeCell ref="AX17:BV34"/>
    <mergeCell ref="B19:B20"/>
    <mergeCell ref="C19:G20"/>
    <mergeCell ref="H19:R20"/>
    <mergeCell ref="S19:W20"/>
    <mergeCell ref="X19:AB20"/>
    <mergeCell ref="AC19:AG20"/>
    <mergeCell ref="B17:B18"/>
    <mergeCell ref="C17:G18"/>
    <mergeCell ref="H17:R18"/>
    <mergeCell ref="S17:W18"/>
    <mergeCell ref="X17:AB18"/>
    <mergeCell ref="AC17:AG18"/>
    <mergeCell ref="AI19:AJ20"/>
    <mergeCell ref="AL19:AN20"/>
    <mergeCell ref="B21:B22"/>
    <mergeCell ref="C21:G22"/>
    <mergeCell ref="H21:R22"/>
    <mergeCell ref="S21:W22"/>
    <mergeCell ref="X21:AB22"/>
    <mergeCell ref="AC21:AG22"/>
    <mergeCell ref="C16:G16"/>
    <mergeCell ref="H16:R16"/>
    <mergeCell ref="S16:W16"/>
    <mergeCell ref="X16:AB16"/>
    <mergeCell ref="AC16:AG16"/>
    <mergeCell ref="B11:L12"/>
    <mergeCell ref="N11:P12"/>
    <mergeCell ref="Q11:U12"/>
    <mergeCell ref="V11:Z12"/>
    <mergeCell ref="AA11:AG12"/>
    <mergeCell ref="AO11:AV13"/>
    <mergeCell ref="AX11:BV13"/>
    <mergeCell ref="AL12:AN12"/>
    <mergeCell ref="AL11:AN11"/>
    <mergeCell ref="AO6:AV10"/>
    <mergeCell ref="AX6:BV10"/>
    <mergeCell ref="N8:S8"/>
    <mergeCell ref="U8:Z8"/>
    <mergeCell ref="AB8:AG8"/>
    <mergeCell ref="N10:S10"/>
    <mergeCell ref="U10:Z10"/>
    <mergeCell ref="AA10:AG10"/>
    <mergeCell ref="M6:S7"/>
    <mergeCell ref="T6:Z7"/>
    <mergeCell ref="A1:D1"/>
    <mergeCell ref="E1:S1"/>
    <mergeCell ref="T3:W3"/>
    <mergeCell ref="B8:L8"/>
    <mergeCell ref="B9:L9"/>
    <mergeCell ref="H10:L10"/>
    <mergeCell ref="AO3:AW4"/>
    <mergeCell ref="T4:W4"/>
    <mergeCell ref="N9:S9"/>
    <mergeCell ref="U9:Z9"/>
    <mergeCell ref="AB9:AG9"/>
    <mergeCell ref="AA6:AG7"/>
    <mergeCell ref="X3:AH3"/>
    <mergeCell ref="X4:AH4"/>
    <mergeCell ref="T2:W2"/>
    <mergeCell ref="X2:AH2"/>
    <mergeCell ref="X1:AH1"/>
  </mergeCells>
  <phoneticPr fontId="6"/>
  <dataValidations count="3">
    <dataValidation type="list" allowBlank="1" showInputMessage="1" showErrorMessage="1" sqref="AI17 AI19 AI21 AI23 AI25 AI27 AI38 AI40 AI42 AI44 AI46 AI48" xr:uid="{00000000-0002-0000-0E00-000000000000}">
      <formula1>"課税,非課税"</formula1>
    </dataValidation>
    <dataValidation type="list" allowBlank="1" showInputMessage="1" showErrorMessage="1" sqref="N11" xr:uid="{00000000-0002-0000-0E00-000001000000}">
      <formula1>$O$62:$O$63</formula1>
    </dataValidation>
    <dataValidation imeMode="off" allowBlank="1" showInputMessage="1" showErrorMessage="1" sqref="B38:B50 AC13:AG14 AC38:AG43 T8:T9 AC56:AG56 AC52:AD52 AA10 AC31:AD31 AC17:AG20 AH11:AI12 N10 M8:M9 U10 AC21:AD29 AE21:AG28 B17:B29 B31:B32 AB8:AB9 B52:B53 AC44:AD50 AE44:AG49 AC33:AD33 AC54:AD54 X2:AH4" xr:uid="{00000000-0002-0000-0E00-000002000000}"/>
  </dataValidations>
  <pageMargins left="0.9055118110236221" right="0.70866141732283472" top="0.39370078740157483" bottom="0.35433070866141736" header="0.19685039370078741" footer="0.19685039370078741"/>
  <pageSetup paperSize="9" scale="81"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R64"/>
  <sheetViews>
    <sheetView view="pageBreakPreview" zoomScale="112" zoomScaleNormal="100" zoomScaleSheetLayoutView="112" workbookViewId="0">
      <selection activeCell="W1" sqref="W1:AG1"/>
    </sheetView>
  </sheetViews>
  <sheetFormatPr defaultColWidth="3.125" defaultRowHeight="21" customHeight="1"/>
  <cols>
    <col min="1" max="1" width="1.625" style="2" customWidth="1"/>
    <col min="2" max="2" width="1.875" style="2" customWidth="1"/>
    <col min="3" max="9" width="3.125" style="2"/>
    <col min="10" max="10" width="3.125" style="2" customWidth="1"/>
    <col min="11" max="31" width="3.125" style="2"/>
    <col min="32" max="32" width="3.125" style="2" customWidth="1"/>
    <col min="33" max="16384" width="3.125" style="2"/>
  </cols>
  <sheetData>
    <row r="1" spans="1:70" s="1" customFormat="1" ht="21" customHeight="1">
      <c r="B1" s="631" t="s">
        <v>81</v>
      </c>
      <c r="C1" s="632"/>
      <c r="D1" s="632"/>
      <c r="E1" s="633"/>
      <c r="F1" s="964" t="s">
        <v>94</v>
      </c>
      <c r="G1" s="965"/>
      <c r="H1" s="965"/>
      <c r="I1" s="965"/>
      <c r="J1" s="965"/>
      <c r="K1" s="965"/>
      <c r="L1" s="965"/>
      <c r="M1" s="965"/>
      <c r="N1" s="965"/>
      <c r="O1" s="965"/>
      <c r="P1" s="965"/>
      <c r="Q1" s="82"/>
      <c r="R1" s="82"/>
      <c r="T1" s="595"/>
      <c r="U1" s="595"/>
      <c r="V1" s="595"/>
      <c r="W1" s="711" t="str">
        <f>IF(COUNTIF(AK6:AK15,"未入力"),"未入力の項目があります","")</f>
        <v>未入力の項目があります</v>
      </c>
      <c r="X1" s="1151"/>
      <c r="Y1" s="1151"/>
      <c r="Z1" s="1151"/>
      <c r="AA1" s="1151"/>
      <c r="AB1" s="1151"/>
      <c r="AC1" s="1151"/>
      <c r="AD1" s="1151"/>
      <c r="AE1" s="1151"/>
      <c r="AF1" s="1151"/>
      <c r="AG1" s="1151"/>
      <c r="AJ1" s="283" t="s">
        <v>380</v>
      </c>
    </row>
    <row r="2" spans="1:70" s="536" customFormat="1" ht="21" customHeight="1">
      <c r="B2" s="528"/>
      <c r="C2" s="528"/>
      <c r="D2" s="528"/>
      <c r="E2" s="528"/>
      <c r="F2" s="531"/>
      <c r="G2" s="531"/>
      <c r="H2" s="531"/>
      <c r="I2" s="531"/>
      <c r="J2" s="531"/>
      <c r="K2" s="531"/>
      <c r="L2" s="531"/>
      <c r="M2" s="531"/>
      <c r="N2" s="531"/>
      <c r="O2" s="531"/>
      <c r="P2" s="531"/>
      <c r="Q2" s="82"/>
      <c r="R2" s="82"/>
      <c r="S2" s="708" t="s">
        <v>831</v>
      </c>
      <c r="T2" s="708"/>
      <c r="U2" s="708"/>
      <c r="V2" s="708"/>
      <c r="W2" s="710">
        <f>'１申請書'!$V$3</f>
        <v>46030</v>
      </c>
      <c r="X2" s="710"/>
      <c r="Y2" s="710"/>
      <c r="Z2" s="710"/>
      <c r="AA2" s="710"/>
      <c r="AB2" s="710"/>
      <c r="AC2" s="710"/>
      <c r="AD2" s="710"/>
      <c r="AE2" s="710"/>
      <c r="AF2" s="710"/>
      <c r="AG2" s="710"/>
    </row>
    <row r="3" spans="1:70" s="1" customFormat="1" ht="21" customHeight="1">
      <c r="R3" s="32"/>
      <c r="S3" s="775" t="s">
        <v>580</v>
      </c>
      <c r="T3" s="776"/>
      <c r="U3" s="776"/>
      <c r="V3" s="777"/>
      <c r="W3" s="709">
        <f>'１申請書'!$K$14</f>
        <v>0</v>
      </c>
      <c r="X3" s="709"/>
      <c r="Y3" s="709"/>
      <c r="Z3" s="709"/>
      <c r="AA3" s="709"/>
      <c r="AB3" s="709"/>
      <c r="AC3" s="709"/>
      <c r="AD3" s="709"/>
      <c r="AE3" s="709"/>
      <c r="AF3" s="709"/>
      <c r="AG3" s="709"/>
      <c r="AK3" s="199"/>
      <c r="AL3" s="199"/>
      <c r="AN3" s="717" t="s">
        <v>277</v>
      </c>
      <c r="AO3" s="717"/>
      <c r="AP3" s="717"/>
      <c r="AQ3" s="717"/>
      <c r="AR3" s="717"/>
      <c r="AS3" s="717"/>
      <c r="AT3" s="717"/>
      <c r="AU3" s="717"/>
      <c r="AV3" s="199"/>
      <c r="AW3" s="199"/>
      <c r="AX3" s="199"/>
      <c r="AY3" s="199"/>
      <c r="AZ3" s="199"/>
      <c r="BA3" s="199"/>
      <c r="BB3" s="199"/>
      <c r="BC3" s="199"/>
      <c r="BD3" s="199"/>
      <c r="BE3" s="199"/>
      <c r="BF3" s="199"/>
      <c r="BG3" s="199"/>
      <c r="BH3" s="199"/>
      <c r="BI3" s="199"/>
      <c r="BJ3" s="199"/>
      <c r="BK3" s="199"/>
      <c r="BL3" s="199"/>
      <c r="BM3" s="199"/>
      <c r="BN3" s="199"/>
      <c r="BO3" s="199"/>
      <c r="BP3" s="199"/>
      <c r="BQ3" s="199"/>
      <c r="BR3" s="199"/>
    </row>
    <row r="4" spans="1:70" s="1" customFormat="1" ht="21" customHeight="1">
      <c r="R4" s="32"/>
      <c r="S4" s="744" t="s">
        <v>96</v>
      </c>
      <c r="T4" s="745"/>
      <c r="U4" s="745"/>
      <c r="V4" s="746"/>
      <c r="W4" s="709">
        <f>'１申請書'!$K$9</f>
        <v>0</v>
      </c>
      <c r="X4" s="709"/>
      <c r="Y4" s="709"/>
      <c r="Z4" s="709"/>
      <c r="AA4" s="709"/>
      <c r="AB4" s="709"/>
      <c r="AC4" s="709"/>
      <c r="AD4" s="709"/>
      <c r="AE4" s="709"/>
      <c r="AF4" s="709"/>
      <c r="AG4" s="709"/>
      <c r="AK4" s="199"/>
      <c r="AL4" s="199"/>
      <c r="AM4" s="80"/>
      <c r="AN4" s="717"/>
      <c r="AO4" s="717"/>
      <c r="AP4" s="717"/>
      <c r="AQ4" s="717"/>
      <c r="AR4" s="717"/>
      <c r="AS4" s="717"/>
      <c r="AT4" s="717"/>
      <c r="AU4" s="717"/>
      <c r="AV4" s="199"/>
      <c r="AW4" s="199"/>
      <c r="AX4" s="199"/>
      <c r="AY4" s="199"/>
      <c r="AZ4" s="199"/>
      <c r="BA4" s="199"/>
      <c r="BB4" s="199"/>
      <c r="BC4" s="199"/>
      <c r="BD4" s="199"/>
      <c r="BE4" s="199"/>
      <c r="BF4" s="199"/>
      <c r="BG4" s="199"/>
      <c r="BH4" s="199"/>
      <c r="BI4" s="199"/>
      <c r="BJ4" s="199"/>
      <c r="BK4" s="199"/>
      <c r="BL4" s="199"/>
      <c r="BM4" s="199"/>
      <c r="BN4" s="199"/>
      <c r="BO4" s="199"/>
      <c r="BP4" s="199"/>
      <c r="BQ4" s="199"/>
      <c r="BR4" s="199"/>
    </row>
    <row r="5" spans="1:70" ht="21" customHeight="1">
      <c r="B5" s="3"/>
      <c r="C5" s="3"/>
      <c r="D5" s="3"/>
      <c r="E5" s="3"/>
      <c r="F5" s="3"/>
    </row>
    <row r="6" spans="1:70" ht="21" customHeight="1">
      <c r="B6" s="215"/>
      <c r="C6" s="1170" t="s">
        <v>332</v>
      </c>
      <c r="D6" s="1170"/>
      <c r="E6" s="1170"/>
      <c r="F6" s="1170"/>
      <c r="G6" s="1170"/>
      <c r="H6" s="1170"/>
      <c r="I6" s="1170"/>
      <c r="J6" s="1171"/>
      <c r="K6" s="133"/>
      <c r="L6" s="1437"/>
      <c r="M6" s="1437"/>
      <c r="N6" s="1437"/>
      <c r="O6" s="141"/>
      <c r="P6" s="1435" t="str">
        <f>IF(L6="有","（形　態）","")</f>
        <v/>
      </c>
      <c r="Q6" s="1435"/>
      <c r="R6" s="1435"/>
      <c r="S6" s="1435"/>
      <c r="T6" s="1410"/>
      <c r="U6" s="1410"/>
      <c r="V6" s="1410"/>
      <c r="W6" s="1410"/>
      <c r="X6" s="1410"/>
      <c r="Y6" s="1410"/>
      <c r="Z6" s="134"/>
      <c r="AA6" s="134"/>
      <c r="AB6" s="220"/>
      <c r="AC6" s="221"/>
      <c r="AD6" s="221"/>
      <c r="AE6" s="221"/>
      <c r="AF6" s="221"/>
      <c r="AG6" s="221"/>
      <c r="AK6" s="1341" t="str">
        <f>IF(AND(L6="有",T6&lt;&gt;""),"OK",IF(AND(L6="無",T6=""),"OK","未入力"))</f>
        <v>未入力</v>
      </c>
      <c r="AL6" s="1149"/>
      <c r="AM6" s="1363"/>
      <c r="AN6" s="1131" t="s">
        <v>305</v>
      </c>
      <c r="AO6" s="1132"/>
      <c r="AP6" s="1132"/>
      <c r="AQ6" s="1132"/>
      <c r="AR6" s="1132"/>
      <c r="AS6" s="1132"/>
      <c r="AT6" s="1132"/>
      <c r="AU6" s="1133"/>
      <c r="AV6" s="203"/>
      <c r="AW6" s="620" t="s">
        <v>326</v>
      </c>
      <c r="AX6" s="620"/>
      <c r="AY6" s="620"/>
      <c r="AZ6" s="620"/>
      <c r="BA6" s="620"/>
      <c r="BB6" s="620"/>
      <c r="BC6" s="620"/>
      <c r="BD6" s="620"/>
      <c r="BE6" s="620"/>
      <c r="BF6" s="620"/>
      <c r="BG6" s="620"/>
      <c r="BH6" s="620"/>
      <c r="BI6" s="620"/>
      <c r="BJ6" s="620"/>
      <c r="BK6" s="620"/>
      <c r="BL6" s="620"/>
      <c r="BM6" s="620"/>
      <c r="BN6" s="620"/>
      <c r="BO6" s="620"/>
      <c r="BP6" s="620"/>
      <c r="BQ6" s="620"/>
      <c r="BR6" s="1122"/>
    </row>
    <row r="7" spans="1:70" ht="21" customHeight="1">
      <c r="A7" s="7"/>
      <c r="B7" s="216"/>
      <c r="C7" s="1173"/>
      <c r="D7" s="1173"/>
      <c r="E7" s="1173"/>
      <c r="F7" s="1173"/>
      <c r="G7" s="1173"/>
      <c r="H7" s="1173"/>
      <c r="I7" s="1173"/>
      <c r="J7" s="1174"/>
      <c r="K7" s="136"/>
      <c r="L7" s="1438"/>
      <c r="M7" s="1438"/>
      <c r="N7" s="1438"/>
      <c r="O7" s="142"/>
      <c r="P7" s="1436"/>
      <c r="Q7" s="1436"/>
      <c r="R7" s="1436"/>
      <c r="S7" s="1436"/>
      <c r="T7" s="1411"/>
      <c r="U7" s="1411"/>
      <c r="V7" s="1411"/>
      <c r="W7" s="1411"/>
      <c r="X7" s="1411"/>
      <c r="Y7" s="1411"/>
      <c r="Z7" s="137"/>
      <c r="AA7" s="137"/>
      <c r="AB7" s="220"/>
      <c r="AC7" s="221"/>
      <c r="AD7" s="221"/>
      <c r="AE7" s="221"/>
      <c r="AF7" s="221"/>
      <c r="AG7" s="221"/>
      <c r="AK7" s="1395"/>
      <c r="AL7" s="1150"/>
      <c r="AM7" s="1364"/>
      <c r="AN7" s="1134"/>
      <c r="AO7" s="1135"/>
      <c r="AP7" s="1135"/>
      <c r="AQ7" s="1135"/>
      <c r="AR7" s="1135"/>
      <c r="AS7" s="1135"/>
      <c r="AT7" s="1135"/>
      <c r="AU7" s="1136"/>
      <c r="AV7" s="24"/>
      <c r="AW7" s="1123"/>
      <c r="AX7" s="1123"/>
      <c r="AY7" s="1123"/>
      <c r="AZ7" s="1123"/>
      <c r="BA7" s="1123"/>
      <c r="BB7" s="1123"/>
      <c r="BC7" s="1123"/>
      <c r="BD7" s="1123"/>
      <c r="BE7" s="1123"/>
      <c r="BF7" s="1123"/>
      <c r="BG7" s="1123"/>
      <c r="BH7" s="1123"/>
      <c r="BI7" s="1123"/>
      <c r="BJ7" s="1123"/>
      <c r="BK7" s="1123"/>
      <c r="BL7" s="1123"/>
      <c r="BM7" s="1123"/>
      <c r="BN7" s="1123"/>
      <c r="BO7" s="1123"/>
      <c r="BP7" s="1123"/>
      <c r="BQ7" s="1123"/>
      <c r="BR7" s="1124"/>
    </row>
    <row r="8" spans="1:70" ht="21" customHeight="1">
      <c r="A8" s="7"/>
      <c r="B8" s="215"/>
      <c r="C8" s="1379" t="s">
        <v>333</v>
      </c>
      <c r="D8" s="1379"/>
      <c r="E8" s="1379"/>
      <c r="F8" s="1379"/>
      <c r="G8" s="1379"/>
      <c r="H8" s="1379"/>
      <c r="I8" s="1379"/>
      <c r="J8" s="1380"/>
      <c r="K8" s="143"/>
      <c r="L8" s="1437"/>
      <c r="M8" s="1437"/>
      <c r="N8" s="1437"/>
      <c r="O8" s="141"/>
      <c r="P8" s="1435" t="str">
        <f>IF(L8="有","（台　数）","")</f>
        <v/>
      </c>
      <c r="Q8" s="1435"/>
      <c r="R8" s="1435"/>
      <c r="S8" s="1435"/>
      <c r="T8" s="1440"/>
      <c r="U8" s="1440"/>
      <c r="V8" s="1440"/>
      <c r="W8" s="1440"/>
      <c r="X8" s="1440"/>
      <c r="Y8" s="201"/>
      <c r="Z8" s="201"/>
      <c r="AA8" s="201"/>
      <c r="AB8" s="222"/>
      <c r="AC8" s="223"/>
      <c r="AD8" s="223"/>
      <c r="AE8" s="223"/>
      <c r="AF8" s="223"/>
      <c r="AG8" s="223"/>
      <c r="AK8" s="1341" t="str">
        <f>IF(AND(L8="有",T8&lt;&gt;""),"OK",IF(AND(L8="無",T8=""),"OK","未入力"))</f>
        <v>未入力</v>
      </c>
      <c r="AL8" s="1149"/>
      <c r="AM8" s="1363"/>
      <c r="AN8" s="1131" t="s">
        <v>322</v>
      </c>
      <c r="AO8" s="1132"/>
      <c r="AP8" s="1132"/>
      <c r="AQ8" s="1132"/>
      <c r="AR8" s="1132"/>
      <c r="AS8" s="1132"/>
      <c r="AT8" s="1132"/>
      <c r="AU8" s="1133"/>
      <c r="AV8" s="209"/>
      <c r="AW8" s="620" t="s">
        <v>327</v>
      </c>
      <c r="AX8" s="620"/>
      <c r="AY8" s="620"/>
      <c r="AZ8" s="620"/>
      <c r="BA8" s="620"/>
      <c r="BB8" s="620"/>
      <c r="BC8" s="620"/>
      <c r="BD8" s="620"/>
      <c r="BE8" s="620"/>
      <c r="BF8" s="620"/>
      <c r="BG8" s="620"/>
      <c r="BH8" s="620"/>
      <c r="BI8" s="620"/>
      <c r="BJ8" s="620"/>
      <c r="BK8" s="620"/>
      <c r="BL8" s="620"/>
      <c r="BM8" s="620"/>
      <c r="BN8" s="620"/>
      <c r="BO8" s="620"/>
      <c r="BP8" s="620"/>
      <c r="BQ8" s="620"/>
      <c r="BR8" s="1122"/>
    </row>
    <row r="9" spans="1:70" ht="21" customHeight="1">
      <c r="A9" s="7"/>
      <c r="B9" s="228"/>
      <c r="C9" s="1381"/>
      <c r="D9" s="1381"/>
      <c r="E9" s="1381"/>
      <c r="F9" s="1381"/>
      <c r="G9" s="1381"/>
      <c r="H9" s="1381"/>
      <c r="I9" s="1381"/>
      <c r="J9" s="1382"/>
      <c r="K9" s="146"/>
      <c r="L9" s="1438"/>
      <c r="M9" s="1438"/>
      <c r="N9" s="1438"/>
      <c r="O9" s="142"/>
      <c r="P9" s="1436"/>
      <c r="Q9" s="1436"/>
      <c r="R9" s="1436"/>
      <c r="S9" s="1436"/>
      <c r="T9" s="1441"/>
      <c r="U9" s="1441"/>
      <c r="V9" s="1441"/>
      <c r="W9" s="1441"/>
      <c r="X9" s="1441"/>
      <c r="Y9" s="202"/>
      <c r="Z9" s="202"/>
      <c r="AA9" s="202"/>
      <c r="AB9" s="222"/>
      <c r="AC9" s="223"/>
      <c r="AD9" s="223"/>
      <c r="AE9" s="223"/>
      <c r="AF9" s="223"/>
      <c r="AG9" s="223"/>
      <c r="AK9" s="1395"/>
      <c r="AL9" s="1150"/>
      <c r="AM9" s="1364"/>
      <c r="AN9" s="1134"/>
      <c r="AO9" s="1135"/>
      <c r="AP9" s="1135"/>
      <c r="AQ9" s="1135"/>
      <c r="AR9" s="1135"/>
      <c r="AS9" s="1135"/>
      <c r="AT9" s="1135"/>
      <c r="AU9" s="1136"/>
      <c r="AV9" s="25"/>
      <c r="AW9" s="1123"/>
      <c r="AX9" s="1123"/>
      <c r="AY9" s="1123"/>
      <c r="AZ9" s="1123"/>
      <c r="BA9" s="1123"/>
      <c r="BB9" s="1123"/>
      <c r="BC9" s="1123"/>
      <c r="BD9" s="1123"/>
      <c r="BE9" s="1123"/>
      <c r="BF9" s="1123"/>
      <c r="BG9" s="1123"/>
      <c r="BH9" s="1123"/>
      <c r="BI9" s="1123"/>
      <c r="BJ9" s="1123"/>
      <c r="BK9" s="1123"/>
      <c r="BL9" s="1123"/>
      <c r="BM9" s="1123"/>
      <c r="BN9" s="1123"/>
      <c r="BO9" s="1123"/>
      <c r="BP9" s="1123"/>
      <c r="BQ9" s="1123"/>
      <c r="BR9" s="1124"/>
    </row>
    <row r="10" spans="1:70" ht="21" customHeight="1">
      <c r="A10" s="7"/>
      <c r="B10" s="215"/>
      <c r="C10" s="1170" t="s">
        <v>334</v>
      </c>
      <c r="D10" s="1170"/>
      <c r="E10" s="1170"/>
      <c r="F10" s="1170"/>
      <c r="G10" s="1170"/>
      <c r="H10" s="1170"/>
      <c r="I10" s="1170"/>
      <c r="J10" s="1171"/>
      <c r="K10" s="149"/>
      <c r="L10" s="1437"/>
      <c r="M10" s="1437"/>
      <c r="N10" s="1437"/>
      <c r="O10" s="141"/>
      <c r="P10" s="1435" t="str">
        <f>IF(L10="有","（取得日）",IF(L10="取得見込","（取得見込日）",""))</f>
        <v/>
      </c>
      <c r="Q10" s="1435"/>
      <c r="R10" s="1435"/>
      <c r="S10" s="1435"/>
      <c r="T10" s="1442"/>
      <c r="U10" s="1443"/>
      <c r="V10" s="1443"/>
      <c r="W10" s="1443"/>
      <c r="X10" s="1443"/>
      <c r="Y10" s="201"/>
      <c r="Z10" s="150"/>
      <c r="AA10" s="150"/>
      <c r="AB10" s="224"/>
      <c r="AC10" s="225"/>
      <c r="AD10" s="225"/>
      <c r="AE10" s="225"/>
      <c r="AF10" s="225"/>
      <c r="AG10" s="225"/>
      <c r="AK10" s="1341" t="str">
        <f>IF(AND(L10&lt;&gt;"無",T10&lt;&gt;""),"OK",IF(AND(L10="無",T10=""),"OK","未入力"))</f>
        <v>未入力</v>
      </c>
      <c r="AL10" s="1149"/>
      <c r="AM10" s="1363"/>
      <c r="AN10" s="1131" t="s">
        <v>323</v>
      </c>
      <c r="AO10" s="1132"/>
      <c r="AP10" s="1132"/>
      <c r="AQ10" s="1132"/>
      <c r="AR10" s="1132"/>
      <c r="AS10" s="1132"/>
      <c r="AT10" s="1132"/>
      <c r="AU10" s="1133"/>
      <c r="AV10" s="209"/>
      <c r="AW10" s="620" t="s">
        <v>328</v>
      </c>
      <c r="AX10" s="620"/>
      <c r="AY10" s="620"/>
      <c r="AZ10" s="620"/>
      <c r="BA10" s="620"/>
      <c r="BB10" s="620"/>
      <c r="BC10" s="620"/>
      <c r="BD10" s="620"/>
      <c r="BE10" s="620"/>
      <c r="BF10" s="620"/>
      <c r="BG10" s="620"/>
      <c r="BH10" s="620"/>
      <c r="BI10" s="620"/>
      <c r="BJ10" s="620"/>
      <c r="BK10" s="620"/>
      <c r="BL10" s="620"/>
      <c r="BM10" s="620"/>
      <c r="BN10" s="620"/>
      <c r="BO10" s="620"/>
      <c r="BP10" s="620"/>
      <c r="BQ10" s="620"/>
      <c r="BR10" s="1122"/>
    </row>
    <row r="11" spans="1:70" ht="21" customHeight="1">
      <c r="A11" s="7"/>
      <c r="B11" s="216"/>
      <c r="C11" s="1173"/>
      <c r="D11" s="1173"/>
      <c r="E11" s="1173"/>
      <c r="F11" s="1173"/>
      <c r="G11" s="1173"/>
      <c r="H11" s="1173"/>
      <c r="I11" s="1173"/>
      <c r="J11" s="1174"/>
      <c r="K11" s="152"/>
      <c r="L11" s="1438"/>
      <c r="M11" s="1438"/>
      <c r="N11" s="1438"/>
      <c r="O11" s="142"/>
      <c r="P11" s="1436"/>
      <c r="Q11" s="1436"/>
      <c r="R11" s="1436"/>
      <c r="S11" s="1436"/>
      <c r="T11" s="1444"/>
      <c r="U11" s="1444"/>
      <c r="V11" s="1444"/>
      <c r="W11" s="1444"/>
      <c r="X11" s="1444"/>
      <c r="Y11" s="202"/>
      <c r="Z11" s="153"/>
      <c r="AA11" s="153"/>
      <c r="AB11" s="224"/>
      <c r="AC11" s="225"/>
      <c r="AD11" s="225"/>
      <c r="AE11" s="225"/>
      <c r="AF11" s="225"/>
      <c r="AG11" s="225"/>
      <c r="AK11" s="1395"/>
      <c r="AL11" s="1150"/>
      <c r="AM11" s="1364"/>
      <c r="AN11" s="1134"/>
      <c r="AO11" s="1135"/>
      <c r="AP11" s="1135"/>
      <c r="AQ11" s="1135"/>
      <c r="AR11" s="1135"/>
      <c r="AS11" s="1135"/>
      <c r="AT11" s="1135"/>
      <c r="AU11" s="1136"/>
      <c r="AV11" s="25"/>
      <c r="AW11" s="1123"/>
      <c r="AX11" s="1123"/>
      <c r="AY11" s="1123"/>
      <c r="AZ11" s="1123"/>
      <c r="BA11" s="1123"/>
      <c r="BB11" s="1123"/>
      <c r="BC11" s="1123"/>
      <c r="BD11" s="1123"/>
      <c r="BE11" s="1123"/>
      <c r="BF11" s="1123"/>
      <c r="BG11" s="1123"/>
      <c r="BH11" s="1123"/>
      <c r="BI11" s="1123"/>
      <c r="BJ11" s="1123"/>
      <c r="BK11" s="1123"/>
      <c r="BL11" s="1123"/>
      <c r="BM11" s="1123"/>
      <c r="BN11" s="1123"/>
      <c r="BO11" s="1123"/>
      <c r="BP11" s="1123"/>
      <c r="BQ11" s="1123"/>
      <c r="BR11" s="1124"/>
    </row>
    <row r="12" spans="1:70" ht="21" customHeight="1">
      <c r="A12" s="7"/>
      <c r="B12" s="215"/>
      <c r="C12" s="1379" t="s">
        <v>335</v>
      </c>
      <c r="D12" s="1379"/>
      <c r="E12" s="1379"/>
      <c r="F12" s="1379"/>
      <c r="G12" s="1379"/>
      <c r="H12" s="1379"/>
      <c r="I12" s="1379"/>
      <c r="J12" s="1380"/>
      <c r="K12" s="149"/>
      <c r="L12" s="1437"/>
      <c r="M12" s="1437"/>
      <c r="N12" s="1437"/>
      <c r="O12" s="141"/>
      <c r="P12" s="1435" t="str">
        <f>IF(L12="有","（取得日）",IF(L12="取得見込","（取得見込日）",""))</f>
        <v/>
      </c>
      <c r="Q12" s="1435"/>
      <c r="R12" s="1435"/>
      <c r="S12" s="1435"/>
      <c r="T12" s="1442"/>
      <c r="U12" s="1443"/>
      <c r="V12" s="1443"/>
      <c r="W12" s="1443"/>
      <c r="X12" s="1443"/>
      <c r="Y12" s="201"/>
      <c r="Z12" s="150"/>
      <c r="AA12" s="173"/>
      <c r="AB12" s="226"/>
      <c r="AC12" s="227"/>
      <c r="AD12" s="227"/>
      <c r="AE12" s="227"/>
      <c r="AF12" s="227"/>
      <c r="AG12" s="227"/>
      <c r="AK12" s="1341" t="str">
        <f>IF(AND(L12&lt;&gt;"無",T12&lt;&gt;""),"OK",IF(AND(L12="無",T12=""),"OK","未入力"))</f>
        <v>未入力</v>
      </c>
      <c r="AL12" s="1149"/>
      <c r="AM12" s="1363"/>
      <c r="AN12" s="1131" t="s">
        <v>306</v>
      </c>
      <c r="AO12" s="1132"/>
      <c r="AP12" s="1132"/>
      <c r="AQ12" s="1132"/>
      <c r="AR12" s="1132"/>
      <c r="AS12" s="1132"/>
      <c r="AT12" s="1132"/>
      <c r="AU12" s="1133"/>
      <c r="AV12" s="209"/>
      <c r="AW12" s="620" t="s">
        <v>329</v>
      </c>
      <c r="AX12" s="620"/>
      <c r="AY12" s="620"/>
      <c r="AZ12" s="620"/>
      <c r="BA12" s="620"/>
      <c r="BB12" s="620"/>
      <c r="BC12" s="620"/>
      <c r="BD12" s="620"/>
      <c r="BE12" s="620"/>
      <c r="BF12" s="620"/>
      <c r="BG12" s="620"/>
      <c r="BH12" s="620"/>
      <c r="BI12" s="620"/>
      <c r="BJ12" s="620"/>
      <c r="BK12" s="620"/>
      <c r="BL12" s="620"/>
      <c r="BM12" s="620"/>
      <c r="BN12" s="620"/>
      <c r="BO12" s="620"/>
      <c r="BP12" s="620"/>
      <c r="BQ12" s="620"/>
      <c r="BR12" s="1122"/>
    </row>
    <row r="13" spans="1:70" ht="21" customHeight="1">
      <c r="A13" s="7"/>
      <c r="B13" s="228"/>
      <c r="C13" s="1381"/>
      <c r="D13" s="1381"/>
      <c r="E13" s="1381"/>
      <c r="F13" s="1381"/>
      <c r="G13" s="1381"/>
      <c r="H13" s="1381"/>
      <c r="I13" s="1381"/>
      <c r="J13" s="1382"/>
      <c r="K13" s="152"/>
      <c r="L13" s="1438"/>
      <c r="M13" s="1438"/>
      <c r="N13" s="1438"/>
      <c r="O13" s="142"/>
      <c r="P13" s="1436"/>
      <c r="Q13" s="1436"/>
      <c r="R13" s="1436"/>
      <c r="S13" s="1436"/>
      <c r="T13" s="1444"/>
      <c r="U13" s="1444"/>
      <c r="V13" s="1444"/>
      <c r="W13" s="1444"/>
      <c r="X13" s="1444"/>
      <c r="Y13" s="202"/>
      <c r="Z13" s="153"/>
      <c r="AA13" s="175"/>
      <c r="AB13" s="226"/>
      <c r="AC13" s="227"/>
      <c r="AD13" s="227"/>
      <c r="AE13" s="227"/>
      <c r="AF13" s="227"/>
      <c r="AG13" s="227"/>
      <c r="AK13" s="1395"/>
      <c r="AL13" s="1150"/>
      <c r="AM13" s="1364"/>
      <c r="AN13" s="1134"/>
      <c r="AO13" s="1135"/>
      <c r="AP13" s="1135"/>
      <c r="AQ13" s="1135"/>
      <c r="AR13" s="1135"/>
      <c r="AS13" s="1135"/>
      <c r="AT13" s="1135"/>
      <c r="AU13" s="1136"/>
      <c r="AV13" s="25"/>
      <c r="AW13" s="1123"/>
      <c r="AX13" s="1123"/>
      <c r="AY13" s="1123"/>
      <c r="AZ13" s="1123"/>
      <c r="BA13" s="1123"/>
      <c r="BB13" s="1123"/>
      <c r="BC13" s="1123"/>
      <c r="BD13" s="1123"/>
      <c r="BE13" s="1123"/>
      <c r="BF13" s="1123"/>
      <c r="BG13" s="1123"/>
      <c r="BH13" s="1123"/>
      <c r="BI13" s="1123"/>
      <c r="BJ13" s="1123"/>
      <c r="BK13" s="1123"/>
      <c r="BL13" s="1123"/>
      <c r="BM13" s="1123"/>
      <c r="BN13" s="1123"/>
      <c r="BO13" s="1123"/>
      <c r="BP13" s="1123"/>
      <c r="BQ13" s="1123"/>
      <c r="BR13" s="1124"/>
    </row>
    <row r="14" spans="1:70" ht="21" customHeight="1">
      <c r="A14" s="7"/>
      <c r="B14" s="215"/>
      <c r="C14" s="1170" t="s">
        <v>336</v>
      </c>
      <c r="D14" s="1379"/>
      <c r="E14" s="1379"/>
      <c r="F14" s="1379"/>
      <c r="G14" s="1379"/>
      <c r="H14" s="1379"/>
      <c r="I14" s="1379"/>
      <c r="J14" s="1380"/>
      <c r="K14" s="149"/>
      <c r="L14" s="1437"/>
      <c r="M14" s="1437"/>
      <c r="N14" s="1437"/>
      <c r="O14" s="141"/>
      <c r="P14" s="1435" t="str">
        <f>IF(L14="有","（取得日）",IF(L14="申請予定","（申請予定日）",""))</f>
        <v/>
      </c>
      <c r="Q14" s="1435"/>
      <c r="R14" s="1435"/>
      <c r="S14" s="1435"/>
      <c r="T14" s="1442"/>
      <c r="U14" s="1443"/>
      <c r="V14" s="1443"/>
      <c r="W14" s="1443"/>
      <c r="X14" s="1443"/>
      <c r="Y14" s="201"/>
      <c r="Z14" s="150"/>
      <c r="AA14" s="173"/>
      <c r="AB14" s="226"/>
      <c r="AC14" s="227"/>
      <c r="AD14" s="227"/>
      <c r="AE14" s="227"/>
      <c r="AF14" s="227"/>
      <c r="AG14" s="227"/>
      <c r="AK14" s="1341" t="str">
        <f>IF(AND(L14&lt;&gt;"無",T14&lt;&gt;""),"OK",IF(AND(L14="無",T14=""),"OK","未入力"))</f>
        <v>未入力</v>
      </c>
      <c r="AL14" s="1149"/>
      <c r="AM14" s="1363"/>
      <c r="AN14" s="1131" t="s">
        <v>324</v>
      </c>
      <c r="AO14" s="1132"/>
      <c r="AP14" s="1132"/>
      <c r="AQ14" s="1132"/>
      <c r="AR14" s="1132"/>
      <c r="AS14" s="1132"/>
      <c r="AT14" s="1132"/>
      <c r="AU14" s="1133"/>
      <c r="AV14" s="209"/>
      <c r="AW14" s="620" t="s">
        <v>330</v>
      </c>
      <c r="AX14" s="620"/>
      <c r="AY14" s="620"/>
      <c r="AZ14" s="620"/>
      <c r="BA14" s="620"/>
      <c r="BB14" s="620"/>
      <c r="BC14" s="620"/>
      <c r="BD14" s="620"/>
      <c r="BE14" s="620"/>
      <c r="BF14" s="620"/>
      <c r="BG14" s="620"/>
      <c r="BH14" s="620"/>
      <c r="BI14" s="620"/>
      <c r="BJ14" s="620"/>
      <c r="BK14" s="620"/>
      <c r="BL14" s="620"/>
      <c r="BM14" s="620"/>
      <c r="BN14" s="620"/>
      <c r="BO14" s="620"/>
      <c r="BP14" s="620"/>
      <c r="BQ14" s="620"/>
      <c r="BR14" s="1122"/>
    </row>
    <row r="15" spans="1:70" ht="21" customHeight="1">
      <c r="A15" s="7"/>
      <c r="B15" s="228"/>
      <c r="C15" s="1381"/>
      <c r="D15" s="1381"/>
      <c r="E15" s="1381"/>
      <c r="F15" s="1381"/>
      <c r="G15" s="1381"/>
      <c r="H15" s="1381"/>
      <c r="I15" s="1381"/>
      <c r="J15" s="1382"/>
      <c r="K15" s="152"/>
      <c r="L15" s="1438"/>
      <c r="M15" s="1438"/>
      <c r="N15" s="1438"/>
      <c r="O15" s="142"/>
      <c r="P15" s="1436"/>
      <c r="Q15" s="1436"/>
      <c r="R15" s="1436"/>
      <c r="S15" s="1436"/>
      <c r="T15" s="1444"/>
      <c r="U15" s="1444"/>
      <c r="V15" s="1444"/>
      <c r="W15" s="1444"/>
      <c r="X15" s="1444"/>
      <c r="Y15" s="202"/>
      <c r="Z15" s="153"/>
      <c r="AA15" s="175"/>
      <c r="AB15" s="226"/>
      <c r="AC15" s="227"/>
      <c r="AD15" s="227"/>
      <c r="AE15" s="227"/>
      <c r="AF15" s="227"/>
      <c r="AG15" s="227"/>
      <c r="AK15" s="1395"/>
      <c r="AL15" s="1150"/>
      <c r="AM15" s="1364"/>
      <c r="AN15" s="1134"/>
      <c r="AO15" s="1135"/>
      <c r="AP15" s="1135"/>
      <c r="AQ15" s="1135"/>
      <c r="AR15" s="1135"/>
      <c r="AS15" s="1135"/>
      <c r="AT15" s="1135"/>
      <c r="AU15" s="1136"/>
      <c r="AV15" s="25"/>
      <c r="AW15" s="1123"/>
      <c r="AX15" s="1123"/>
      <c r="AY15" s="1123"/>
      <c r="AZ15" s="1123"/>
      <c r="BA15" s="1123"/>
      <c r="BB15" s="1123"/>
      <c r="BC15" s="1123"/>
      <c r="BD15" s="1123"/>
      <c r="BE15" s="1123"/>
      <c r="BF15" s="1123"/>
      <c r="BG15" s="1123"/>
      <c r="BH15" s="1123"/>
      <c r="BI15" s="1123"/>
      <c r="BJ15" s="1123"/>
      <c r="BK15" s="1123"/>
      <c r="BL15" s="1123"/>
      <c r="BM15" s="1123"/>
      <c r="BN15" s="1123"/>
      <c r="BO15" s="1123"/>
      <c r="BP15" s="1123"/>
      <c r="BQ15" s="1123"/>
      <c r="BR15" s="1124"/>
    </row>
    <row r="16" spans="1:70" ht="21" customHeight="1">
      <c r="A16" s="7"/>
      <c r="Y16" s="13"/>
      <c r="Z16" s="14"/>
      <c r="AA16" s="14"/>
      <c r="AB16" s="14"/>
      <c r="AC16" s="205"/>
      <c r="AD16" s="205"/>
      <c r="AE16" s="14"/>
      <c r="AF16" s="14"/>
    </row>
    <row r="17" spans="1:70" ht="21" customHeight="1">
      <c r="A17" s="7"/>
      <c r="B17" s="69" t="s">
        <v>318</v>
      </c>
      <c r="C17" s="69"/>
      <c r="D17" s="69"/>
      <c r="E17" s="69"/>
      <c r="F17" s="69"/>
      <c r="G17" s="69"/>
      <c r="H17" s="69"/>
      <c r="I17" s="69"/>
      <c r="J17" s="69"/>
      <c r="K17" s="69"/>
      <c r="L17" s="69"/>
      <c r="M17" s="69"/>
      <c r="N17" s="69"/>
      <c r="O17" s="69"/>
      <c r="P17" s="69"/>
      <c r="Q17" s="69"/>
      <c r="R17" s="69"/>
      <c r="S17" s="69"/>
      <c r="T17" s="69"/>
      <c r="U17" s="69"/>
      <c r="V17" s="69"/>
      <c r="W17" s="69"/>
      <c r="X17" s="69"/>
      <c r="Y17" s="210"/>
      <c r="Z17" s="211"/>
      <c r="AA17" s="211"/>
      <c r="AB17" s="211"/>
      <c r="AC17" s="211"/>
      <c r="AD17" s="211"/>
      <c r="AE17" s="211"/>
      <c r="AF17" s="211"/>
      <c r="AG17" s="69"/>
      <c r="AN17" s="86"/>
      <c r="AO17" s="86"/>
      <c r="AP17" s="86"/>
      <c r="AQ17" s="86"/>
      <c r="AR17" s="86"/>
      <c r="AS17" s="86"/>
      <c r="AT17" s="86"/>
      <c r="AU17" s="86"/>
      <c r="AV17" s="86"/>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row>
    <row r="18" spans="1:70" ht="21" customHeight="1">
      <c r="A18" s="7"/>
      <c r="B18" s="1421" t="s">
        <v>151</v>
      </c>
      <c r="C18" s="1422"/>
      <c r="D18" s="1422"/>
      <c r="E18" s="1422"/>
      <c r="F18" s="1422"/>
      <c r="G18" s="1422"/>
      <c r="H18" s="1422"/>
      <c r="I18" s="1422"/>
      <c r="J18" s="1423"/>
      <c r="K18" s="1421" t="s">
        <v>321</v>
      </c>
      <c r="L18" s="1422"/>
      <c r="M18" s="1422"/>
      <c r="N18" s="1422"/>
      <c r="O18" s="1422"/>
      <c r="P18" s="1422"/>
      <c r="Q18" s="1422"/>
      <c r="R18" s="1422"/>
      <c r="S18" s="1422"/>
      <c r="T18" s="1422"/>
      <c r="U18" s="1422"/>
      <c r="V18" s="1422"/>
      <c r="W18" s="1422"/>
      <c r="X18" s="1422"/>
      <c r="Y18" s="1422"/>
      <c r="Z18" s="1422"/>
      <c r="AA18" s="1422"/>
      <c r="AB18" s="1422"/>
      <c r="AC18" s="1422"/>
      <c r="AD18" s="1422"/>
      <c r="AE18" s="1422"/>
      <c r="AF18" s="1422"/>
      <c r="AG18" s="1423"/>
      <c r="AN18" s="86"/>
      <c r="AO18" s="86"/>
      <c r="AP18" s="86"/>
      <c r="AQ18" s="86"/>
      <c r="AR18" s="86"/>
      <c r="AS18" s="86"/>
      <c r="AT18" s="86"/>
      <c r="AU18" s="86"/>
      <c r="AV18" s="86"/>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row>
    <row r="19" spans="1:70" ht="21" customHeight="1">
      <c r="A19" s="7"/>
      <c r="B19" s="217"/>
      <c r="C19" s="1343" t="s">
        <v>340</v>
      </c>
      <c r="D19" s="1343"/>
      <c r="E19" s="1343"/>
      <c r="F19" s="1343"/>
      <c r="G19" s="1343"/>
      <c r="H19" s="1343"/>
      <c r="I19" s="1343"/>
      <c r="J19" s="1240"/>
      <c r="K19" s="1412"/>
      <c r="L19" s="1413"/>
      <c r="M19" s="1413"/>
      <c r="N19" s="1413"/>
      <c r="O19" s="1413"/>
      <c r="P19" s="1413"/>
      <c r="Q19" s="1413"/>
      <c r="R19" s="1413"/>
      <c r="S19" s="1413"/>
      <c r="T19" s="1413"/>
      <c r="U19" s="1413"/>
      <c r="V19" s="1413"/>
      <c r="W19" s="1413"/>
      <c r="X19" s="1413"/>
      <c r="Y19" s="1413"/>
      <c r="Z19" s="1413"/>
      <c r="AA19" s="1413"/>
      <c r="AB19" s="1413"/>
      <c r="AC19" s="1413"/>
      <c r="AD19" s="1413"/>
      <c r="AE19" s="1413"/>
      <c r="AF19" s="1413"/>
      <c r="AG19" s="1414"/>
      <c r="AN19" s="86"/>
      <c r="AO19" s="86"/>
      <c r="AP19" s="86"/>
      <c r="AQ19" s="86"/>
      <c r="AR19" s="86"/>
      <c r="AS19" s="86"/>
      <c r="AT19" s="86"/>
      <c r="AU19" s="86"/>
      <c r="AV19" s="86"/>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row>
    <row r="20" spans="1:70" ht="21" customHeight="1">
      <c r="A20" s="7"/>
      <c r="B20" s="219"/>
      <c r="C20" s="1345"/>
      <c r="D20" s="1345"/>
      <c r="E20" s="1345"/>
      <c r="F20" s="1345"/>
      <c r="G20" s="1345"/>
      <c r="H20" s="1345"/>
      <c r="I20" s="1345"/>
      <c r="J20" s="1242"/>
      <c r="K20" s="1415"/>
      <c r="L20" s="1416"/>
      <c r="M20" s="1416"/>
      <c r="N20" s="1416"/>
      <c r="O20" s="1416"/>
      <c r="P20" s="1416"/>
      <c r="Q20" s="1416"/>
      <c r="R20" s="1416"/>
      <c r="S20" s="1416"/>
      <c r="T20" s="1416"/>
      <c r="U20" s="1416"/>
      <c r="V20" s="1416"/>
      <c r="W20" s="1416"/>
      <c r="X20" s="1416"/>
      <c r="Y20" s="1416"/>
      <c r="Z20" s="1416"/>
      <c r="AA20" s="1416"/>
      <c r="AB20" s="1416"/>
      <c r="AC20" s="1416"/>
      <c r="AD20" s="1416"/>
      <c r="AE20" s="1416"/>
      <c r="AF20" s="1416"/>
      <c r="AG20" s="1417"/>
      <c r="AN20" s="86"/>
      <c r="AO20" s="86"/>
      <c r="AP20" s="86"/>
      <c r="AQ20" s="86"/>
      <c r="AR20" s="86"/>
      <c r="AS20" s="86"/>
      <c r="AT20" s="86"/>
      <c r="AU20" s="86"/>
      <c r="AV20" s="86"/>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row>
    <row r="21" spans="1:70" ht="21" customHeight="1">
      <c r="A21" s="7"/>
      <c r="B21" s="218"/>
      <c r="C21" s="1347"/>
      <c r="D21" s="1347"/>
      <c r="E21" s="1347"/>
      <c r="F21" s="1347"/>
      <c r="G21" s="1347"/>
      <c r="H21" s="1347"/>
      <c r="I21" s="1347"/>
      <c r="J21" s="1244"/>
      <c r="K21" s="1418"/>
      <c r="L21" s="1419"/>
      <c r="M21" s="1419"/>
      <c r="N21" s="1419"/>
      <c r="O21" s="1419"/>
      <c r="P21" s="1419"/>
      <c r="Q21" s="1419"/>
      <c r="R21" s="1419"/>
      <c r="S21" s="1419"/>
      <c r="T21" s="1419"/>
      <c r="U21" s="1419"/>
      <c r="V21" s="1419"/>
      <c r="W21" s="1419"/>
      <c r="X21" s="1419"/>
      <c r="Y21" s="1419"/>
      <c r="Z21" s="1419"/>
      <c r="AA21" s="1419"/>
      <c r="AB21" s="1419"/>
      <c r="AC21" s="1419"/>
      <c r="AD21" s="1419"/>
      <c r="AE21" s="1419"/>
      <c r="AF21" s="1419"/>
      <c r="AG21" s="1420"/>
      <c r="AN21" s="86"/>
      <c r="AO21" s="86"/>
      <c r="AP21" s="86"/>
      <c r="AQ21" s="86"/>
      <c r="AR21" s="86"/>
      <c r="AS21" s="86"/>
      <c r="AT21" s="86"/>
      <c r="AU21" s="86"/>
      <c r="AV21" s="86"/>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row>
    <row r="22" spans="1:70" ht="21" customHeight="1">
      <c r="A22" s="7"/>
      <c r="B22" s="217"/>
      <c r="C22" s="1343" t="s">
        <v>341</v>
      </c>
      <c r="D22" s="1343"/>
      <c r="E22" s="1343"/>
      <c r="F22" s="1343"/>
      <c r="G22" s="1343"/>
      <c r="H22" s="1343"/>
      <c r="I22" s="1343"/>
      <c r="J22" s="1240"/>
      <c r="K22" s="1412"/>
      <c r="L22" s="1424"/>
      <c r="M22" s="1424"/>
      <c r="N22" s="1424"/>
      <c r="O22" s="1424"/>
      <c r="P22" s="1424"/>
      <c r="Q22" s="1424"/>
      <c r="R22" s="1424"/>
      <c r="S22" s="1424"/>
      <c r="T22" s="1424"/>
      <c r="U22" s="1424"/>
      <c r="V22" s="1424"/>
      <c r="W22" s="1424"/>
      <c r="X22" s="1424"/>
      <c r="Y22" s="1424"/>
      <c r="Z22" s="1424"/>
      <c r="AA22" s="1424"/>
      <c r="AB22" s="1424"/>
      <c r="AC22" s="1424"/>
      <c r="AD22" s="1424"/>
      <c r="AE22" s="1424"/>
      <c r="AF22" s="1424"/>
      <c r="AG22" s="1425"/>
      <c r="AK22" s="204"/>
      <c r="AL22" s="204"/>
      <c r="AM22" s="204"/>
      <c r="AN22" s="86"/>
      <c r="AO22" s="86"/>
      <c r="AP22" s="86"/>
      <c r="AQ22" s="86"/>
      <c r="AR22" s="86"/>
      <c r="AS22" s="86"/>
      <c r="AT22" s="86"/>
      <c r="AU22" s="86"/>
      <c r="AV22" s="86"/>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row>
    <row r="23" spans="1:70" ht="21" customHeight="1">
      <c r="A23" s="7"/>
      <c r="B23" s="219"/>
      <c r="C23" s="1345"/>
      <c r="D23" s="1345"/>
      <c r="E23" s="1345"/>
      <c r="F23" s="1345"/>
      <c r="G23" s="1345"/>
      <c r="H23" s="1345"/>
      <c r="I23" s="1345"/>
      <c r="J23" s="1242"/>
      <c r="K23" s="1415"/>
      <c r="L23" s="1426"/>
      <c r="M23" s="1426"/>
      <c r="N23" s="1426"/>
      <c r="O23" s="1426"/>
      <c r="P23" s="1426"/>
      <c r="Q23" s="1426"/>
      <c r="R23" s="1426"/>
      <c r="S23" s="1426"/>
      <c r="T23" s="1426"/>
      <c r="U23" s="1426"/>
      <c r="V23" s="1426"/>
      <c r="W23" s="1426"/>
      <c r="X23" s="1426"/>
      <c r="Y23" s="1426"/>
      <c r="Z23" s="1426"/>
      <c r="AA23" s="1426"/>
      <c r="AB23" s="1426"/>
      <c r="AC23" s="1426"/>
      <c r="AD23" s="1426"/>
      <c r="AE23" s="1426"/>
      <c r="AF23" s="1426"/>
      <c r="AG23" s="1427"/>
      <c r="AK23" s="204"/>
      <c r="AL23" s="204"/>
      <c r="AM23" s="204"/>
      <c r="AN23" s="86"/>
      <c r="AO23" s="86"/>
      <c r="AP23" s="86"/>
      <c r="AQ23" s="86"/>
      <c r="AR23" s="86"/>
      <c r="AS23" s="86"/>
      <c r="AT23" s="86"/>
      <c r="AU23" s="86"/>
      <c r="AV23" s="86"/>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row>
    <row r="24" spans="1:70" ht="21" customHeight="1">
      <c r="A24" s="7"/>
      <c r="B24" s="218"/>
      <c r="C24" s="1347"/>
      <c r="D24" s="1347"/>
      <c r="E24" s="1347"/>
      <c r="F24" s="1347"/>
      <c r="G24" s="1347"/>
      <c r="H24" s="1347"/>
      <c r="I24" s="1347"/>
      <c r="J24" s="1244"/>
      <c r="K24" s="1428"/>
      <c r="L24" s="1429"/>
      <c r="M24" s="1429"/>
      <c r="N24" s="1429"/>
      <c r="O24" s="1429"/>
      <c r="P24" s="1429"/>
      <c r="Q24" s="1429"/>
      <c r="R24" s="1429"/>
      <c r="S24" s="1429"/>
      <c r="T24" s="1429"/>
      <c r="U24" s="1429"/>
      <c r="V24" s="1429"/>
      <c r="W24" s="1429"/>
      <c r="X24" s="1429"/>
      <c r="Y24" s="1429"/>
      <c r="Z24" s="1429"/>
      <c r="AA24" s="1429"/>
      <c r="AB24" s="1429"/>
      <c r="AC24" s="1429"/>
      <c r="AD24" s="1429"/>
      <c r="AE24" s="1429"/>
      <c r="AF24" s="1429"/>
      <c r="AG24" s="1430"/>
      <c r="AK24" s="204"/>
      <c r="AL24" s="204"/>
      <c r="AM24" s="204"/>
      <c r="AN24" s="86"/>
      <c r="AO24" s="86"/>
      <c r="AP24" s="86"/>
      <c r="AQ24" s="86"/>
      <c r="AR24" s="86"/>
      <c r="AS24" s="86"/>
      <c r="AT24" s="86"/>
      <c r="AU24" s="86"/>
      <c r="AV24" s="86"/>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row>
    <row r="25" spans="1:70" ht="21" customHeight="1">
      <c r="A25" s="7"/>
      <c r="B25" s="217"/>
      <c r="C25" s="1343" t="s">
        <v>337</v>
      </c>
      <c r="D25" s="1343"/>
      <c r="E25" s="1343"/>
      <c r="F25" s="1343"/>
      <c r="G25" s="1343"/>
      <c r="H25" s="1343"/>
      <c r="I25" s="1343"/>
      <c r="J25" s="1240"/>
      <c r="K25" s="1412"/>
      <c r="L25" s="1424"/>
      <c r="M25" s="1424"/>
      <c r="N25" s="1424"/>
      <c r="O25" s="1424"/>
      <c r="P25" s="1424"/>
      <c r="Q25" s="1424"/>
      <c r="R25" s="1424"/>
      <c r="S25" s="1424"/>
      <c r="T25" s="1424"/>
      <c r="U25" s="1424"/>
      <c r="V25" s="1424"/>
      <c r="W25" s="1424"/>
      <c r="X25" s="1424"/>
      <c r="Y25" s="1424"/>
      <c r="Z25" s="1424"/>
      <c r="AA25" s="1424"/>
      <c r="AB25" s="1424"/>
      <c r="AC25" s="1424"/>
      <c r="AD25" s="1424"/>
      <c r="AE25" s="1424"/>
      <c r="AF25" s="1424"/>
      <c r="AG25" s="1425"/>
      <c r="AN25" s="86"/>
      <c r="AO25" s="86"/>
      <c r="AP25" s="86"/>
      <c r="AQ25" s="86"/>
      <c r="AR25" s="86"/>
      <c r="AS25" s="86"/>
      <c r="AT25" s="86"/>
      <c r="AU25" s="86"/>
      <c r="AV25" s="86"/>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row>
    <row r="26" spans="1:70" ht="21" customHeight="1">
      <c r="A26" s="7"/>
      <c r="B26" s="219"/>
      <c r="C26" s="1345"/>
      <c r="D26" s="1345"/>
      <c r="E26" s="1345"/>
      <c r="F26" s="1345"/>
      <c r="G26" s="1345"/>
      <c r="H26" s="1345"/>
      <c r="I26" s="1345"/>
      <c r="J26" s="1242"/>
      <c r="K26" s="1415"/>
      <c r="L26" s="1426"/>
      <c r="M26" s="1426"/>
      <c r="N26" s="1426"/>
      <c r="O26" s="1426"/>
      <c r="P26" s="1426"/>
      <c r="Q26" s="1426"/>
      <c r="R26" s="1426"/>
      <c r="S26" s="1426"/>
      <c r="T26" s="1426"/>
      <c r="U26" s="1426"/>
      <c r="V26" s="1426"/>
      <c r="W26" s="1426"/>
      <c r="X26" s="1426"/>
      <c r="Y26" s="1426"/>
      <c r="Z26" s="1426"/>
      <c r="AA26" s="1426"/>
      <c r="AB26" s="1426"/>
      <c r="AC26" s="1426"/>
      <c r="AD26" s="1426"/>
      <c r="AE26" s="1426"/>
      <c r="AF26" s="1426"/>
      <c r="AG26" s="1427"/>
      <c r="AN26" s="86"/>
      <c r="AO26" s="86"/>
      <c r="AP26" s="86"/>
      <c r="AQ26" s="86"/>
      <c r="AR26" s="86"/>
      <c r="AS26" s="86"/>
      <c r="AT26" s="86"/>
      <c r="AU26" s="86"/>
      <c r="AV26" s="86"/>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row>
    <row r="27" spans="1:70" ht="21" customHeight="1">
      <c r="A27" s="7"/>
      <c r="B27" s="218"/>
      <c r="C27" s="1347"/>
      <c r="D27" s="1347"/>
      <c r="E27" s="1347"/>
      <c r="F27" s="1347"/>
      <c r="G27" s="1347"/>
      <c r="H27" s="1347"/>
      <c r="I27" s="1347"/>
      <c r="J27" s="1244"/>
      <c r="K27" s="1428"/>
      <c r="L27" s="1429"/>
      <c r="M27" s="1429"/>
      <c r="N27" s="1429"/>
      <c r="O27" s="1429"/>
      <c r="P27" s="1429"/>
      <c r="Q27" s="1429"/>
      <c r="R27" s="1429"/>
      <c r="S27" s="1429"/>
      <c r="T27" s="1429"/>
      <c r="U27" s="1429"/>
      <c r="V27" s="1429"/>
      <c r="W27" s="1429"/>
      <c r="X27" s="1429"/>
      <c r="Y27" s="1429"/>
      <c r="Z27" s="1429"/>
      <c r="AA27" s="1429"/>
      <c r="AB27" s="1429"/>
      <c r="AC27" s="1429"/>
      <c r="AD27" s="1429"/>
      <c r="AE27" s="1429"/>
      <c r="AF27" s="1429"/>
      <c r="AG27" s="1430"/>
      <c r="AN27" s="86"/>
      <c r="AO27" s="86"/>
      <c r="AP27" s="86"/>
      <c r="AQ27" s="86"/>
      <c r="AR27" s="86"/>
      <c r="AS27" s="86"/>
      <c r="AT27" s="86"/>
      <c r="AU27" s="86"/>
      <c r="AV27" s="86"/>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row>
    <row r="28" spans="1:70" ht="21" customHeight="1">
      <c r="A28" s="7"/>
      <c r="B28" s="217"/>
      <c r="C28" s="1343" t="s">
        <v>338</v>
      </c>
      <c r="D28" s="1343"/>
      <c r="E28" s="1343"/>
      <c r="F28" s="1343"/>
      <c r="G28" s="1343"/>
      <c r="H28" s="1343"/>
      <c r="I28" s="1343"/>
      <c r="J28" s="1240"/>
      <c r="K28" s="1412"/>
      <c r="L28" s="1413"/>
      <c r="M28" s="1413"/>
      <c r="N28" s="1413"/>
      <c r="O28" s="1413"/>
      <c r="P28" s="1413"/>
      <c r="Q28" s="1413"/>
      <c r="R28" s="1413"/>
      <c r="S28" s="1413"/>
      <c r="T28" s="1413"/>
      <c r="U28" s="1413"/>
      <c r="V28" s="1413"/>
      <c r="W28" s="1413"/>
      <c r="X28" s="1413"/>
      <c r="Y28" s="1413"/>
      <c r="Z28" s="1413"/>
      <c r="AA28" s="1413"/>
      <c r="AB28" s="1413"/>
      <c r="AC28" s="1413"/>
      <c r="AD28" s="1413"/>
      <c r="AE28" s="1413"/>
      <c r="AF28" s="1413"/>
      <c r="AG28" s="1414"/>
      <c r="AN28" s="86"/>
      <c r="AO28" s="86"/>
      <c r="AP28" s="86"/>
      <c r="AQ28" s="86"/>
      <c r="AR28" s="86"/>
      <c r="AS28" s="86"/>
      <c r="AT28" s="86"/>
      <c r="AU28" s="86"/>
      <c r="AV28" s="86"/>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row>
    <row r="29" spans="1:70" ht="21" customHeight="1">
      <c r="A29" s="7"/>
      <c r="B29" s="219"/>
      <c r="C29" s="1345"/>
      <c r="D29" s="1345"/>
      <c r="E29" s="1345"/>
      <c r="F29" s="1345"/>
      <c r="G29" s="1345"/>
      <c r="H29" s="1345"/>
      <c r="I29" s="1345"/>
      <c r="J29" s="1242"/>
      <c r="K29" s="1415"/>
      <c r="L29" s="1416"/>
      <c r="M29" s="1416"/>
      <c r="N29" s="1416"/>
      <c r="O29" s="1416"/>
      <c r="P29" s="1416"/>
      <c r="Q29" s="1416"/>
      <c r="R29" s="1416"/>
      <c r="S29" s="1416"/>
      <c r="T29" s="1416"/>
      <c r="U29" s="1416"/>
      <c r="V29" s="1416"/>
      <c r="W29" s="1416"/>
      <c r="X29" s="1416"/>
      <c r="Y29" s="1416"/>
      <c r="Z29" s="1416"/>
      <c r="AA29" s="1416"/>
      <c r="AB29" s="1416"/>
      <c r="AC29" s="1416"/>
      <c r="AD29" s="1416"/>
      <c r="AE29" s="1416"/>
      <c r="AF29" s="1416"/>
      <c r="AG29" s="1417"/>
      <c r="AN29" s="86"/>
      <c r="AO29" s="86"/>
      <c r="AP29" s="86"/>
      <c r="AQ29" s="86"/>
      <c r="AR29" s="86"/>
      <c r="AS29" s="86"/>
      <c r="AT29" s="86"/>
      <c r="AU29" s="86"/>
      <c r="AV29" s="86"/>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row>
    <row r="30" spans="1:70" ht="21" customHeight="1">
      <c r="A30" s="7"/>
      <c r="B30" s="218"/>
      <c r="C30" s="1347"/>
      <c r="D30" s="1347"/>
      <c r="E30" s="1347"/>
      <c r="F30" s="1347"/>
      <c r="G30" s="1347"/>
      <c r="H30" s="1347"/>
      <c r="I30" s="1347"/>
      <c r="J30" s="1244"/>
      <c r="K30" s="1418"/>
      <c r="L30" s="1419"/>
      <c r="M30" s="1419"/>
      <c r="N30" s="1419"/>
      <c r="O30" s="1419"/>
      <c r="P30" s="1419"/>
      <c r="Q30" s="1419"/>
      <c r="R30" s="1419"/>
      <c r="S30" s="1419"/>
      <c r="T30" s="1419"/>
      <c r="U30" s="1419"/>
      <c r="V30" s="1419"/>
      <c r="W30" s="1419"/>
      <c r="X30" s="1419"/>
      <c r="Y30" s="1419"/>
      <c r="Z30" s="1419"/>
      <c r="AA30" s="1419"/>
      <c r="AB30" s="1419"/>
      <c r="AC30" s="1419"/>
      <c r="AD30" s="1419"/>
      <c r="AE30" s="1419"/>
      <c r="AF30" s="1419"/>
      <c r="AG30" s="1420"/>
      <c r="AN30" s="86"/>
      <c r="AO30" s="86"/>
      <c r="AP30" s="86"/>
      <c r="AQ30" s="86"/>
      <c r="AR30" s="86"/>
      <c r="AS30" s="86"/>
      <c r="AT30" s="86"/>
      <c r="AU30" s="86"/>
      <c r="AV30" s="86"/>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row>
    <row r="31" spans="1:70" ht="21" customHeight="1">
      <c r="A31" s="7"/>
      <c r="B31" s="217"/>
      <c r="C31" s="1343" t="s">
        <v>339</v>
      </c>
      <c r="D31" s="1343"/>
      <c r="E31" s="1343"/>
      <c r="F31" s="1343"/>
      <c r="G31" s="1343"/>
      <c r="H31" s="1343"/>
      <c r="I31" s="1343"/>
      <c r="J31" s="1240"/>
      <c r="K31" s="1412"/>
      <c r="L31" s="1424"/>
      <c r="M31" s="1424"/>
      <c r="N31" s="1424"/>
      <c r="O31" s="1424"/>
      <c r="P31" s="1424"/>
      <c r="Q31" s="1424"/>
      <c r="R31" s="1424"/>
      <c r="S31" s="1424"/>
      <c r="T31" s="1424"/>
      <c r="U31" s="1424"/>
      <c r="V31" s="1424"/>
      <c r="W31" s="1424"/>
      <c r="X31" s="1424"/>
      <c r="Y31" s="1424"/>
      <c r="Z31" s="1424"/>
      <c r="AA31" s="1424"/>
      <c r="AB31" s="1424"/>
      <c r="AC31" s="1424"/>
      <c r="AD31" s="1424"/>
      <c r="AE31" s="1424"/>
      <c r="AF31" s="1424"/>
      <c r="AG31" s="1425"/>
      <c r="AN31" s="86"/>
      <c r="AO31" s="86"/>
      <c r="AP31" s="86"/>
      <c r="AQ31" s="86"/>
      <c r="AR31" s="86"/>
      <c r="AS31" s="86"/>
      <c r="AT31" s="86"/>
      <c r="AU31" s="86"/>
      <c r="AV31" s="86"/>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row>
    <row r="32" spans="1:70" ht="21" customHeight="1">
      <c r="A32" s="7"/>
      <c r="B32" s="219"/>
      <c r="C32" s="1345"/>
      <c r="D32" s="1345"/>
      <c r="E32" s="1345"/>
      <c r="F32" s="1345"/>
      <c r="G32" s="1345"/>
      <c r="H32" s="1345"/>
      <c r="I32" s="1345"/>
      <c r="J32" s="1242"/>
      <c r="K32" s="1415"/>
      <c r="L32" s="1426"/>
      <c r="M32" s="1426"/>
      <c r="N32" s="1426"/>
      <c r="O32" s="1426"/>
      <c r="P32" s="1426"/>
      <c r="Q32" s="1426"/>
      <c r="R32" s="1426"/>
      <c r="S32" s="1426"/>
      <c r="T32" s="1426"/>
      <c r="U32" s="1426"/>
      <c r="V32" s="1426"/>
      <c r="W32" s="1426"/>
      <c r="X32" s="1426"/>
      <c r="Y32" s="1426"/>
      <c r="Z32" s="1426"/>
      <c r="AA32" s="1426"/>
      <c r="AB32" s="1426"/>
      <c r="AC32" s="1426"/>
      <c r="AD32" s="1426"/>
      <c r="AE32" s="1426"/>
      <c r="AF32" s="1426"/>
      <c r="AG32" s="1427"/>
      <c r="AN32" s="86"/>
      <c r="AO32" s="86"/>
      <c r="AP32" s="86"/>
      <c r="AQ32" s="86"/>
      <c r="AR32" s="86"/>
      <c r="AS32" s="86"/>
      <c r="AT32" s="86"/>
      <c r="AU32" s="86"/>
      <c r="AV32" s="86"/>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row>
    <row r="33" spans="1:70" ht="21" customHeight="1">
      <c r="A33" s="7"/>
      <c r="B33" s="218"/>
      <c r="C33" s="1347"/>
      <c r="D33" s="1347"/>
      <c r="E33" s="1347"/>
      <c r="F33" s="1347"/>
      <c r="G33" s="1347"/>
      <c r="H33" s="1347"/>
      <c r="I33" s="1347"/>
      <c r="J33" s="1244"/>
      <c r="K33" s="1428"/>
      <c r="L33" s="1429"/>
      <c r="M33" s="1429"/>
      <c r="N33" s="1429"/>
      <c r="O33" s="1429"/>
      <c r="P33" s="1429"/>
      <c r="Q33" s="1429"/>
      <c r="R33" s="1429"/>
      <c r="S33" s="1429"/>
      <c r="T33" s="1429"/>
      <c r="U33" s="1429"/>
      <c r="V33" s="1429"/>
      <c r="W33" s="1429"/>
      <c r="X33" s="1429"/>
      <c r="Y33" s="1429"/>
      <c r="Z33" s="1429"/>
      <c r="AA33" s="1429"/>
      <c r="AB33" s="1429"/>
      <c r="AC33" s="1429"/>
      <c r="AD33" s="1429"/>
      <c r="AE33" s="1429"/>
      <c r="AF33" s="1429"/>
      <c r="AG33" s="1430"/>
      <c r="AN33" s="86"/>
      <c r="AO33" s="86"/>
      <c r="AP33" s="86"/>
      <c r="AQ33" s="86"/>
      <c r="AR33" s="86"/>
      <c r="AS33" s="86"/>
      <c r="AT33" s="86"/>
      <c r="AU33" s="86"/>
      <c r="AV33" s="86"/>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row>
    <row r="34" spans="1:70" ht="21" customHeight="1">
      <c r="A34" s="7"/>
      <c r="B34" s="217"/>
      <c r="C34" s="1343" t="s">
        <v>342</v>
      </c>
      <c r="D34" s="1343"/>
      <c r="E34" s="1343"/>
      <c r="F34" s="1343"/>
      <c r="G34" s="1343"/>
      <c r="H34" s="1343"/>
      <c r="I34" s="1343"/>
      <c r="J34" s="1240"/>
      <c r="K34" s="1412"/>
      <c r="L34" s="1424"/>
      <c r="M34" s="1424"/>
      <c r="N34" s="1424"/>
      <c r="O34" s="1424"/>
      <c r="P34" s="1424"/>
      <c r="Q34" s="1424"/>
      <c r="R34" s="1424"/>
      <c r="S34" s="1424"/>
      <c r="T34" s="1424"/>
      <c r="U34" s="1424"/>
      <c r="V34" s="1424"/>
      <c r="W34" s="1424"/>
      <c r="X34" s="1424"/>
      <c r="Y34" s="1424"/>
      <c r="Z34" s="1424"/>
      <c r="AA34" s="1424"/>
      <c r="AB34" s="1424"/>
      <c r="AC34" s="1424"/>
      <c r="AD34" s="1424"/>
      <c r="AE34" s="1424"/>
      <c r="AF34" s="1424"/>
      <c r="AG34" s="1425"/>
      <c r="AK34" s="86"/>
      <c r="AL34" s="86"/>
      <c r="AM34" s="86"/>
      <c r="AN34" s="86"/>
      <c r="AO34" s="86"/>
      <c r="AP34" s="86"/>
      <c r="AQ34" s="86"/>
      <c r="AR34" s="86"/>
      <c r="AS34" s="86"/>
      <c r="AT34" s="86"/>
      <c r="AU34" s="86"/>
      <c r="AV34" s="86"/>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row>
    <row r="35" spans="1:70" ht="21" customHeight="1">
      <c r="A35" s="7"/>
      <c r="B35" s="219"/>
      <c r="C35" s="1345"/>
      <c r="D35" s="1345"/>
      <c r="E35" s="1345"/>
      <c r="F35" s="1345"/>
      <c r="G35" s="1345"/>
      <c r="H35" s="1345"/>
      <c r="I35" s="1345"/>
      <c r="J35" s="1242"/>
      <c r="K35" s="1415"/>
      <c r="L35" s="1426"/>
      <c r="M35" s="1426"/>
      <c r="N35" s="1426"/>
      <c r="O35" s="1426"/>
      <c r="P35" s="1426"/>
      <c r="Q35" s="1426"/>
      <c r="R35" s="1426"/>
      <c r="S35" s="1426"/>
      <c r="T35" s="1426"/>
      <c r="U35" s="1426"/>
      <c r="V35" s="1426"/>
      <c r="W35" s="1426"/>
      <c r="X35" s="1426"/>
      <c r="Y35" s="1426"/>
      <c r="Z35" s="1426"/>
      <c r="AA35" s="1426"/>
      <c r="AB35" s="1426"/>
      <c r="AC35" s="1426"/>
      <c r="AD35" s="1426"/>
      <c r="AE35" s="1426"/>
      <c r="AF35" s="1426"/>
      <c r="AG35" s="1427"/>
      <c r="AK35" s="86"/>
      <c r="AL35" s="86"/>
      <c r="AM35" s="86"/>
      <c r="AN35" s="86"/>
      <c r="AO35" s="86"/>
      <c r="AP35" s="86"/>
      <c r="AQ35" s="86"/>
      <c r="AR35" s="86"/>
      <c r="AS35" s="86"/>
      <c r="AT35" s="86"/>
      <c r="AU35" s="86"/>
      <c r="AV35" s="86"/>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row>
    <row r="36" spans="1:70" ht="21" customHeight="1">
      <c r="A36" s="7"/>
      <c r="B36" s="218"/>
      <c r="C36" s="1347"/>
      <c r="D36" s="1347"/>
      <c r="E36" s="1347"/>
      <c r="F36" s="1347"/>
      <c r="G36" s="1347"/>
      <c r="H36" s="1347"/>
      <c r="I36" s="1347"/>
      <c r="J36" s="1244"/>
      <c r="K36" s="1428"/>
      <c r="L36" s="1429"/>
      <c r="M36" s="1429"/>
      <c r="N36" s="1429"/>
      <c r="O36" s="1429"/>
      <c r="P36" s="1429"/>
      <c r="Q36" s="1429"/>
      <c r="R36" s="1429"/>
      <c r="S36" s="1429"/>
      <c r="T36" s="1429"/>
      <c r="U36" s="1429"/>
      <c r="V36" s="1429"/>
      <c r="W36" s="1429"/>
      <c r="X36" s="1429"/>
      <c r="Y36" s="1429"/>
      <c r="Z36" s="1429"/>
      <c r="AA36" s="1429"/>
      <c r="AB36" s="1429"/>
      <c r="AC36" s="1429"/>
      <c r="AD36" s="1429"/>
      <c r="AE36" s="1429"/>
      <c r="AF36" s="1429"/>
      <c r="AG36" s="1430"/>
      <c r="AK36" s="86"/>
      <c r="AL36" s="86"/>
      <c r="AM36" s="86"/>
      <c r="AN36" s="86"/>
      <c r="AO36" s="86"/>
      <c r="AP36" s="86"/>
      <c r="AQ36" s="86"/>
      <c r="AR36" s="86"/>
      <c r="AS36" s="86"/>
      <c r="AT36" s="86"/>
      <c r="AU36" s="86"/>
      <c r="AV36" s="86"/>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row>
    <row r="37" spans="1:70" ht="21" customHeight="1">
      <c r="A37" s="7"/>
      <c r="B37" s="217"/>
      <c r="C37" s="1343" t="s">
        <v>343</v>
      </c>
      <c r="D37" s="1343"/>
      <c r="E37" s="1343"/>
      <c r="F37" s="1343"/>
      <c r="G37" s="1343"/>
      <c r="H37" s="1343"/>
      <c r="I37" s="1343"/>
      <c r="J37" s="1240"/>
      <c r="K37" s="1412"/>
      <c r="L37" s="1424"/>
      <c r="M37" s="1424"/>
      <c r="N37" s="1424"/>
      <c r="O37" s="1424"/>
      <c r="P37" s="1424"/>
      <c r="Q37" s="1424"/>
      <c r="R37" s="1424"/>
      <c r="S37" s="1424"/>
      <c r="T37" s="1424"/>
      <c r="U37" s="1424"/>
      <c r="V37" s="1424"/>
      <c r="W37" s="1424"/>
      <c r="X37" s="1424"/>
      <c r="Y37" s="1424"/>
      <c r="Z37" s="1424"/>
      <c r="AA37" s="1424"/>
      <c r="AB37" s="1424"/>
      <c r="AC37" s="1424"/>
      <c r="AD37" s="1424"/>
      <c r="AE37" s="1424"/>
      <c r="AF37" s="1424"/>
      <c r="AG37" s="1425"/>
      <c r="AK37" s="86"/>
      <c r="AL37" s="86"/>
      <c r="AM37" s="86"/>
      <c r="AN37" s="86"/>
      <c r="AO37" s="86"/>
      <c r="AP37" s="86"/>
      <c r="AQ37" s="86"/>
      <c r="AR37" s="86"/>
      <c r="AS37" s="86"/>
      <c r="AT37" s="86"/>
      <c r="AU37" s="86"/>
      <c r="AV37" s="86"/>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row>
    <row r="38" spans="1:70" ht="21" customHeight="1">
      <c r="A38" s="7"/>
      <c r="B38" s="219"/>
      <c r="C38" s="1345"/>
      <c r="D38" s="1345"/>
      <c r="E38" s="1345"/>
      <c r="F38" s="1345"/>
      <c r="G38" s="1345"/>
      <c r="H38" s="1345"/>
      <c r="I38" s="1345"/>
      <c r="J38" s="1242"/>
      <c r="K38" s="1415"/>
      <c r="L38" s="1426"/>
      <c r="M38" s="1426"/>
      <c r="N38" s="1426"/>
      <c r="O38" s="1426"/>
      <c r="P38" s="1426"/>
      <c r="Q38" s="1426"/>
      <c r="R38" s="1426"/>
      <c r="S38" s="1426"/>
      <c r="T38" s="1426"/>
      <c r="U38" s="1426"/>
      <c r="V38" s="1426"/>
      <c r="W38" s="1426"/>
      <c r="X38" s="1426"/>
      <c r="Y38" s="1426"/>
      <c r="Z38" s="1426"/>
      <c r="AA38" s="1426"/>
      <c r="AB38" s="1426"/>
      <c r="AC38" s="1426"/>
      <c r="AD38" s="1426"/>
      <c r="AE38" s="1426"/>
      <c r="AF38" s="1426"/>
      <c r="AG38" s="1427"/>
      <c r="AK38" s="86"/>
      <c r="AL38" s="86"/>
      <c r="AM38" s="86"/>
      <c r="AN38" s="86"/>
      <c r="AO38" s="86"/>
      <c r="AP38" s="86"/>
      <c r="AQ38" s="86"/>
      <c r="AR38" s="86"/>
      <c r="AS38" s="86"/>
      <c r="AT38" s="86"/>
      <c r="AU38" s="86"/>
      <c r="AV38" s="86"/>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row>
    <row r="39" spans="1:70" ht="21" customHeight="1">
      <c r="A39" s="7"/>
      <c r="B39" s="218"/>
      <c r="C39" s="1347"/>
      <c r="D39" s="1347"/>
      <c r="E39" s="1347"/>
      <c r="F39" s="1347"/>
      <c r="G39" s="1347"/>
      <c r="H39" s="1347"/>
      <c r="I39" s="1347"/>
      <c r="J39" s="1244"/>
      <c r="K39" s="1428"/>
      <c r="L39" s="1429"/>
      <c r="M39" s="1429"/>
      <c r="N39" s="1429"/>
      <c r="O39" s="1429"/>
      <c r="P39" s="1429"/>
      <c r="Q39" s="1429"/>
      <c r="R39" s="1429"/>
      <c r="S39" s="1429"/>
      <c r="T39" s="1429"/>
      <c r="U39" s="1429"/>
      <c r="V39" s="1429"/>
      <c r="W39" s="1429"/>
      <c r="X39" s="1429"/>
      <c r="Y39" s="1429"/>
      <c r="Z39" s="1429"/>
      <c r="AA39" s="1429"/>
      <c r="AB39" s="1429"/>
      <c r="AC39" s="1429"/>
      <c r="AD39" s="1429"/>
      <c r="AE39" s="1429"/>
      <c r="AF39" s="1429"/>
      <c r="AG39" s="1430"/>
      <c r="AK39" s="86"/>
      <c r="AL39" s="86"/>
      <c r="AM39" s="86"/>
      <c r="AN39" s="86"/>
      <c r="AO39" s="86"/>
      <c r="AP39" s="86"/>
      <c r="AQ39" s="86"/>
      <c r="AR39" s="86"/>
      <c r="AS39" s="86"/>
      <c r="AT39" s="86"/>
      <c r="AU39" s="86"/>
      <c r="AV39" s="86"/>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row>
    <row r="40" spans="1:70" ht="21" customHeight="1">
      <c r="A40" s="7"/>
      <c r="B40" s="217"/>
      <c r="C40" s="1343" t="s">
        <v>344</v>
      </c>
      <c r="D40" s="1343"/>
      <c r="E40" s="1343"/>
      <c r="F40" s="1343"/>
      <c r="G40" s="1343"/>
      <c r="H40" s="1343"/>
      <c r="I40" s="1343"/>
      <c r="J40" s="1240"/>
      <c r="K40" s="1412"/>
      <c r="L40" s="1424"/>
      <c r="M40" s="1424"/>
      <c r="N40" s="1424"/>
      <c r="O40" s="1424"/>
      <c r="P40" s="1424"/>
      <c r="Q40" s="1424"/>
      <c r="R40" s="1424"/>
      <c r="S40" s="1424"/>
      <c r="T40" s="1424"/>
      <c r="U40" s="1424"/>
      <c r="V40" s="1424"/>
      <c r="W40" s="1424"/>
      <c r="X40" s="1424"/>
      <c r="Y40" s="1424"/>
      <c r="Z40" s="1424"/>
      <c r="AA40" s="1424"/>
      <c r="AB40" s="1424"/>
      <c r="AC40" s="1424"/>
      <c r="AD40" s="1424"/>
      <c r="AE40" s="1424"/>
      <c r="AF40" s="1424"/>
      <c r="AG40" s="1425"/>
      <c r="AN40" s="200"/>
      <c r="AO40" s="200"/>
      <c r="AP40" s="200"/>
      <c r="AQ40" s="200"/>
      <c r="AR40" s="200"/>
      <c r="AS40" s="200"/>
      <c r="AT40" s="200"/>
      <c r="AU40" s="200"/>
    </row>
    <row r="41" spans="1:70" ht="21" customHeight="1">
      <c r="A41" s="7"/>
      <c r="B41" s="219"/>
      <c r="C41" s="1345"/>
      <c r="D41" s="1345"/>
      <c r="E41" s="1345"/>
      <c r="F41" s="1345"/>
      <c r="G41" s="1345"/>
      <c r="H41" s="1345"/>
      <c r="I41" s="1345"/>
      <c r="J41" s="1242"/>
      <c r="K41" s="1415"/>
      <c r="L41" s="1426"/>
      <c r="M41" s="1426"/>
      <c r="N41" s="1426"/>
      <c r="O41" s="1426"/>
      <c r="P41" s="1426"/>
      <c r="Q41" s="1426"/>
      <c r="R41" s="1426"/>
      <c r="S41" s="1426"/>
      <c r="T41" s="1426"/>
      <c r="U41" s="1426"/>
      <c r="V41" s="1426"/>
      <c r="W41" s="1426"/>
      <c r="X41" s="1426"/>
      <c r="Y41" s="1426"/>
      <c r="Z41" s="1426"/>
      <c r="AA41" s="1426"/>
      <c r="AB41" s="1426"/>
      <c r="AC41" s="1426"/>
      <c r="AD41" s="1426"/>
      <c r="AE41" s="1426"/>
      <c r="AF41" s="1426"/>
      <c r="AG41" s="1427"/>
      <c r="AN41" s="200"/>
      <c r="AO41" s="200"/>
      <c r="AP41" s="200"/>
      <c r="AQ41" s="200"/>
      <c r="AR41" s="200"/>
      <c r="AS41" s="200"/>
      <c r="AT41" s="200"/>
      <c r="AU41" s="200"/>
    </row>
    <row r="42" spans="1:70" ht="21" customHeight="1">
      <c r="A42" s="7"/>
      <c r="B42" s="218"/>
      <c r="C42" s="1347"/>
      <c r="D42" s="1347"/>
      <c r="E42" s="1347"/>
      <c r="F42" s="1347"/>
      <c r="G42" s="1347"/>
      <c r="H42" s="1347"/>
      <c r="I42" s="1347"/>
      <c r="J42" s="1244"/>
      <c r="K42" s="1428"/>
      <c r="L42" s="1429"/>
      <c r="M42" s="1429"/>
      <c r="N42" s="1429"/>
      <c r="O42" s="1429"/>
      <c r="P42" s="1429"/>
      <c r="Q42" s="1429"/>
      <c r="R42" s="1429"/>
      <c r="S42" s="1429"/>
      <c r="T42" s="1429"/>
      <c r="U42" s="1429"/>
      <c r="V42" s="1429"/>
      <c r="W42" s="1429"/>
      <c r="X42" s="1429"/>
      <c r="Y42" s="1429"/>
      <c r="Z42" s="1429"/>
      <c r="AA42" s="1429"/>
      <c r="AB42" s="1429"/>
      <c r="AC42" s="1429"/>
      <c r="AD42" s="1429"/>
      <c r="AE42" s="1429"/>
      <c r="AF42" s="1429"/>
      <c r="AG42" s="1430"/>
    </row>
    <row r="43" spans="1:70" ht="21" customHeight="1">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69"/>
    </row>
    <row r="44" spans="1:70" ht="21" customHeight="1">
      <c r="B44" s="69" t="s">
        <v>319</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row>
    <row r="45" spans="1:70" ht="21" customHeight="1">
      <c r="A45" s="7"/>
      <c r="B45" s="1421" t="s">
        <v>151</v>
      </c>
      <c r="C45" s="1422"/>
      <c r="D45" s="1422"/>
      <c r="E45" s="1422"/>
      <c r="F45" s="1422"/>
      <c r="G45" s="1422"/>
      <c r="H45" s="1422"/>
      <c r="I45" s="1422"/>
      <c r="J45" s="1423"/>
      <c r="K45" s="1421" t="s">
        <v>320</v>
      </c>
      <c r="L45" s="1422"/>
      <c r="M45" s="1422"/>
      <c r="N45" s="1422"/>
      <c r="O45" s="1422"/>
      <c r="P45" s="1422"/>
      <c r="Q45" s="1422"/>
      <c r="R45" s="1422"/>
      <c r="S45" s="1422"/>
      <c r="T45" s="1422"/>
      <c r="U45" s="1422"/>
      <c r="V45" s="1422"/>
      <c r="W45" s="1422"/>
      <c r="X45" s="1422"/>
      <c r="Y45" s="1422"/>
      <c r="Z45" s="1422"/>
      <c r="AA45" s="1422"/>
      <c r="AB45" s="1422"/>
      <c r="AC45" s="1422"/>
      <c r="AD45" s="1422"/>
      <c r="AE45" s="1422"/>
      <c r="AF45" s="1422"/>
      <c r="AG45" s="1423"/>
    </row>
    <row r="46" spans="1:70" ht="21" customHeight="1">
      <c r="A46" s="7"/>
      <c r="B46" s="217"/>
      <c r="C46" s="1343" t="s">
        <v>345</v>
      </c>
      <c r="D46" s="1343"/>
      <c r="E46" s="1343"/>
      <c r="F46" s="1343"/>
      <c r="G46" s="1343"/>
      <c r="H46" s="1343"/>
      <c r="I46" s="1343"/>
      <c r="J46" s="1240"/>
      <c r="K46" s="1412"/>
      <c r="L46" s="1413"/>
      <c r="M46" s="1413"/>
      <c r="N46" s="1413"/>
      <c r="O46" s="1413"/>
      <c r="P46" s="1413"/>
      <c r="Q46" s="1413"/>
      <c r="R46" s="1413"/>
      <c r="S46" s="1413"/>
      <c r="T46" s="1413"/>
      <c r="U46" s="1413"/>
      <c r="V46" s="1413"/>
      <c r="W46" s="1413"/>
      <c r="X46" s="1413"/>
      <c r="Y46" s="1413"/>
      <c r="Z46" s="1413"/>
      <c r="AA46" s="1413"/>
      <c r="AB46" s="1413"/>
      <c r="AC46" s="1413"/>
      <c r="AD46" s="1413"/>
      <c r="AE46" s="1413"/>
      <c r="AF46" s="1413"/>
      <c r="AG46" s="1414"/>
    </row>
    <row r="47" spans="1:70" ht="21" customHeight="1">
      <c r="A47" s="7"/>
      <c r="B47" s="219"/>
      <c r="C47" s="1345"/>
      <c r="D47" s="1345"/>
      <c r="E47" s="1345"/>
      <c r="F47" s="1345"/>
      <c r="G47" s="1345"/>
      <c r="H47" s="1345"/>
      <c r="I47" s="1345"/>
      <c r="J47" s="1242"/>
      <c r="K47" s="1415"/>
      <c r="L47" s="1416"/>
      <c r="M47" s="1416"/>
      <c r="N47" s="1416"/>
      <c r="O47" s="1416"/>
      <c r="P47" s="1416"/>
      <c r="Q47" s="1416"/>
      <c r="R47" s="1416"/>
      <c r="S47" s="1416"/>
      <c r="T47" s="1416"/>
      <c r="U47" s="1416"/>
      <c r="V47" s="1416"/>
      <c r="W47" s="1416"/>
      <c r="X47" s="1416"/>
      <c r="Y47" s="1416"/>
      <c r="Z47" s="1416"/>
      <c r="AA47" s="1416"/>
      <c r="AB47" s="1416"/>
      <c r="AC47" s="1416"/>
      <c r="AD47" s="1416"/>
      <c r="AE47" s="1416"/>
      <c r="AF47" s="1416"/>
      <c r="AG47" s="1417"/>
    </row>
    <row r="48" spans="1:70" ht="21" customHeight="1">
      <c r="A48" s="7"/>
      <c r="B48" s="218"/>
      <c r="C48" s="1347"/>
      <c r="D48" s="1347"/>
      <c r="E48" s="1347"/>
      <c r="F48" s="1347"/>
      <c r="G48" s="1347"/>
      <c r="H48" s="1347"/>
      <c r="I48" s="1347"/>
      <c r="J48" s="1244"/>
      <c r="K48" s="1418"/>
      <c r="L48" s="1419"/>
      <c r="M48" s="1419"/>
      <c r="N48" s="1419"/>
      <c r="O48" s="1419"/>
      <c r="P48" s="1419"/>
      <c r="Q48" s="1419"/>
      <c r="R48" s="1419"/>
      <c r="S48" s="1419"/>
      <c r="T48" s="1419"/>
      <c r="U48" s="1419"/>
      <c r="V48" s="1419"/>
      <c r="W48" s="1419"/>
      <c r="X48" s="1419"/>
      <c r="Y48" s="1419"/>
      <c r="Z48" s="1419"/>
      <c r="AA48" s="1419"/>
      <c r="AB48" s="1419"/>
      <c r="AC48" s="1419"/>
      <c r="AD48" s="1419"/>
      <c r="AE48" s="1419"/>
      <c r="AF48" s="1419"/>
      <c r="AG48" s="1420"/>
    </row>
    <row r="49" spans="1:33" ht="9.75" customHeight="1">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row>
    <row r="50" spans="1:33" ht="21" customHeight="1">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row>
    <row r="51" spans="1:33" ht="21" customHeight="1">
      <c r="A51" s="908"/>
      <c r="B51" s="908"/>
      <c r="C51" s="908"/>
      <c r="D51" s="908"/>
      <c r="E51" s="908"/>
      <c r="F51" s="908"/>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c r="AG51" s="908"/>
    </row>
    <row r="53" spans="1:33" ht="21" customHeight="1">
      <c r="B53" s="1162" t="s">
        <v>177</v>
      </c>
      <c r="C53" s="1162"/>
      <c r="D53" s="1162"/>
      <c r="E53" s="1162"/>
      <c r="F53" s="1162"/>
      <c r="G53" s="1162"/>
      <c r="H53" s="1162"/>
      <c r="I53" s="1162"/>
      <c r="J53" s="1162"/>
    </row>
    <row r="54" spans="1:33" ht="21" customHeight="1">
      <c r="B54" s="624" t="s">
        <v>309</v>
      </c>
      <c r="C54" s="625"/>
      <c r="D54" s="625"/>
      <c r="E54" s="625"/>
      <c r="F54" s="625"/>
      <c r="G54" s="625"/>
      <c r="H54" s="625"/>
      <c r="I54" s="625"/>
      <c r="J54" s="626"/>
      <c r="K54" s="195"/>
      <c r="L54" s="196" t="s">
        <v>307</v>
      </c>
      <c r="M54" s="196"/>
      <c r="N54" s="196"/>
      <c r="O54" s="196"/>
      <c r="P54" s="64"/>
      <c r="Q54" s="196"/>
      <c r="R54" s="197"/>
    </row>
    <row r="55" spans="1:33" ht="21" customHeight="1">
      <c r="B55" s="624"/>
      <c r="C55" s="625"/>
      <c r="D55" s="625"/>
      <c r="E55" s="625"/>
      <c r="F55" s="625"/>
      <c r="G55" s="625"/>
      <c r="H55" s="625"/>
      <c r="I55" s="625"/>
      <c r="J55" s="626"/>
      <c r="K55" s="195"/>
      <c r="L55" s="64" t="s">
        <v>308</v>
      </c>
      <c r="M55" s="64"/>
      <c r="N55" s="64"/>
      <c r="O55" s="64"/>
      <c r="P55" s="64"/>
      <c r="Q55" s="64"/>
      <c r="R55" s="65"/>
    </row>
    <row r="56" spans="1:33" ht="21" customHeight="1">
      <c r="B56" s="1439" t="s">
        <v>314</v>
      </c>
      <c r="C56" s="1379"/>
      <c r="D56" s="1379"/>
      <c r="E56" s="1379"/>
      <c r="F56" s="1379"/>
      <c r="G56" s="1379"/>
      <c r="H56" s="1379"/>
      <c r="I56" s="1379"/>
      <c r="J56" s="1380"/>
      <c r="K56" s="195"/>
      <c r="L56" s="64" t="s">
        <v>315</v>
      </c>
      <c r="M56" s="64"/>
      <c r="N56" s="64"/>
      <c r="O56" s="64"/>
      <c r="P56" s="64"/>
      <c r="Q56" s="64"/>
      <c r="R56" s="65"/>
    </row>
    <row r="57" spans="1:33" ht="21" customHeight="1">
      <c r="B57" s="1431"/>
      <c r="C57" s="1432"/>
      <c r="D57" s="1432"/>
      <c r="E57" s="1432"/>
      <c r="F57" s="1432"/>
      <c r="G57" s="1432"/>
      <c r="H57" s="1432"/>
      <c r="I57" s="1432"/>
      <c r="J57" s="1433"/>
      <c r="K57" s="195"/>
      <c r="L57" s="64" t="s">
        <v>316</v>
      </c>
      <c r="M57" s="64"/>
      <c r="N57" s="64"/>
      <c r="O57" s="64"/>
      <c r="P57" s="64"/>
      <c r="Q57" s="64"/>
      <c r="R57" s="65"/>
    </row>
    <row r="58" spans="1:33" ht="21" customHeight="1">
      <c r="B58" s="1434"/>
      <c r="C58" s="1381"/>
      <c r="D58" s="1381"/>
      <c r="E58" s="1381"/>
      <c r="F58" s="1381"/>
      <c r="G58" s="1381"/>
      <c r="H58" s="1381"/>
      <c r="I58" s="1381"/>
      <c r="J58" s="1382"/>
      <c r="K58" s="195"/>
      <c r="L58" s="64" t="s">
        <v>317</v>
      </c>
      <c r="M58" s="64"/>
      <c r="N58" s="64"/>
      <c r="O58" s="64"/>
      <c r="P58" s="64"/>
      <c r="Q58" s="64"/>
      <c r="R58" s="65"/>
    </row>
    <row r="59" spans="1:33" ht="21" customHeight="1">
      <c r="B59" s="1169" t="s">
        <v>313</v>
      </c>
      <c r="C59" s="1379"/>
      <c r="D59" s="1379"/>
      <c r="E59" s="1379"/>
      <c r="F59" s="1379"/>
      <c r="G59" s="1379"/>
      <c r="H59" s="1379"/>
      <c r="I59" s="1379"/>
      <c r="J59" s="1380"/>
      <c r="K59" s="195"/>
      <c r="L59" s="64" t="s">
        <v>307</v>
      </c>
      <c r="M59" s="64"/>
      <c r="N59" s="64"/>
      <c r="O59" s="64"/>
      <c r="P59" s="64"/>
      <c r="Q59" s="64"/>
      <c r="R59" s="65"/>
    </row>
    <row r="60" spans="1:33" ht="21" customHeight="1">
      <c r="B60" s="1431"/>
      <c r="C60" s="1432"/>
      <c r="D60" s="1432"/>
      <c r="E60" s="1432"/>
      <c r="F60" s="1432"/>
      <c r="G60" s="1432"/>
      <c r="H60" s="1432"/>
      <c r="I60" s="1432"/>
      <c r="J60" s="1433"/>
      <c r="K60" s="195"/>
      <c r="L60" s="64" t="s">
        <v>311</v>
      </c>
      <c r="M60" s="64"/>
      <c r="N60" s="64"/>
      <c r="O60" s="64"/>
      <c r="P60" s="64"/>
      <c r="Q60" s="64"/>
      <c r="R60" s="65"/>
    </row>
    <row r="61" spans="1:33" ht="21" customHeight="1">
      <c r="B61" s="1434"/>
      <c r="C61" s="1381"/>
      <c r="D61" s="1381"/>
      <c r="E61" s="1381"/>
      <c r="F61" s="1381"/>
      <c r="G61" s="1381"/>
      <c r="H61" s="1381"/>
      <c r="I61" s="1381"/>
      <c r="J61" s="1382"/>
      <c r="K61" s="195"/>
      <c r="L61" s="64" t="s">
        <v>308</v>
      </c>
      <c r="M61" s="64"/>
      <c r="N61" s="64"/>
      <c r="O61" s="64"/>
      <c r="P61" s="64"/>
      <c r="Q61" s="64"/>
      <c r="R61" s="65"/>
    </row>
    <row r="62" spans="1:33" ht="21" customHeight="1">
      <c r="B62" s="1187" t="s">
        <v>310</v>
      </c>
      <c r="C62" s="863"/>
      <c r="D62" s="863"/>
      <c r="E62" s="863"/>
      <c r="F62" s="863"/>
      <c r="G62" s="863"/>
      <c r="H62" s="863"/>
      <c r="I62" s="863"/>
      <c r="J62" s="864"/>
      <c r="K62" s="195"/>
      <c r="L62" s="64" t="s">
        <v>307</v>
      </c>
      <c r="M62" s="64"/>
      <c r="N62" s="64"/>
      <c r="O62" s="64"/>
      <c r="P62" s="64"/>
      <c r="Q62" s="64"/>
      <c r="R62" s="65"/>
    </row>
    <row r="63" spans="1:33" ht="21" customHeight="1">
      <c r="B63" s="1187"/>
      <c r="C63" s="863"/>
      <c r="D63" s="863"/>
      <c r="E63" s="863"/>
      <c r="F63" s="863"/>
      <c r="G63" s="863"/>
      <c r="H63" s="863"/>
      <c r="I63" s="863"/>
      <c r="J63" s="864"/>
      <c r="K63" s="195"/>
      <c r="L63" s="64" t="s">
        <v>312</v>
      </c>
      <c r="M63" s="64"/>
      <c r="N63" s="64"/>
      <c r="O63" s="64"/>
      <c r="P63" s="64"/>
      <c r="Q63" s="64"/>
      <c r="R63" s="65"/>
    </row>
    <row r="64" spans="1:33" ht="21" customHeight="1">
      <c r="B64" s="1187"/>
      <c r="C64" s="863"/>
      <c r="D64" s="863"/>
      <c r="E64" s="863"/>
      <c r="F64" s="863"/>
      <c r="G64" s="863"/>
      <c r="H64" s="863"/>
      <c r="I64" s="863"/>
      <c r="J64" s="864"/>
      <c r="K64" s="195"/>
      <c r="L64" s="64" t="s">
        <v>308</v>
      </c>
      <c r="M64" s="64"/>
      <c r="N64" s="64"/>
      <c r="O64" s="64"/>
      <c r="P64" s="64"/>
      <c r="Q64" s="64"/>
      <c r="R64" s="65"/>
    </row>
  </sheetData>
  <mergeCells count="73">
    <mergeCell ref="AW12:BR13"/>
    <mergeCell ref="S2:V2"/>
    <mergeCell ref="W2:AG2"/>
    <mergeCell ref="W1:AG1"/>
    <mergeCell ref="AK14:AM15"/>
    <mergeCell ref="AN14:AU15"/>
    <mergeCell ref="AW14:BR15"/>
    <mergeCell ref="AN6:AU7"/>
    <mergeCell ref="AN10:AU11"/>
    <mergeCell ref="AW10:BR11"/>
    <mergeCell ref="AK6:AM7"/>
    <mergeCell ref="AN8:AU9"/>
    <mergeCell ref="AW8:BR9"/>
    <mergeCell ref="AK8:AM9"/>
    <mergeCell ref="AK10:AM11"/>
    <mergeCell ref="AW6:BR7"/>
    <mergeCell ref="AN3:AU4"/>
    <mergeCell ref="AK12:AM13"/>
    <mergeCell ref="AN12:AU13"/>
    <mergeCell ref="B1:E1"/>
    <mergeCell ref="F1:P1"/>
    <mergeCell ref="B18:J18"/>
    <mergeCell ref="K18:AG18"/>
    <mergeCell ref="K19:AG21"/>
    <mergeCell ref="S3:V3"/>
    <mergeCell ref="S4:V4"/>
    <mergeCell ref="W3:AG3"/>
    <mergeCell ref="W4:AG4"/>
    <mergeCell ref="P6:S7"/>
    <mergeCell ref="L10:N11"/>
    <mergeCell ref="L6:N7"/>
    <mergeCell ref="T8:X9"/>
    <mergeCell ref="T10:X11"/>
    <mergeCell ref="T12:X13"/>
    <mergeCell ref="T14:X15"/>
    <mergeCell ref="B54:J55"/>
    <mergeCell ref="B59:J61"/>
    <mergeCell ref="B62:J64"/>
    <mergeCell ref="P8:S9"/>
    <mergeCell ref="P10:S11"/>
    <mergeCell ref="L12:N13"/>
    <mergeCell ref="P12:S13"/>
    <mergeCell ref="L14:N15"/>
    <mergeCell ref="P14:S15"/>
    <mergeCell ref="B56:J58"/>
    <mergeCell ref="L8:N9"/>
    <mergeCell ref="K22:AG24"/>
    <mergeCell ref="K25:AG27"/>
    <mergeCell ref="K34:AG36"/>
    <mergeCell ref="K37:AG39"/>
    <mergeCell ref="B53:J53"/>
    <mergeCell ref="K40:AG42"/>
    <mergeCell ref="C31:J33"/>
    <mergeCell ref="C34:J36"/>
    <mergeCell ref="C37:J39"/>
    <mergeCell ref="C40:J42"/>
    <mergeCell ref="K31:AG33"/>
    <mergeCell ref="C46:J48"/>
    <mergeCell ref="A51:AG51"/>
    <mergeCell ref="B45:J45"/>
    <mergeCell ref="K45:AG45"/>
    <mergeCell ref="K46:AG48"/>
    <mergeCell ref="C19:J21"/>
    <mergeCell ref="C22:J24"/>
    <mergeCell ref="C25:J27"/>
    <mergeCell ref="C28:J30"/>
    <mergeCell ref="T6:Y7"/>
    <mergeCell ref="K28:AG30"/>
    <mergeCell ref="C6:J7"/>
    <mergeCell ref="C8:J9"/>
    <mergeCell ref="C10:J11"/>
    <mergeCell ref="C12:J13"/>
    <mergeCell ref="C14:J15"/>
  </mergeCells>
  <phoneticPr fontId="6"/>
  <dataValidations count="5">
    <dataValidation imeMode="off" allowBlank="1" showInputMessage="1" showErrorMessage="1" sqref="Z16:AF17 W2:AG4" xr:uid="{00000000-0002-0000-0F00-000000000000}"/>
    <dataValidation type="list" allowBlank="1" showInputMessage="1" showErrorMessage="1" sqref="L6:N9" xr:uid="{00000000-0002-0000-0F00-000001000000}">
      <formula1>$L$54:$L$55</formula1>
    </dataValidation>
    <dataValidation type="list" allowBlank="1" showInputMessage="1" showErrorMessage="1" sqref="L10:N13" xr:uid="{00000000-0002-0000-0F00-000002000000}">
      <formula1>$L$59:$L$61</formula1>
    </dataValidation>
    <dataValidation type="list" allowBlank="1" showInputMessage="1" showErrorMessage="1" sqref="L14:N15" xr:uid="{00000000-0002-0000-0F00-000003000000}">
      <formula1>$L$62:$L$64</formula1>
    </dataValidation>
    <dataValidation type="list" allowBlank="1" showInputMessage="1" showErrorMessage="1" sqref="T6:Y7" xr:uid="{00000000-0002-0000-0F00-000004000000}">
      <formula1>$L$56:$L$58</formula1>
    </dataValidation>
  </dataValidations>
  <pageMargins left="0.9055118110236221" right="0.70866141732283472" top="0.39370078740157483" bottom="0.35433070866141736" header="0.19685039370078741" footer="0.19685039370078741"/>
  <pageSetup paperSize="9" scale="85"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Q48"/>
  <sheetViews>
    <sheetView view="pageBreakPreview" zoomScale="96" zoomScaleNormal="100" zoomScaleSheetLayoutView="96" workbookViewId="0">
      <selection activeCell="K3" sqref="K3"/>
    </sheetView>
  </sheetViews>
  <sheetFormatPr defaultColWidth="3.125" defaultRowHeight="21" customHeight="1"/>
  <cols>
    <col min="1" max="16384" width="3.125" style="2"/>
  </cols>
  <sheetData>
    <row r="1" spans="1:69" s="1" customFormat="1" ht="21" customHeight="1">
      <c r="A1" s="599" t="s">
        <v>150</v>
      </c>
      <c r="B1" s="599"/>
      <c r="C1" s="599"/>
      <c r="D1" s="599"/>
      <c r="E1" s="600" t="s">
        <v>94</v>
      </c>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row>
    <row r="2" spans="1:69" s="536" customFormat="1" ht="21" customHeight="1">
      <c r="A2" s="528"/>
      <c r="B2" s="528"/>
      <c r="C2" s="528"/>
      <c r="D2" s="528"/>
      <c r="E2" s="527"/>
      <c r="F2" s="527"/>
      <c r="G2" s="527"/>
      <c r="H2" s="527"/>
      <c r="I2" s="527"/>
      <c r="J2" s="527"/>
      <c r="K2" s="527"/>
      <c r="L2" s="527"/>
      <c r="M2" s="527"/>
      <c r="N2" s="527"/>
      <c r="O2" s="527"/>
      <c r="P2" s="527"/>
      <c r="Q2" s="527"/>
      <c r="R2" s="708" t="s">
        <v>831</v>
      </c>
      <c r="S2" s="708"/>
      <c r="T2" s="708"/>
      <c r="U2" s="708"/>
      <c r="V2" s="710">
        <f>'１申請書'!$V$3</f>
        <v>46030</v>
      </c>
      <c r="W2" s="710"/>
      <c r="X2" s="710"/>
      <c r="Y2" s="710"/>
      <c r="Z2" s="710"/>
      <c r="AA2" s="710"/>
      <c r="AB2" s="710"/>
      <c r="AC2" s="710"/>
      <c r="AD2" s="710"/>
      <c r="AE2" s="710"/>
      <c r="AF2" s="710"/>
    </row>
    <row r="3" spans="1:69" s="1" customFormat="1" ht="21" customHeight="1">
      <c r="R3" s="909" t="s">
        <v>580</v>
      </c>
      <c r="S3" s="909"/>
      <c r="T3" s="909"/>
      <c r="U3" s="909"/>
      <c r="V3" s="709">
        <f>'１申請書'!$K$14</f>
        <v>0</v>
      </c>
      <c r="W3" s="709"/>
      <c r="X3" s="709"/>
      <c r="Y3" s="709"/>
      <c r="Z3" s="709"/>
      <c r="AA3" s="709"/>
      <c r="AB3" s="709"/>
      <c r="AC3" s="709"/>
      <c r="AD3" s="709"/>
      <c r="AE3" s="709"/>
      <c r="AF3" s="709"/>
      <c r="AJ3" s="285"/>
      <c r="AK3" s="285"/>
      <c r="AL3" s="285"/>
      <c r="AM3" s="717" t="s">
        <v>277</v>
      </c>
      <c r="AN3" s="717"/>
      <c r="AO3" s="717"/>
      <c r="AP3" s="717"/>
      <c r="AQ3" s="717"/>
      <c r="AR3" s="717"/>
      <c r="AS3" s="717"/>
      <c r="AT3" s="717"/>
      <c r="AU3" s="285"/>
      <c r="AV3" s="285"/>
      <c r="AW3" s="285"/>
      <c r="AX3" s="285"/>
      <c r="AY3" s="285"/>
      <c r="AZ3" s="285"/>
      <c r="BA3" s="285"/>
      <c r="BB3" s="285"/>
      <c r="BC3" s="285"/>
      <c r="BD3" s="285"/>
      <c r="BE3" s="285"/>
      <c r="BF3" s="285"/>
      <c r="BG3" s="285"/>
      <c r="BH3" s="285"/>
      <c r="BI3" s="285"/>
      <c r="BJ3" s="285"/>
      <c r="BK3" s="285"/>
      <c r="BL3" s="285"/>
      <c r="BM3" s="285"/>
      <c r="BN3" s="285"/>
      <c r="BO3" s="285"/>
      <c r="BP3" s="285"/>
      <c r="BQ3" s="285"/>
    </row>
    <row r="4" spans="1:69" s="1" customFormat="1" ht="21" customHeight="1">
      <c r="R4" s="910" t="s">
        <v>96</v>
      </c>
      <c r="S4" s="910"/>
      <c r="T4" s="910"/>
      <c r="U4" s="910"/>
      <c r="V4" s="709">
        <f>'１申請書'!$K$9</f>
        <v>0</v>
      </c>
      <c r="W4" s="709"/>
      <c r="X4" s="709"/>
      <c r="Y4" s="709"/>
      <c r="Z4" s="709"/>
      <c r="AA4" s="709"/>
      <c r="AB4" s="709"/>
      <c r="AC4" s="709"/>
      <c r="AD4" s="709"/>
      <c r="AE4" s="709"/>
      <c r="AF4" s="709"/>
      <c r="AJ4" s="285"/>
      <c r="AK4" s="285"/>
      <c r="AL4" s="80"/>
      <c r="AM4" s="717"/>
      <c r="AN4" s="717"/>
      <c r="AO4" s="717"/>
      <c r="AP4" s="717"/>
      <c r="AQ4" s="717"/>
      <c r="AR4" s="717"/>
      <c r="AS4" s="717"/>
      <c r="AT4" s="717"/>
      <c r="AU4" s="285"/>
      <c r="AV4" s="285"/>
      <c r="AW4" s="285"/>
      <c r="AX4" s="285"/>
      <c r="AY4" s="285"/>
      <c r="AZ4" s="285"/>
      <c r="BA4" s="285"/>
      <c r="BB4" s="285"/>
      <c r="BC4" s="285"/>
      <c r="BD4" s="285"/>
      <c r="BE4" s="285"/>
      <c r="BF4" s="285"/>
      <c r="BG4" s="285"/>
      <c r="BH4" s="285"/>
      <c r="BI4" s="285"/>
      <c r="BJ4" s="285"/>
      <c r="BK4" s="285"/>
      <c r="BL4" s="285"/>
      <c r="BM4" s="285"/>
      <c r="BN4" s="285"/>
      <c r="BO4" s="285"/>
      <c r="BP4" s="285"/>
      <c r="BQ4" s="285"/>
    </row>
    <row r="5" spans="1:69" ht="21" customHeight="1">
      <c r="C5" s="3"/>
      <c r="D5" s="3"/>
      <c r="E5" s="3"/>
      <c r="F5" s="3"/>
      <c r="G5" s="3"/>
    </row>
    <row r="6" spans="1:69" ht="21" customHeight="1">
      <c r="B6" s="2" t="s">
        <v>508</v>
      </c>
      <c r="Z6" s="13"/>
      <c r="AA6" s="46"/>
      <c r="AB6" s="46"/>
      <c r="AC6" s="46"/>
      <c r="AD6" s="46"/>
      <c r="AE6" s="46"/>
      <c r="AJ6" s="280"/>
      <c r="AK6" s="280"/>
      <c r="AL6" s="280"/>
      <c r="AM6" s="301"/>
      <c r="AN6" s="301"/>
      <c r="AO6" s="301"/>
      <c r="AP6" s="301"/>
      <c r="AQ6" s="301"/>
      <c r="AR6" s="301"/>
      <c r="AS6" s="301"/>
      <c r="AT6" s="301"/>
      <c r="AU6" s="86"/>
      <c r="AV6" s="168"/>
      <c r="AW6" s="168"/>
      <c r="AX6" s="168"/>
      <c r="AY6" s="168"/>
      <c r="AZ6" s="168"/>
      <c r="BA6" s="168"/>
      <c r="BB6" s="168"/>
      <c r="BC6" s="168"/>
      <c r="BD6" s="168"/>
      <c r="BE6" s="168"/>
      <c r="BF6" s="168"/>
      <c r="BG6" s="168"/>
      <c r="BH6" s="168"/>
      <c r="BI6" s="168"/>
      <c r="BJ6" s="168"/>
      <c r="BK6" s="168"/>
      <c r="BL6" s="168"/>
      <c r="BM6" s="168"/>
      <c r="BN6" s="168"/>
      <c r="BO6" s="168"/>
      <c r="BP6" s="168"/>
      <c r="BQ6" s="168"/>
    </row>
    <row r="7" spans="1:69" ht="21" customHeight="1">
      <c r="C7" s="2" t="s">
        <v>152</v>
      </c>
      <c r="Z7" s="13"/>
      <c r="AA7" s="46"/>
      <c r="AB7" s="46"/>
      <c r="AC7" s="46"/>
      <c r="AD7" s="46"/>
      <c r="AE7" s="46"/>
      <c r="AJ7" s="303"/>
      <c r="AK7" s="303"/>
      <c r="AL7" s="303"/>
      <c r="AM7" s="304"/>
      <c r="AN7" s="304"/>
      <c r="AO7" s="304"/>
      <c r="AP7" s="304"/>
      <c r="AQ7" s="304"/>
      <c r="AR7" s="304"/>
      <c r="AS7" s="304"/>
      <c r="AT7" s="304"/>
      <c r="AU7" s="25"/>
      <c r="AV7" s="294"/>
      <c r="AW7" s="294"/>
      <c r="AX7" s="294"/>
      <c r="AY7" s="294"/>
      <c r="AZ7" s="294"/>
      <c r="BA7" s="294"/>
      <c r="BB7" s="294"/>
      <c r="BC7" s="294"/>
      <c r="BD7" s="294"/>
      <c r="BE7" s="294"/>
      <c r="BF7" s="294"/>
      <c r="BG7" s="294"/>
      <c r="BH7" s="294"/>
      <c r="BI7" s="294"/>
      <c r="BJ7" s="294"/>
      <c r="BK7" s="294"/>
      <c r="BL7" s="294"/>
      <c r="BM7" s="294"/>
      <c r="BN7" s="294"/>
      <c r="BO7" s="294"/>
      <c r="BP7" s="294"/>
      <c r="BQ7" s="294"/>
    </row>
    <row r="8" spans="1:69" ht="21" customHeight="1">
      <c r="C8" s="1412"/>
      <c r="D8" s="1413"/>
      <c r="E8" s="1413"/>
      <c r="F8" s="1413"/>
      <c r="G8" s="1413"/>
      <c r="H8" s="1413"/>
      <c r="I8" s="1413"/>
      <c r="J8" s="1413"/>
      <c r="K8" s="1413"/>
      <c r="L8" s="1413"/>
      <c r="M8" s="1413"/>
      <c r="N8" s="1413"/>
      <c r="O8" s="1413"/>
      <c r="P8" s="1413"/>
      <c r="Q8" s="1413"/>
      <c r="R8" s="1413"/>
      <c r="S8" s="1413"/>
      <c r="T8" s="1413"/>
      <c r="U8" s="1413"/>
      <c r="V8" s="1413"/>
      <c r="W8" s="1413"/>
      <c r="X8" s="1413"/>
      <c r="Y8" s="1413"/>
      <c r="Z8" s="1413"/>
      <c r="AA8" s="1413"/>
      <c r="AB8" s="1413"/>
      <c r="AC8" s="1413"/>
      <c r="AD8" s="1413"/>
      <c r="AE8" s="1414"/>
      <c r="AJ8" s="208"/>
      <c r="AK8" s="299"/>
      <c r="AL8" s="299"/>
      <c r="AM8" s="297"/>
      <c r="AN8" s="297"/>
      <c r="AO8" s="297"/>
      <c r="AP8" s="297"/>
      <c r="AQ8" s="297"/>
      <c r="AR8" s="297"/>
      <c r="AS8" s="297"/>
      <c r="AT8" s="297"/>
      <c r="AU8" s="112"/>
      <c r="AV8" s="292"/>
      <c r="AW8" s="292"/>
      <c r="AX8" s="292"/>
      <c r="AY8" s="292"/>
      <c r="AZ8" s="292"/>
      <c r="BA8" s="292"/>
      <c r="BB8" s="292"/>
      <c r="BC8" s="292"/>
      <c r="BD8" s="292"/>
      <c r="BE8" s="292"/>
      <c r="BF8" s="292"/>
      <c r="BG8" s="292"/>
      <c r="BH8" s="292"/>
      <c r="BI8" s="292"/>
      <c r="BJ8" s="292"/>
      <c r="BK8" s="292"/>
      <c r="BL8" s="292"/>
      <c r="BM8" s="292"/>
      <c r="BN8" s="292"/>
      <c r="BO8" s="292"/>
      <c r="BP8" s="292"/>
      <c r="BQ8" s="293"/>
    </row>
    <row r="9" spans="1:69" ht="21" customHeight="1">
      <c r="C9" s="1415"/>
      <c r="D9" s="1416"/>
      <c r="E9" s="1416"/>
      <c r="F9" s="1416"/>
      <c r="G9" s="1416"/>
      <c r="H9" s="1416"/>
      <c r="I9" s="1416"/>
      <c r="J9" s="1416"/>
      <c r="K9" s="1416"/>
      <c r="L9" s="1416"/>
      <c r="M9" s="1416"/>
      <c r="N9" s="1416"/>
      <c r="O9" s="1416"/>
      <c r="P9" s="1416"/>
      <c r="Q9" s="1416"/>
      <c r="R9" s="1416"/>
      <c r="S9" s="1416"/>
      <c r="T9" s="1416"/>
      <c r="U9" s="1416"/>
      <c r="V9" s="1416"/>
      <c r="W9" s="1416"/>
      <c r="X9" s="1416"/>
      <c r="Y9" s="1416"/>
      <c r="Z9" s="1416"/>
      <c r="AA9" s="1416"/>
      <c r="AB9" s="1416"/>
      <c r="AC9" s="1416"/>
      <c r="AD9" s="1416"/>
      <c r="AE9" s="1417"/>
      <c r="AJ9" s="300"/>
      <c r="AK9" s="1314" t="s">
        <v>409</v>
      </c>
      <c r="AL9" s="1314"/>
      <c r="AM9" s="1314"/>
      <c r="AN9" s="1314"/>
      <c r="AO9" s="1314"/>
      <c r="AP9" s="1314"/>
      <c r="AQ9" s="1314"/>
      <c r="AR9" s="1314"/>
      <c r="AS9" s="1314"/>
      <c r="AT9" s="1314"/>
      <c r="AU9" s="1314"/>
      <c r="AV9" s="1314"/>
      <c r="AW9" s="1314"/>
      <c r="AX9" s="1314"/>
      <c r="AY9" s="1314"/>
      <c r="AZ9" s="1314"/>
      <c r="BA9" s="1314"/>
      <c r="BB9" s="1314"/>
      <c r="BC9" s="1314"/>
      <c r="BD9" s="1314"/>
      <c r="BE9" s="1314"/>
      <c r="BF9" s="1314"/>
      <c r="BG9" s="1314"/>
      <c r="BH9" s="1314"/>
      <c r="BI9" s="1314"/>
      <c r="BJ9" s="1314"/>
      <c r="BK9" s="1314"/>
      <c r="BL9" s="1314"/>
      <c r="BM9" s="1314"/>
      <c r="BN9" s="1314"/>
      <c r="BO9" s="1314"/>
      <c r="BP9" s="1314"/>
      <c r="BQ9" s="1315"/>
    </row>
    <row r="10" spans="1:69" ht="21" customHeight="1">
      <c r="C10" s="1415"/>
      <c r="D10" s="1416"/>
      <c r="E10" s="1416"/>
      <c r="F10" s="1416"/>
      <c r="G10" s="1416"/>
      <c r="H10" s="1416"/>
      <c r="I10" s="1416"/>
      <c r="J10" s="1416"/>
      <c r="K10" s="1416"/>
      <c r="L10" s="1416"/>
      <c r="M10" s="1416"/>
      <c r="N10" s="1416"/>
      <c r="O10" s="1416"/>
      <c r="P10" s="1416"/>
      <c r="Q10" s="1416"/>
      <c r="R10" s="1416"/>
      <c r="S10" s="1416"/>
      <c r="T10" s="1416"/>
      <c r="U10" s="1416"/>
      <c r="V10" s="1416"/>
      <c r="W10" s="1416"/>
      <c r="X10" s="1416"/>
      <c r="Y10" s="1416"/>
      <c r="Z10" s="1416"/>
      <c r="AA10" s="1416"/>
      <c r="AB10" s="1416"/>
      <c r="AC10" s="1416"/>
      <c r="AD10" s="1416"/>
      <c r="AE10" s="1417"/>
      <c r="AJ10" s="300"/>
      <c r="AK10" s="1314"/>
      <c r="AL10" s="1314"/>
      <c r="AM10" s="1314"/>
      <c r="AN10" s="1314"/>
      <c r="AO10" s="1314"/>
      <c r="AP10" s="1314"/>
      <c r="AQ10" s="1314"/>
      <c r="AR10" s="1314"/>
      <c r="AS10" s="1314"/>
      <c r="AT10" s="1314"/>
      <c r="AU10" s="1314"/>
      <c r="AV10" s="1314"/>
      <c r="AW10" s="1314"/>
      <c r="AX10" s="1314"/>
      <c r="AY10" s="1314"/>
      <c r="AZ10" s="1314"/>
      <c r="BA10" s="1314"/>
      <c r="BB10" s="1314"/>
      <c r="BC10" s="1314"/>
      <c r="BD10" s="1314"/>
      <c r="BE10" s="1314"/>
      <c r="BF10" s="1314"/>
      <c r="BG10" s="1314"/>
      <c r="BH10" s="1314"/>
      <c r="BI10" s="1314"/>
      <c r="BJ10" s="1314"/>
      <c r="BK10" s="1314"/>
      <c r="BL10" s="1314"/>
      <c r="BM10" s="1314"/>
      <c r="BN10" s="1314"/>
      <c r="BO10" s="1314"/>
      <c r="BP10" s="1314"/>
      <c r="BQ10" s="1315"/>
    </row>
    <row r="11" spans="1:69" ht="21" customHeight="1">
      <c r="C11" s="1415"/>
      <c r="D11" s="1416"/>
      <c r="E11" s="1416"/>
      <c r="F11" s="1416"/>
      <c r="G11" s="1416"/>
      <c r="H11" s="1416"/>
      <c r="I11" s="1416"/>
      <c r="J11" s="1416"/>
      <c r="K11" s="1416"/>
      <c r="L11" s="1416"/>
      <c r="M11" s="1416"/>
      <c r="N11" s="1416"/>
      <c r="O11" s="1416"/>
      <c r="P11" s="1416"/>
      <c r="Q11" s="1416"/>
      <c r="R11" s="1416"/>
      <c r="S11" s="1416"/>
      <c r="T11" s="1416"/>
      <c r="U11" s="1416"/>
      <c r="V11" s="1416"/>
      <c r="W11" s="1416"/>
      <c r="X11" s="1416"/>
      <c r="Y11" s="1416"/>
      <c r="Z11" s="1416"/>
      <c r="AA11" s="1416"/>
      <c r="AB11" s="1416"/>
      <c r="AC11" s="1416"/>
      <c r="AD11" s="1416"/>
      <c r="AE11" s="1417"/>
      <c r="AJ11" s="300"/>
      <c r="AK11" s="1314"/>
      <c r="AL11" s="1314"/>
      <c r="AM11" s="1314"/>
      <c r="AN11" s="1314"/>
      <c r="AO11" s="1314"/>
      <c r="AP11" s="1314"/>
      <c r="AQ11" s="1314"/>
      <c r="AR11" s="1314"/>
      <c r="AS11" s="1314"/>
      <c r="AT11" s="1314"/>
      <c r="AU11" s="1314"/>
      <c r="AV11" s="1314"/>
      <c r="AW11" s="1314"/>
      <c r="AX11" s="1314"/>
      <c r="AY11" s="1314"/>
      <c r="AZ11" s="1314"/>
      <c r="BA11" s="1314"/>
      <c r="BB11" s="1314"/>
      <c r="BC11" s="1314"/>
      <c r="BD11" s="1314"/>
      <c r="BE11" s="1314"/>
      <c r="BF11" s="1314"/>
      <c r="BG11" s="1314"/>
      <c r="BH11" s="1314"/>
      <c r="BI11" s="1314"/>
      <c r="BJ11" s="1314"/>
      <c r="BK11" s="1314"/>
      <c r="BL11" s="1314"/>
      <c r="BM11" s="1314"/>
      <c r="BN11" s="1314"/>
      <c r="BO11" s="1314"/>
      <c r="BP11" s="1314"/>
      <c r="BQ11" s="1315"/>
    </row>
    <row r="12" spans="1:69" ht="21" customHeight="1">
      <c r="C12" s="1415"/>
      <c r="D12" s="1416"/>
      <c r="E12" s="1416"/>
      <c r="F12" s="1416"/>
      <c r="G12" s="1416"/>
      <c r="H12" s="1416"/>
      <c r="I12" s="1416"/>
      <c r="J12" s="1416"/>
      <c r="K12" s="1416"/>
      <c r="L12" s="1416"/>
      <c r="M12" s="1416"/>
      <c r="N12" s="1416"/>
      <c r="O12" s="1416"/>
      <c r="P12" s="1416"/>
      <c r="Q12" s="1416"/>
      <c r="R12" s="1416"/>
      <c r="S12" s="1416"/>
      <c r="T12" s="1416"/>
      <c r="U12" s="1416"/>
      <c r="V12" s="1416"/>
      <c r="W12" s="1416"/>
      <c r="X12" s="1416"/>
      <c r="Y12" s="1416"/>
      <c r="Z12" s="1416"/>
      <c r="AA12" s="1416"/>
      <c r="AB12" s="1416"/>
      <c r="AC12" s="1416"/>
      <c r="AD12" s="1416"/>
      <c r="AE12" s="1417"/>
      <c r="AJ12" s="282"/>
      <c r="AK12" s="1314"/>
      <c r="AL12" s="1314"/>
      <c r="AM12" s="1314"/>
      <c r="AN12" s="1314"/>
      <c r="AO12" s="1314"/>
      <c r="AP12" s="1314"/>
      <c r="AQ12" s="1314"/>
      <c r="AR12" s="1314"/>
      <c r="AS12" s="1314"/>
      <c r="AT12" s="1314"/>
      <c r="AU12" s="1314"/>
      <c r="AV12" s="1314"/>
      <c r="AW12" s="1314"/>
      <c r="AX12" s="1314"/>
      <c r="AY12" s="1314"/>
      <c r="AZ12" s="1314"/>
      <c r="BA12" s="1314"/>
      <c r="BB12" s="1314"/>
      <c r="BC12" s="1314"/>
      <c r="BD12" s="1314"/>
      <c r="BE12" s="1314"/>
      <c r="BF12" s="1314"/>
      <c r="BG12" s="1314"/>
      <c r="BH12" s="1314"/>
      <c r="BI12" s="1314"/>
      <c r="BJ12" s="1314"/>
      <c r="BK12" s="1314"/>
      <c r="BL12" s="1314"/>
      <c r="BM12" s="1314"/>
      <c r="BN12" s="1314"/>
      <c r="BO12" s="1314"/>
      <c r="BP12" s="1314"/>
      <c r="BQ12" s="1315"/>
    </row>
    <row r="13" spans="1:69" ht="21" customHeight="1">
      <c r="C13" s="1415"/>
      <c r="D13" s="1416"/>
      <c r="E13" s="1416"/>
      <c r="F13" s="1416"/>
      <c r="G13" s="1416"/>
      <c r="H13" s="1416"/>
      <c r="I13" s="1416"/>
      <c r="J13" s="1416"/>
      <c r="K13" s="1416"/>
      <c r="L13" s="1416"/>
      <c r="M13" s="1416"/>
      <c r="N13" s="1416"/>
      <c r="O13" s="1416"/>
      <c r="P13" s="1416"/>
      <c r="Q13" s="1416"/>
      <c r="R13" s="1416"/>
      <c r="S13" s="1416"/>
      <c r="T13" s="1416"/>
      <c r="U13" s="1416"/>
      <c r="V13" s="1416"/>
      <c r="W13" s="1416"/>
      <c r="X13" s="1416"/>
      <c r="Y13" s="1416"/>
      <c r="Z13" s="1416"/>
      <c r="AA13" s="1416"/>
      <c r="AB13" s="1416"/>
      <c r="AC13" s="1416"/>
      <c r="AD13" s="1416"/>
      <c r="AE13" s="1417"/>
      <c r="AJ13" s="282"/>
      <c r="AK13" s="1314"/>
      <c r="AL13" s="1314"/>
      <c r="AM13" s="1314"/>
      <c r="AN13" s="1314"/>
      <c r="AO13" s="1314"/>
      <c r="AP13" s="1314"/>
      <c r="AQ13" s="1314"/>
      <c r="AR13" s="1314"/>
      <c r="AS13" s="1314"/>
      <c r="AT13" s="1314"/>
      <c r="AU13" s="1314"/>
      <c r="AV13" s="1314"/>
      <c r="AW13" s="1314"/>
      <c r="AX13" s="1314"/>
      <c r="AY13" s="1314"/>
      <c r="AZ13" s="1314"/>
      <c r="BA13" s="1314"/>
      <c r="BB13" s="1314"/>
      <c r="BC13" s="1314"/>
      <c r="BD13" s="1314"/>
      <c r="BE13" s="1314"/>
      <c r="BF13" s="1314"/>
      <c r="BG13" s="1314"/>
      <c r="BH13" s="1314"/>
      <c r="BI13" s="1314"/>
      <c r="BJ13" s="1314"/>
      <c r="BK13" s="1314"/>
      <c r="BL13" s="1314"/>
      <c r="BM13" s="1314"/>
      <c r="BN13" s="1314"/>
      <c r="BO13" s="1314"/>
      <c r="BP13" s="1314"/>
      <c r="BQ13" s="1315"/>
    </row>
    <row r="14" spans="1:69" ht="21" customHeight="1">
      <c r="C14" s="1415"/>
      <c r="D14" s="1416"/>
      <c r="E14" s="1416"/>
      <c r="F14" s="1416"/>
      <c r="G14" s="1416"/>
      <c r="H14" s="1416"/>
      <c r="I14" s="1416"/>
      <c r="J14" s="1416"/>
      <c r="K14" s="1416"/>
      <c r="L14" s="1416"/>
      <c r="M14" s="1416"/>
      <c r="N14" s="1416"/>
      <c r="O14" s="1416"/>
      <c r="P14" s="1416"/>
      <c r="Q14" s="1416"/>
      <c r="R14" s="1416"/>
      <c r="S14" s="1416"/>
      <c r="T14" s="1416"/>
      <c r="U14" s="1416"/>
      <c r="V14" s="1416"/>
      <c r="W14" s="1416"/>
      <c r="X14" s="1416"/>
      <c r="Y14" s="1416"/>
      <c r="Z14" s="1416"/>
      <c r="AA14" s="1416"/>
      <c r="AB14" s="1416"/>
      <c r="AC14" s="1416"/>
      <c r="AD14" s="1416"/>
      <c r="AE14" s="1417"/>
      <c r="AJ14" s="282"/>
      <c r="AK14" s="280"/>
      <c r="AL14" s="280"/>
      <c r="AM14" s="301"/>
      <c r="AN14" s="301"/>
      <c r="AO14" s="301"/>
      <c r="AP14" s="301"/>
      <c r="AQ14" s="301"/>
      <c r="AR14" s="301"/>
      <c r="AS14" s="301"/>
      <c r="AT14" s="301"/>
      <c r="AU14" s="2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302"/>
    </row>
    <row r="15" spans="1:69" ht="21" customHeight="1">
      <c r="C15" s="1415"/>
      <c r="D15" s="1416"/>
      <c r="E15" s="1416"/>
      <c r="F15" s="1416"/>
      <c r="G15" s="1416"/>
      <c r="H15" s="1416"/>
      <c r="I15" s="1416"/>
      <c r="J15" s="1416"/>
      <c r="K15" s="1416"/>
      <c r="L15" s="1416"/>
      <c r="M15" s="1416"/>
      <c r="N15" s="1416"/>
      <c r="O15" s="1416"/>
      <c r="P15" s="1416"/>
      <c r="Q15" s="1416"/>
      <c r="R15" s="1416"/>
      <c r="S15" s="1416"/>
      <c r="T15" s="1416"/>
      <c r="U15" s="1416"/>
      <c r="V15" s="1416"/>
      <c r="W15" s="1416"/>
      <c r="X15" s="1416"/>
      <c r="Y15" s="1416"/>
      <c r="Z15" s="1416"/>
      <c r="AA15" s="1416"/>
      <c r="AB15" s="1416"/>
      <c r="AC15" s="1416"/>
      <c r="AD15" s="1416"/>
      <c r="AE15" s="1417"/>
      <c r="AJ15" s="260"/>
      <c r="AK15" s="303"/>
      <c r="AL15" s="303"/>
      <c r="AM15" s="304"/>
      <c r="AN15" s="304"/>
      <c r="AO15" s="304"/>
      <c r="AP15" s="304"/>
      <c r="AQ15" s="304"/>
      <c r="AR15" s="304"/>
      <c r="AS15" s="304"/>
      <c r="AT15" s="304"/>
      <c r="AU15" s="25"/>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5"/>
    </row>
    <row r="16" spans="1:69" ht="21" customHeight="1">
      <c r="C16" s="1415"/>
      <c r="D16" s="1416"/>
      <c r="E16" s="1416"/>
      <c r="F16" s="1416"/>
      <c r="G16" s="1416"/>
      <c r="H16" s="1416"/>
      <c r="I16" s="1416"/>
      <c r="J16" s="1416"/>
      <c r="K16" s="1416"/>
      <c r="L16" s="1416"/>
      <c r="M16" s="1416"/>
      <c r="N16" s="1416"/>
      <c r="O16" s="1416"/>
      <c r="P16" s="1416"/>
      <c r="Q16" s="1416"/>
      <c r="R16" s="1416"/>
      <c r="S16" s="1416"/>
      <c r="T16" s="1416"/>
      <c r="U16" s="1416"/>
      <c r="V16" s="1416"/>
      <c r="W16" s="1416"/>
      <c r="X16" s="1416"/>
      <c r="Y16" s="1416"/>
      <c r="Z16" s="1416"/>
      <c r="AA16" s="1416"/>
      <c r="AB16" s="1416"/>
      <c r="AC16" s="1416"/>
      <c r="AD16" s="1416"/>
      <c r="AE16" s="1417"/>
    </row>
    <row r="17" spans="3:69" ht="21" customHeight="1">
      <c r="C17" s="1415"/>
      <c r="D17" s="1416"/>
      <c r="E17" s="1416"/>
      <c r="F17" s="1416"/>
      <c r="G17" s="1416"/>
      <c r="H17" s="1416"/>
      <c r="I17" s="1416"/>
      <c r="J17" s="1416"/>
      <c r="K17" s="1416"/>
      <c r="L17" s="1416"/>
      <c r="M17" s="1416"/>
      <c r="N17" s="1416"/>
      <c r="O17" s="1416"/>
      <c r="P17" s="1416"/>
      <c r="Q17" s="1416"/>
      <c r="R17" s="1416"/>
      <c r="S17" s="1416"/>
      <c r="T17" s="1416"/>
      <c r="U17" s="1416"/>
      <c r="V17" s="1416"/>
      <c r="W17" s="1416"/>
      <c r="X17" s="1416"/>
      <c r="Y17" s="1416"/>
      <c r="Z17" s="1416"/>
      <c r="AA17" s="1416"/>
      <c r="AB17" s="1416"/>
      <c r="AC17" s="1416"/>
      <c r="AD17" s="1416"/>
      <c r="AE17" s="1417"/>
      <c r="AM17" s="86"/>
      <c r="AN17" s="86"/>
      <c r="AO17" s="86"/>
      <c r="AP17" s="86"/>
      <c r="AQ17" s="86"/>
      <c r="AR17" s="86"/>
      <c r="AS17" s="86"/>
      <c r="AT17" s="86"/>
      <c r="AU17" s="86"/>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row>
    <row r="18" spans="3:69" ht="21" customHeight="1">
      <c r="C18" s="1415"/>
      <c r="D18" s="1416"/>
      <c r="E18" s="1416"/>
      <c r="F18" s="1416"/>
      <c r="G18" s="1416"/>
      <c r="H18" s="1416"/>
      <c r="I18" s="1416"/>
      <c r="J18" s="1416"/>
      <c r="K18" s="1416"/>
      <c r="L18" s="1416"/>
      <c r="M18" s="1416"/>
      <c r="N18" s="1416"/>
      <c r="O18" s="1416"/>
      <c r="P18" s="1416"/>
      <c r="Q18" s="1416"/>
      <c r="R18" s="1416"/>
      <c r="S18" s="1416"/>
      <c r="T18" s="1416"/>
      <c r="U18" s="1416"/>
      <c r="V18" s="1416"/>
      <c r="W18" s="1416"/>
      <c r="X18" s="1416"/>
      <c r="Y18" s="1416"/>
      <c r="Z18" s="1416"/>
      <c r="AA18" s="1416"/>
      <c r="AB18" s="1416"/>
      <c r="AC18" s="1416"/>
      <c r="AD18" s="1416"/>
      <c r="AE18" s="1417"/>
      <c r="AM18" s="86"/>
      <c r="AN18" s="86"/>
      <c r="AO18" s="86"/>
      <c r="AP18" s="86"/>
      <c r="AQ18" s="86"/>
      <c r="AR18" s="86"/>
      <c r="AS18" s="86"/>
      <c r="AT18" s="86"/>
      <c r="AU18" s="86"/>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row>
    <row r="19" spans="3:69" ht="21" customHeight="1">
      <c r="C19" s="1415"/>
      <c r="D19" s="1416"/>
      <c r="E19" s="1416"/>
      <c r="F19" s="1416"/>
      <c r="G19" s="1416"/>
      <c r="H19" s="1416"/>
      <c r="I19" s="1416"/>
      <c r="J19" s="1416"/>
      <c r="K19" s="1416"/>
      <c r="L19" s="1416"/>
      <c r="M19" s="1416"/>
      <c r="N19" s="1416"/>
      <c r="O19" s="1416"/>
      <c r="P19" s="1416"/>
      <c r="Q19" s="1416"/>
      <c r="R19" s="1416"/>
      <c r="S19" s="1416"/>
      <c r="T19" s="1416"/>
      <c r="U19" s="1416"/>
      <c r="V19" s="1416"/>
      <c r="W19" s="1416"/>
      <c r="X19" s="1416"/>
      <c r="Y19" s="1416"/>
      <c r="Z19" s="1416"/>
      <c r="AA19" s="1416"/>
      <c r="AB19" s="1416"/>
      <c r="AC19" s="1416"/>
      <c r="AD19" s="1416"/>
      <c r="AE19" s="1417"/>
      <c r="AM19" s="86"/>
      <c r="AN19" s="86"/>
      <c r="AO19" s="86"/>
      <c r="AP19" s="86"/>
      <c r="AQ19" s="86"/>
      <c r="AR19" s="86"/>
      <c r="AS19" s="86"/>
      <c r="AT19" s="86"/>
      <c r="AU19" s="86"/>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row>
    <row r="20" spans="3:69" ht="21" customHeight="1">
      <c r="C20" s="1415"/>
      <c r="D20" s="1416"/>
      <c r="E20" s="1416"/>
      <c r="F20" s="1416"/>
      <c r="G20" s="1416"/>
      <c r="H20" s="1416"/>
      <c r="I20" s="1416"/>
      <c r="J20" s="1416"/>
      <c r="K20" s="1416"/>
      <c r="L20" s="1416"/>
      <c r="M20" s="1416"/>
      <c r="N20" s="1416"/>
      <c r="O20" s="1416"/>
      <c r="P20" s="1416"/>
      <c r="Q20" s="1416"/>
      <c r="R20" s="1416"/>
      <c r="S20" s="1416"/>
      <c r="T20" s="1416"/>
      <c r="U20" s="1416"/>
      <c r="V20" s="1416"/>
      <c r="W20" s="1416"/>
      <c r="X20" s="1416"/>
      <c r="Y20" s="1416"/>
      <c r="Z20" s="1416"/>
      <c r="AA20" s="1416"/>
      <c r="AB20" s="1416"/>
      <c r="AC20" s="1416"/>
      <c r="AD20" s="1416"/>
      <c r="AE20" s="1417"/>
      <c r="AM20" s="86"/>
      <c r="AN20" s="86"/>
      <c r="AO20" s="86"/>
      <c r="AP20" s="86"/>
      <c r="AQ20" s="86"/>
      <c r="AR20" s="86"/>
      <c r="AS20" s="86"/>
      <c r="AT20" s="86"/>
      <c r="AU20" s="86"/>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row>
    <row r="21" spans="3:69" ht="21" customHeight="1">
      <c r="C21" s="1415"/>
      <c r="D21" s="1416"/>
      <c r="E21" s="1416"/>
      <c r="F21" s="1416"/>
      <c r="G21" s="1416"/>
      <c r="H21" s="1416"/>
      <c r="I21" s="1416"/>
      <c r="J21" s="1416"/>
      <c r="K21" s="1416"/>
      <c r="L21" s="1416"/>
      <c r="M21" s="1416"/>
      <c r="N21" s="1416"/>
      <c r="O21" s="1416"/>
      <c r="P21" s="1416"/>
      <c r="Q21" s="1416"/>
      <c r="R21" s="1416"/>
      <c r="S21" s="1416"/>
      <c r="T21" s="1416"/>
      <c r="U21" s="1416"/>
      <c r="V21" s="1416"/>
      <c r="W21" s="1416"/>
      <c r="X21" s="1416"/>
      <c r="Y21" s="1416"/>
      <c r="Z21" s="1416"/>
      <c r="AA21" s="1416"/>
      <c r="AB21" s="1416"/>
      <c r="AC21" s="1416"/>
      <c r="AD21" s="1416"/>
      <c r="AE21" s="1417"/>
      <c r="AM21" s="86"/>
      <c r="AN21" s="86"/>
      <c r="AO21" s="86"/>
      <c r="AP21" s="86"/>
      <c r="AQ21" s="86"/>
      <c r="AR21" s="86"/>
      <c r="AS21" s="86"/>
      <c r="AT21" s="86"/>
      <c r="AU21" s="86"/>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row>
    <row r="22" spans="3:69" ht="21" customHeight="1">
      <c r="C22" s="1415"/>
      <c r="D22" s="1416"/>
      <c r="E22" s="1416"/>
      <c r="F22" s="1416"/>
      <c r="G22" s="1416"/>
      <c r="H22" s="1416"/>
      <c r="I22" s="1416"/>
      <c r="J22" s="1416"/>
      <c r="K22" s="1416"/>
      <c r="L22" s="1416"/>
      <c r="M22" s="1416"/>
      <c r="N22" s="1416"/>
      <c r="O22" s="1416"/>
      <c r="P22" s="1416"/>
      <c r="Q22" s="1416"/>
      <c r="R22" s="1416"/>
      <c r="S22" s="1416"/>
      <c r="T22" s="1416"/>
      <c r="U22" s="1416"/>
      <c r="V22" s="1416"/>
      <c r="W22" s="1416"/>
      <c r="X22" s="1416"/>
      <c r="Y22" s="1416"/>
      <c r="Z22" s="1416"/>
      <c r="AA22" s="1416"/>
      <c r="AB22" s="1416"/>
      <c r="AC22" s="1416"/>
      <c r="AD22" s="1416"/>
      <c r="AE22" s="1417"/>
      <c r="AJ22" s="298"/>
      <c r="AK22" s="298"/>
      <c r="AL22" s="298"/>
      <c r="AM22" s="86"/>
      <c r="AN22" s="86"/>
      <c r="AO22" s="86"/>
      <c r="AP22" s="86"/>
      <c r="AQ22" s="86"/>
      <c r="AR22" s="86"/>
      <c r="AS22" s="86"/>
      <c r="AT22" s="86"/>
      <c r="AU22" s="86"/>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row>
    <row r="23" spans="3:69" ht="21" customHeight="1">
      <c r="C23" s="1415"/>
      <c r="D23" s="1416"/>
      <c r="E23" s="1416"/>
      <c r="F23" s="1416"/>
      <c r="G23" s="1416"/>
      <c r="H23" s="1416"/>
      <c r="I23" s="1416"/>
      <c r="J23" s="1416"/>
      <c r="K23" s="1416"/>
      <c r="L23" s="1416"/>
      <c r="M23" s="1416"/>
      <c r="N23" s="1416"/>
      <c r="O23" s="1416"/>
      <c r="P23" s="1416"/>
      <c r="Q23" s="1416"/>
      <c r="R23" s="1416"/>
      <c r="S23" s="1416"/>
      <c r="T23" s="1416"/>
      <c r="U23" s="1416"/>
      <c r="V23" s="1416"/>
      <c r="W23" s="1416"/>
      <c r="X23" s="1416"/>
      <c r="Y23" s="1416"/>
      <c r="Z23" s="1416"/>
      <c r="AA23" s="1416"/>
      <c r="AB23" s="1416"/>
      <c r="AC23" s="1416"/>
      <c r="AD23" s="1416"/>
      <c r="AE23" s="1417"/>
      <c r="AJ23" s="298"/>
      <c r="AK23" s="298"/>
      <c r="AL23" s="298"/>
      <c r="AM23" s="86"/>
      <c r="AN23" s="86"/>
      <c r="AO23" s="86"/>
      <c r="AP23" s="86"/>
      <c r="AQ23" s="86"/>
      <c r="AR23" s="86"/>
      <c r="AS23" s="86"/>
      <c r="AT23" s="86"/>
      <c r="AU23" s="86"/>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row>
    <row r="24" spans="3:69" ht="21" customHeight="1">
      <c r="C24" s="1415"/>
      <c r="D24" s="1416"/>
      <c r="E24" s="1416"/>
      <c r="F24" s="1416"/>
      <c r="G24" s="1416"/>
      <c r="H24" s="1416"/>
      <c r="I24" s="1416"/>
      <c r="J24" s="1416"/>
      <c r="K24" s="1416"/>
      <c r="L24" s="1416"/>
      <c r="M24" s="1416"/>
      <c r="N24" s="1416"/>
      <c r="O24" s="1416"/>
      <c r="P24" s="1416"/>
      <c r="Q24" s="1416"/>
      <c r="R24" s="1416"/>
      <c r="S24" s="1416"/>
      <c r="T24" s="1416"/>
      <c r="U24" s="1416"/>
      <c r="V24" s="1416"/>
      <c r="W24" s="1416"/>
      <c r="X24" s="1416"/>
      <c r="Y24" s="1416"/>
      <c r="Z24" s="1416"/>
      <c r="AA24" s="1416"/>
      <c r="AB24" s="1416"/>
      <c r="AC24" s="1416"/>
      <c r="AD24" s="1416"/>
      <c r="AE24" s="1417"/>
      <c r="AJ24" s="298"/>
      <c r="AK24" s="298"/>
      <c r="AL24" s="298"/>
      <c r="AM24" s="86"/>
      <c r="AN24" s="86"/>
      <c r="AO24" s="86"/>
      <c r="AP24" s="86"/>
      <c r="AQ24" s="86"/>
      <c r="AR24" s="86"/>
      <c r="AS24" s="86"/>
      <c r="AT24" s="86"/>
      <c r="AU24" s="86"/>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row>
    <row r="25" spans="3:69" ht="21" customHeight="1">
      <c r="C25" s="1415"/>
      <c r="D25" s="1416"/>
      <c r="E25" s="1416"/>
      <c r="F25" s="1416"/>
      <c r="G25" s="1416"/>
      <c r="H25" s="1416"/>
      <c r="I25" s="1416"/>
      <c r="J25" s="1416"/>
      <c r="K25" s="1416"/>
      <c r="L25" s="1416"/>
      <c r="M25" s="1416"/>
      <c r="N25" s="1416"/>
      <c r="O25" s="1416"/>
      <c r="P25" s="1416"/>
      <c r="Q25" s="1416"/>
      <c r="R25" s="1416"/>
      <c r="S25" s="1416"/>
      <c r="T25" s="1416"/>
      <c r="U25" s="1416"/>
      <c r="V25" s="1416"/>
      <c r="W25" s="1416"/>
      <c r="X25" s="1416"/>
      <c r="Y25" s="1416"/>
      <c r="Z25" s="1416"/>
      <c r="AA25" s="1416"/>
      <c r="AB25" s="1416"/>
      <c r="AC25" s="1416"/>
      <c r="AD25" s="1416"/>
      <c r="AE25" s="1417"/>
      <c r="AM25" s="86"/>
      <c r="AN25" s="86"/>
      <c r="AO25" s="86"/>
      <c r="AP25" s="86"/>
      <c r="AQ25" s="86"/>
      <c r="AR25" s="86"/>
      <c r="AS25" s="86"/>
      <c r="AT25" s="86"/>
      <c r="AU25" s="86"/>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row>
    <row r="26" spans="3:69" ht="21" customHeight="1">
      <c r="C26" s="1415"/>
      <c r="D26" s="1416"/>
      <c r="E26" s="1416"/>
      <c r="F26" s="1416"/>
      <c r="G26" s="1416"/>
      <c r="H26" s="1416"/>
      <c r="I26" s="1416"/>
      <c r="J26" s="1416"/>
      <c r="K26" s="1416"/>
      <c r="L26" s="1416"/>
      <c r="M26" s="1416"/>
      <c r="N26" s="1416"/>
      <c r="O26" s="1416"/>
      <c r="P26" s="1416"/>
      <c r="Q26" s="1416"/>
      <c r="R26" s="1416"/>
      <c r="S26" s="1416"/>
      <c r="T26" s="1416"/>
      <c r="U26" s="1416"/>
      <c r="V26" s="1416"/>
      <c r="W26" s="1416"/>
      <c r="X26" s="1416"/>
      <c r="Y26" s="1416"/>
      <c r="Z26" s="1416"/>
      <c r="AA26" s="1416"/>
      <c r="AB26" s="1416"/>
      <c r="AC26" s="1416"/>
      <c r="AD26" s="1416"/>
      <c r="AE26" s="1417"/>
      <c r="AM26" s="86"/>
      <c r="AN26" s="86"/>
      <c r="AO26" s="86"/>
      <c r="AP26" s="86"/>
      <c r="AQ26" s="86"/>
      <c r="AR26" s="86"/>
      <c r="AS26" s="86"/>
      <c r="AT26" s="86"/>
      <c r="AU26" s="86"/>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row>
    <row r="27" spans="3:69" ht="21" customHeight="1">
      <c r="C27" s="1415"/>
      <c r="D27" s="1416"/>
      <c r="E27" s="1416"/>
      <c r="F27" s="1416"/>
      <c r="G27" s="1416"/>
      <c r="H27" s="1416"/>
      <c r="I27" s="1416"/>
      <c r="J27" s="1416"/>
      <c r="K27" s="1416"/>
      <c r="L27" s="1416"/>
      <c r="M27" s="1416"/>
      <c r="N27" s="1416"/>
      <c r="O27" s="1416"/>
      <c r="P27" s="1416"/>
      <c r="Q27" s="1416"/>
      <c r="R27" s="1416"/>
      <c r="S27" s="1416"/>
      <c r="T27" s="1416"/>
      <c r="U27" s="1416"/>
      <c r="V27" s="1416"/>
      <c r="W27" s="1416"/>
      <c r="X27" s="1416"/>
      <c r="Y27" s="1416"/>
      <c r="Z27" s="1416"/>
      <c r="AA27" s="1416"/>
      <c r="AB27" s="1416"/>
      <c r="AC27" s="1416"/>
      <c r="AD27" s="1416"/>
      <c r="AE27" s="1417"/>
      <c r="AM27" s="86"/>
      <c r="AN27" s="86"/>
      <c r="AO27" s="86"/>
      <c r="AP27" s="86"/>
      <c r="AQ27" s="86"/>
      <c r="AR27" s="86"/>
      <c r="AS27" s="86"/>
      <c r="AT27" s="86"/>
      <c r="AU27" s="86"/>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row>
    <row r="28" spans="3:69" ht="21" customHeight="1">
      <c r="C28" s="1415"/>
      <c r="D28" s="1416"/>
      <c r="E28" s="1416"/>
      <c r="F28" s="1416"/>
      <c r="G28" s="1416"/>
      <c r="H28" s="1416"/>
      <c r="I28" s="1416"/>
      <c r="J28" s="1416"/>
      <c r="K28" s="1416"/>
      <c r="L28" s="1416"/>
      <c r="M28" s="1416"/>
      <c r="N28" s="1416"/>
      <c r="O28" s="1416"/>
      <c r="P28" s="1416"/>
      <c r="Q28" s="1416"/>
      <c r="R28" s="1416"/>
      <c r="S28" s="1416"/>
      <c r="T28" s="1416"/>
      <c r="U28" s="1416"/>
      <c r="V28" s="1416"/>
      <c r="W28" s="1416"/>
      <c r="X28" s="1416"/>
      <c r="Y28" s="1416"/>
      <c r="Z28" s="1416"/>
      <c r="AA28" s="1416"/>
      <c r="AB28" s="1416"/>
      <c r="AC28" s="1416"/>
      <c r="AD28" s="1416"/>
      <c r="AE28" s="1417"/>
      <c r="AM28" s="86"/>
      <c r="AN28" s="86"/>
      <c r="AO28" s="86"/>
      <c r="AP28" s="86"/>
      <c r="AQ28" s="86"/>
      <c r="AR28" s="86"/>
      <c r="AS28" s="86"/>
      <c r="AT28" s="86"/>
      <c r="AU28" s="86"/>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row>
    <row r="29" spans="3:69" ht="21" customHeight="1">
      <c r="C29" s="1415"/>
      <c r="D29" s="1416"/>
      <c r="E29" s="1416"/>
      <c r="F29" s="1416"/>
      <c r="G29" s="1416"/>
      <c r="H29" s="1416"/>
      <c r="I29" s="1416"/>
      <c r="J29" s="1416"/>
      <c r="K29" s="1416"/>
      <c r="L29" s="1416"/>
      <c r="M29" s="1416"/>
      <c r="N29" s="1416"/>
      <c r="O29" s="1416"/>
      <c r="P29" s="1416"/>
      <c r="Q29" s="1416"/>
      <c r="R29" s="1416"/>
      <c r="S29" s="1416"/>
      <c r="T29" s="1416"/>
      <c r="U29" s="1416"/>
      <c r="V29" s="1416"/>
      <c r="W29" s="1416"/>
      <c r="X29" s="1416"/>
      <c r="Y29" s="1416"/>
      <c r="Z29" s="1416"/>
      <c r="AA29" s="1416"/>
      <c r="AB29" s="1416"/>
      <c r="AC29" s="1416"/>
      <c r="AD29" s="1416"/>
      <c r="AE29" s="1417"/>
      <c r="AM29" s="86"/>
      <c r="AN29" s="86"/>
      <c r="AO29" s="86"/>
      <c r="AP29" s="86"/>
      <c r="AQ29" s="86"/>
      <c r="AR29" s="86"/>
      <c r="AS29" s="86"/>
      <c r="AT29" s="86"/>
      <c r="AU29" s="86"/>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row>
    <row r="30" spans="3:69" ht="21" customHeight="1">
      <c r="C30" s="1415"/>
      <c r="D30" s="1416"/>
      <c r="E30" s="1416"/>
      <c r="F30" s="1416"/>
      <c r="G30" s="1416"/>
      <c r="H30" s="1416"/>
      <c r="I30" s="1416"/>
      <c r="J30" s="1416"/>
      <c r="K30" s="1416"/>
      <c r="L30" s="1416"/>
      <c r="M30" s="1416"/>
      <c r="N30" s="1416"/>
      <c r="O30" s="1416"/>
      <c r="P30" s="1416"/>
      <c r="Q30" s="1416"/>
      <c r="R30" s="1416"/>
      <c r="S30" s="1416"/>
      <c r="T30" s="1416"/>
      <c r="U30" s="1416"/>
      <c r="V30" s="1416"/>
      <c r="W30" s="1416"/>
      <c r="X30" s="1416"/>
      <c r="Y30" s="1416"/>
      <c r="Z30" s="1416"/>
      <c r="AA30" s="1416"/>
      <c r="AB30" s="1416"/>
      <c r="AC30" s="1416"/>
      <c r="AD30" s="1416"/>
      <c r="AE30" s="1417"/>
      <c r="AM30" s="86"/>
      <c r="AN30" s="86"/>
      <c r="AO30" s="86"/>
      <c r="AP30" s="86"/>
      <c r="AQ30" s="86"/>
      <c r="AR30" s="86"/>
      <c r="AS30" s="86"/>
      <c r="AT30" s="86"/>
      <c r="AU30" s="86"/>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row>
    <row r="31" spans="3:69" ht="21" customHeight="1">
      <c r="C31" s="1418"/>
      <c r="D31" s="1419"/>
      <c r="E31" s="1419"/>
      <c r="F31" s="1419"/>
      <c r="G31" s="1419"/>
      <c r="H31" s="1419"/>
      <c r="I31" s="1419"/>
      <c r="J31" s="1419"/>
      <c r="K31" s="1419"/>
      <c r="L31" s="1419"/>
      <c r="M31" s="1419"/>
      <c r="N31" s="1419"/>
      <c r="O31" s="1419"/>
      <c r="P31" s="1419"/>
      <c r="Q31" s="1419"/>
      <c r="R31" s="1419"/>
      <c r="S31" s="1419"/>
      <c r="T31" s="1419"/>
      <c r="U31" s="1419"/>
      <c r="V31" s="1419"/>
      <c r="W31" s="1419"/>
      <c r="X31" s="1419"/>
      <c r="Y31" s="1419"/>
      <c r="Z31" s="1419"/>
      <c r="AA31" s="1419"/>
      <c r="AB31" s="1419"/>
      <c r="AC31" s="1419"/>
      <c r="AD31" s="1419"/>
      <c r="AE31" s="1420"/>
      <c r="AM31" s="86"/>
      <c r="AN31" s="86"/>
      <c r="AO31" s="86"/>
      <c r="AP31" s="86"/>
      <c r="AQ31" s="86"/>
      <c r="AR31" s="86"/>
      <c r="AS31" s="86"/>
      <c r="AT31" s="86"/>
      <c r="AU31" s="86"/>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row>
    <row r="32" spans="3:69" ht="21" customHeight="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M32" s="86"/>
      <c r="AN32" s="86"/>
      <c r="AO32" s="86"/>
      <c r="AP32" s="86"/>
      <c r="AQ32" s="86"/>
      <c r="AR32" s="86"/>
      <c r="AS32" s="86"/>
      <c r="AT32" s="86"/>
      <c r="AU32" s="86"/>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row>
    <row r="33" spans="2:69" ht="21" customHeight="1">
      <c r="B33" s="2" t="s">
        <v>509</v>
      </c>
      <c r="Z33" s="13"/>
      <c r="AA33" s="46"/>
      <c r="AB33" s="46"/>
      <c r="AC33" s="46"/>
      <c r="AD33" s="46"/>
      <c r="AE33" s="46"/>
      <c r="AM33" s="86"/>
      <c r="AN33" s="86"/>
      <c r="AO33" s="86"/>
      <c r="AP33" s="86"/>
      <c r="AQ33" s="86"/>
      <c r="AR33" s="86"/>
      <c r="AS33" s="86"/>
      <c r="AT33" s="86"/>
      <c r="AU33" s="86"/>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row>
    <row r="34" spans="2:69" ht="21" customHeight="1">
      <c r="C34" s="1412"/>
      <c r="D34" s="1413"/>
      <c r="E34" s="1413"/>
      <c r="F34" s="1413"/>
      <c r="G34" s="1413"/>
      <c r="H34" s="1413"/>
      <c r="I34" s="1413"/>
      <c r="J34" s="1413"/>
      <c r="K34" s="1413"/>
      <c r="L34" s="1413"/>
      <c r="M34" s="1413"/>
      <c r="N34" s="1413"/>
      <c r="O34" s="1413"/>
      <c r="P34" s="1413"/>
      <c r="Q34" s="1413"/>
      <c r="R34" s="1413"/>
      <c r="S34" s="1413"/>
      <c r="T34" s="1413"/>
      <c r="U34" s="1413"/>
      <c r="V34" s="1413"/>
      <c r="W34" s="1413"/>
      <c r="X34" s="1413"/>
      <c r="Y34" s="1413"/>
      <c r="Z34" s="1413"/>
      <c r="AA34" s="1413"/>
      <c r="AB34" s="1413"/>
      <c r="AC34" s="1413"/>
      <c r="AD34" s="1413"/>
      <c r="AE34" s="1414"/>
      <c r="AJ34" s="86"/>
      <c r="AK34" s="86"/>
      <c r="AL34" s="86"/>
      <c r="AM34" s="86"/>
      <c r="AN34" s="86"/>
      <c r="AO34" s="86"/>
      <c r="AP34" s="86"/>
      <c r="AQ34" s="86"/>
      <c r="AR34" s="86"/>
      <c r="AS34" s="86"/>
      <c r="AT34" s="86"/>
      <c r="AU34" s="86"/>
      <c r="AV34" s="168"/>
      <c r="AW34" s="168"/>
      <c r="AX34" s="168"/>
      <c r="AY34" s="168"/>
      <c r="AZ34" s="168"/>
      <c r="BA34" s="168"/>
      <c r="BB34" s="168"/>
      <c r="BC34" s="168"/>
      <c r="BD34" s="168"/>
      <c r="BE34" s="168"/>
      <c r="BF34" s="168"/>
      <c r="BG34" s="168"/>
      <c r="BH34" s="168"/>
      <c r="BI34" s="168"/>
      <c r="BJ34" s="168"/>
      <c r="BK34" s="168"/>
      <c r="BL34" s="168"/>
      <c r="BM34" s="168"/>
      <c r="BN34" s="168"/>
      <c r="BO34" s="168"/>
      <c r="BP34" s="168"/>
      <c r="BQ34" s="168"/>
    </row>
    <row r="35" spans="2:69" ht="21" customHeight="1">
      <c r="C35" s="1415"/>
      <c r="D35" s="1416"/>
      <c r="E35" s="1416"/>
      <c r="F35" s="1416"/>
      <c r="G35" s="1416"/>
      <c r="H35" s="1416"/>
      <c r="I35" s="1416"/>
      <c r="J35" s="1416"/>
      <c r="K35" s="1416"/>
      <c r="L35" s="1416"/>
      <c r="M35" s="1416"/>
      <c r="N35" s="1416"/>
      <c r="O35" s="1416"/>
      <c r="P35" s="1416"/>
      <c r="Q35" s="1416"/>
      <c r="R35" s="1416"/>
      <c r="S35" s="1416"/>
      <c r="T35" s="1416"/>
      <c r="U35" s="1416"/>
      <c r="V35" s="1416"/>
      <c r="W35" s="1416"/>
      <c r="X35" s="1416"/>
      <c r="Y35" s="1416"/>
      <c r="Z35" s="1416"/>
      <c r="AA35" s="1416"/>
      <c r="AB35" s="1416"/>
      <c r="AC35" s="1416"/>
      <c r="AD35" s="1416"/>
      <c r="AE35" s="1417"/>
      <c r="AJ35" s="86"/>
      <c r="AK35" s="86"/>
      <c r="AL35" s="86"/>
      <c r="AM35" s="86"/>
      <c r="AN35" s="86"/>
      <c r="AO35" s="86"/>
      <c r="AP35" s="86"/>
      <c r="AQ35" s="86"/>
      <c r="AR35" s="86"/>
      <c r="AS35" s="86"/>
      <c r="AT35" s="86"/>
      <c r="AU35" s="86"/>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row>
    <row r="36" spans="2:69" ht="21" customHeight="1">
      <c r="C36" s="1415"/>
      <c r="D36" s="1416"/>
      <c r="E36" s="1416"/>
      <c r="F36" s="1416"/>
      <c r="G36" s="1416"/>
      <c r="H36" s="1416"/>
      <c r="I36" s="1416"/>
      <c r="J36" s="1416"/>
      <c r="K36" s="1416"/>
      <c r="L36" s="1416"/>
      <c r="M36" s="1416"/>
      <c r="N36" s="1416"/>
      <c r="O36" s="1416"/>
      <c r="P36" s="1416"/>
      <c r="Q36" s="1416"/>
      <c r="R36" s="1416"/>
      <c r="S36" s="1416"/>
      <c r="T36" s="1416"/>
      <c r="U36" s="1416"/>
      <c r="V36" s="1416"/>
      <c r="W36" s="1416"/>
      <c r="X36" s="1416"/>
      <c r="Y36" s="1416"/>
      <c r="Z36" s="1416"/>
      <c r="AA36" s="1416"/>
      <c r="AB36" s="1416"/>
      <c r="AC36" s="1416"/>
      <c r="AD36" s="1416"/>
      <c r="AE36" s="1417"/>
      <c r="AJ36" s="86"/>
      <c r="AK36" s="86"/>
      <c r="AL36" s="86"/>
      <c r="AM36" s="86"/>
      <c r="AN36" s="86"/>
      <c r="AO36" s="86"/>
      <c r="AP36" s="86"/>
      <c r="AQ36" s="86"/>
      <c r="AR36" s="86"/>
      <c r="AS36" s="86"/>
      <c r="AT36" s="86"/>
      <c r="AU36" s="86"/>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row>
    <row r="37" spans="2:69" ht="21" customHeight="1">
      <c r="C37" s="1415"/>
      <c r="D37" s="1416"/>
      <c r="E37" s="1416"/>
      <c r="F37" s="1416"/>
      <c r="G37" s="1416"/>
      <c r="H37" s="1416"/>
      <c r="I37" s="1416"/>
      <c r="J37" s="1416"/>
      <c r="K37" s="1416"/>
      <c r="L37" s="1416"/>
      <c r="M37" s="1416"/>
      <c r="N37" s="1416"/>
      <c r="O37" s="1416"/>
      <c r="P37" s="1416"/>
      <c r="Q37" s="1416"/>
      <c r="R37" s="1416"/>
      <c r="S37" s="1416"/>
      <c r="T37" s="1416"/>
      <c r="U37" s="1416"/>
      <c r="V37" s="1416"/>
      <c r="W37" s="1416"/>
      <c r="X37" s="1416"/>
      <c r="Y37" s="1416"/>
      <c r="Z37" s="1416"/>
      <c r="AA37" s="1416"/>
      <c r="AB37" s="1416"/>
      <c r="AC37" s="1416"/>
      <c r="AD37" s="1416"/>
      <c r="AE37" s="1417"/>
      <c r="AJ37" s="86"/>
      <c r="AK37" s="86"/>
      <c r="AL37" s="86"/>
      <c r="AM37" s="86"/>
      <c r="AN37" s="86"/>
      <c r="AO37" s="86"/>
      <c r="AP37" s="86"/>
      <c r="AQ37" s="86"/>
      <c r="AR37" s="86"/>
      <c r="AS37" s="86"/>
      <c r="AT37" s="86"/>
      <c r="AU37" s="86"/>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row>
    <row r="38" spans="2:69" ht="21" customHeight="1">
      <c r="C38" s="1415"/>
      <c r="D38" s="1416"/>
      <c r="E38" s="1416"/>
      <c r="F38" s="1416"/>
      <c r="G38" s="1416"/>
      <c r="H38" s="1416"/>
      <c r="I38" s="1416"/>
      <c r="J38" s="1416"/>
      <c r="K38" s="1416"/>
      <c r="L38" s="1416"/>
      <c r="M38" s="1416"/>
      <c r="N38" s="1416"/>
      <c r="O38" s="1416"/>
      <c r="P38" s="1416"/>
      <c r="Q38" s="1416"/>
      <c r="R38" s="1416"/>
      <c r="S38" s="1416"/>
      <c r="T38" s="1416"/>
      <c r="U38" s="1416"/>
      <c r="V38" s="1416"/>
      <c r="W38" s="1416"/>
      <c r="X38" s="1416"/>
      <c r="Y38" s="1416"/>
      <c r="Z38" s="1416"/>
      <c r="AA38" s="1416"/>
      <c r="AB38" s="1416"/>
      <c r="AC38" s="1416"/>
      <c r="AD38" s="1416"/>
      <c r="AE38" s="1417"/>
      <c r="AJ38" s="86"/>
      <c r="AK38" s="86"/>
      <c r="AL38" s="86"/>
      <c r="AM38" s="86"/>
      <c r="AN38" s="86"/>
      <c r="AO38" s="86"/>
      <c r="AP38" s="86"/>
      <c r="AQ38" s="86"/>
      <c r="AR38" s="86"/>
      <c r="AS38" s="86"/>
      <c r="AT38" s="86"/>
      <c r="AU38" s="86"/>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row>
    <row r="39" spans="2:69" ht="21" customHeight="1">
      <c r="C39" s="1415"/>
      <c r="D39" s="1416"/>
      <c r="E39" s="1416"/>
      <c r="F39" s="1416"/>
      <c r="G39" s="1416"/>
      <c r="H39" s="1416"/>
      <c r="I39" s="1416"/>
      <c r="J39" s="1416"/>
      <c r="K39" s="1416"/>
      <c r="L39" s="1416"/>
      <c r="M39" s="1416"/>
      <c r="N39" s="1416"/>
      <c r="O39" s="1416"/>
      <c r="P39" s="1416"/>
      <c r="Q39" s="1416"/>
      <c r="R39" s="1416"/>
      <c r="S39" s="1416"/>
      <c r="T39" s="1416"/>
      <c r="U39" s="1416"/>
      <c r="V39" s="1416"/>
      <c r="W39" s="1416"/>
      <c r="X39" s="1416"/>
      <c r="Y39" s="1416"/>
      <c r="Z39" s="1416"/>
      <c r="AA39" s="1416"/>
      <c r="AB39" s="1416"/>
      <c r="AC39" s="1416"/>
      <c r="AD39" s="1416"/>
      <c r="AE39" s="1417"/>
      <c r="AJ39" s="86"/>
      <c r="AK39" s="86"/>
      <c r="AL39" s="86"/>
      <c r="AM39" s="86"/>
      <c r="AN39" s="86"/>
      <c r="AO39" s="86"/>
      <c r="AP39" s="86"/>
      <c r="AQ39" s="86"/>
      <c r="AR39" s="86"/>
      <c r="AS39" s="86"/>
      <c r="AT39" s="86"/>
      <c r="AU39" s="86"/>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row>
    <row r="40" spans="2:69" ht="21" customHeight="1">
      <c r="C40" s="1415"/>
      <c r="D40" s="1416"/>
      <c r="E40" s="1416"/>
      <c r="F40" s="1416"/>
      <c r="G40" s="1416"/>
      <c r="H40" s="1416"/>
      <c r="I40" s="1416"/>
      <c r="J40" s="1416"/>
      <c r="K40" s="1416"/>
      <c r="L40" s="1416"/>
      <c r="M40" s="1416"/>
      <c r="N40" s="1416"/>
      <c r="O40" s="1416"/>
      <c r="P40" s="1416"/>
      <c r="Q40" s="1416"/>
      <c r="R40" s="1416"/>
      <c r="S40" s="1416"/>
      <c r="T40" s="1416"/>
      <c r="U40" s="1416"/>
      <c r="V40" s="1416"/>
      <c r="W40" s="1416"/>
      <c r="X40" s="1416"/>
      <c r="Y40" s="1416"/>
      <c r="Z40" s="1416"/>
      <c r="AA40" s="1416"/>
      <c r="AB40" s="1416"/>
      <c r="AC40" s="1416"/>
      <c r="AD40" s="1416"/>
      <c r="AE40" s="1417"/>
      <c r="AM40" s="296"/>
      <c r="AN40" s="296"/>
      <c r="AO40" s="296"/>
      <c r="AP40" s="296"/>
      <c r="AQ40" s="296"/>
      <c r="AR40" s="296"/>
      <c r="AS40" s="296"/>
      <c r="AT40" s="296"/>
    </row>
    <row r="41" spans="2:69" ht="21" customHeight="1">
      <c r="C41" s="1415"/>
      <c r="D41" s="1416"/>
      <c r="E41" s="1416"/>
      <c r="F41" s="1416"/>
      <c r="G41" s="1416"/>
      <c r="H41" s="1416"/>
      <c r="I41" s="1416"/>
      <c r="J41" s="1416"/>
      <c r="K41" s="1416"/>
      <c r="L41" s="1416"/>
      <c r="M41" s="1416"/>
      <c r="N41" s="1416"/>
      <c r="O41" s="1416"/>
      <c r="P41" s="1416"/>
      <c r="Q41" s="1416"/>
      <c r="R41" s="1416"/>
      <c r="S41" s="1416"/>
      <c r="T41" s="1416"/>
      <c r="U41" s="1416"/>
      <c r="V41" s="1416"/>
      <c r="W41" s="1416"/>
      <c r="X41" s="1416"/>
      <c r="Y41" s="1416"/>
      <c r="Z41" s="1416"/>
      <c r="AA41" s="1416"/>
      <c r="AB41" s="1416"/>
      <c r="AC41" s="1416"/>
      <c r="AD41" s="1416"/>
      <c r="AE41" s="1417"/>
      <c r="AM41" s="296"/>
      <c r="AN41" s="296"/>
      <c r="AO41" s="296"/>
      <c r="AP41" s="296"/>
      <c r="AQ41" s="296"/>
      <c r="AR41" s="296"/>
      <c r="AS41" s="296"/>
      <c r="AT41" s="296"/>
    </row>
    <row r="42" spans="2:69" ht="21" customHeight="1">
      <c r="C42" s="1415"/>
      <c r="D42" s="1416"/>
      <c r="E42" s="1416"/>
      <c r="F42" s="1416"/>
      <c r="G42" s="1416"/>
      <c r="H42" s="1416"/>
      <c r="I42" s="1416"/>
      <c r="J42" s="1416"/>
      <c r="K42" s="1416"/>
      <c r="L42" s="1416"/>
      <c r="M42" s="1416"/>
      <c r="N42" s="1416"/>
      <c r="O42" s="1416"/>
      <c r="P42" s="1416"/>
      <c r="Q42" s="1416"/>
      <c r="R42" s="1416"/>
      <c r="S42" s="1416"/>
      <c r="T42" s="1416"/>
      <c r="U42" s="1416"/>
      <c r="V42" s="1416"/>
      <c r="W42" s="1416"/>
      <c r="X42" s="1416"/>
      <c r="Y42" s="1416"/>
      <c r="Z42" s="1416"/>
      <c r="AA42" s="1416"/>
      <c r="AB42" s="1416"/>
      <c r="AC42" s="1416"/>
      <c r="AD42" s="1416"/>
      <c r="AE42" s="1417"/>
    </row>
    <row r="43" spans="2:69" ht="21" customHeight="1">
      <c r="C43" s="1415"/>
      <c r="D43" s="1416"/>
      <c r="E43" s="1416"/>
      <c r="F43" s="1416"/>
      <c r="G43" s="1416"/>
      <c r="H43" s="1416"/>
      <c r="I43" s="1416"/>
      <c r="J43" s="1416"/>
      <c r="K43" s="1416"/>
      <c r="L43" s="1416"/>
      <c r="M43" s="1416"/>
      <c r="N43" s="1416"/>
      <c r="O43" s="1416"/>
      <c r="P43" s="1416"/>
      <c r="Q43" s="1416"/>
      <c r="R43" s="1416"/>
      <c r="S43" s="1416"/>
      <c r="T43" s="1416"/>
      <c r="U43" s="1416"/>
      <c r="V43" s="1416"/>
      <c r="W43" s="1416"/>
      <c r="X43" s="1416"/>
      <c r="Y43" s="1416"/>
      <c r="Z43" s="1416"/>
      <c r="AA43" s="1416"/>
      <c r="AB43" s="1416"/>
      <c r="AC43" s="1416"/>
      <c r="AD43" s="1416"/>
      <c r="AE43" s="1417"/>
    </row>
    <row r="44" spans="2:69" ht="21" customHeight="1">
      <c r="C44" s="1415"/>
      <c r="D44" s="1416"/>
      <c r="E44" s="1416"/>
      <c r="F44" s="1416"/>
      <c r="G44" s="1416"/>
      <c r="H44" s="1416"/>
      <c r="I44" s="1416"/>
      <c r="J44" s="1416"/>
      <c r="K44" s="1416"/>
      <c r="L44" s="1416"/>
      <c r="M44" s="1416"/>
      <c r="N44" s="1416"/>
      <c r="O44" s="1416"/>
      <c r="P44" s="1416"/>
      <c r="Q44" s="1416"/>
      <c r="R44" s="1416"/>
      <c r="S44" s="1416"/>
      <c r="T44" s="1416"/>
      <c r="U44" s="1416"/>
      <c r="V44" s="1416"/>
      <c r="W44" s="1416"/>
      <c r="X44" s="1416"/>
      <c r="Y44" s="1416"/>
      <c r="Z44" s="1416"/>
      <c r="AA44" s="1416"/>
      <c r="AB44" s="1416"/>
      <c r="AC44" s="1416"/>
      <c r="AD44" s="1416"/>
      <c r="AE44" s="1417"/>
    </row>
    <row r="45" spans="2:69" ht="21" customHeight="1">
      <c r="C45" s="1415"/>
      <c r="D45" s="1416"/>
      <c r="E45" s="1416"/>
      <c r="F45" s="1416"/>
      <c r="G45" s="1416"/>
      <c r="H45" s="1416"/>
      <c r="I45" s="1416"/>
      <c r="J45" s="1416"/>
      <c r="K45" s="1416"/>
      <c r="L45" s="1416"/>
      <c r="M45" s="1416"/>
      <c r="N45" s="1416"/>
      <c r="O45" s="1416"/>
      <c r="P45" s="1416"/>
      <c r="Q45" s="1416"/>
      <c r="R45" s="1416"/>
      <c r="S45" s="1416"/>
      <c r="T45" s="1416"/>
      <c r="U45" s="1416"/>
      <c r="V45" s="1416"/>
      <c r="W45" s="1416"/>
      <c r="X45" s="1416"/>
      <c r="Y45" s="1416"/>
      <c r="Z45" s="1416"/>
      <c r="AA45" s="1416"/>
      <c r="AB45" s="1416"/>
      <c r="AC45" s="1416"/>
      <c r="AD45" s="1416"/>
      <c r="AE45" s="1417"/>
    </row>
    <row r="46" spans="2:69" ht="21" customHeight="1">
      <c r="C46" s="1415"/>
      <c r="D46" s="1416"/>
      <c r="E46" s="1416"/>
      <c r="F46" s="1416"/>
      <c r="G46" s="1416"/>
      <c r="H46" s="1416"/>
      <c r="I46" s="1416"/>
      <c r="J46" s="1416"/>
      <c r="K46" s="1416"/>
      <c r="L46" s="1416"/>
      <c r="M46" s="1416"/>
      <c r="N46" s="1416"/>
      <c r="O46" s="1416"/>
      <c r="P46" s="1416"/>
      <c r="Q46" s="1416"/>
      <c r="R46" s="1416"/>
      <c r="S46" s="1416"/>
      <c r="T46" s="1416"/>
      <c r="U46" s="1416"/>
      <c r="V46" s="1416"/>
      <c r="W46" s="1416"/>
      <c r="X46" s="1416"/>
      <c r="Y46" s="1416"/>
      <c r="Z46" s="1416"/>
      <c r="AA46" s="1416"/>
      <c r="AB46" s="1416"/>
      <c r="AC46" s="1416"/>
      <c r="AD46" s="1416"/>
      <c r="AE46" s="1417"/>
    </row>
    <row r="47" spans="2:69" ht="21" customHeight="1">
      <c r="C47" s="1415"/>
      <c r="D47" s="1416"/>
      <c r="E47" s="1416"/>
      <c r="F47" s="1416"/>
      <c r="G47" s="1416"/>
      <c r="H47" s="1416"/>
      <c r="I47" s="1416"/>
      <c r="J47" s="1416"/>
      <c r="K47" s="1416"/>
      <c r="L47" s="1416"/>
      <c r="M47" s="1416"/>
      <c r="N47" s="1416"/>
      <c r="O47" s="1416"/>
      <c r="P47" s="1416"/>
      <c r="Q47" s="1416"/>
      <c r="R47" s="1416"/>
      <c r="S47" s="1416"/>
      <c r="T47" s="1416"/>
      <c r="U47" s="1416"/>
      <c r="V47" s="1416"/>
      <c r="W47" s="1416"/>
      <c r="X47" s="1416"/>
      <c r="Y47" s="1416"/>
      <c r="Z47" s="1416"/>
      <c r="AA47" s="1416"/>
      <c r="AB47" s="1416"/>
      <c r="AC47" s="1416"/>
      <c r="AD47" s="1416"/>
      <c r="AE47" s="1417"/>
    </row>
    <row r="48" spans="2:69" ht="21" customHeight="1">
      <c r="C48" s="1418"/>
      <c r="D48" s="1419"/>
      <c r="E48" s="1419"/>
      <c r="F48" s="1419"/>
      <c r="G48" s="1419"/>
      <c r="H48" s="1419"/>
      <c r="I48" s="1419"/>
      <c r="J48" s="1419"/>
      <c r="K48" s="1419"/>
      <c r="L48" s="1419"/>
      <c r="M48" s="1419"/>
      <c r="N48" s="1419"/>
      <c r="O48" s="1419"/>
      <c r="P48" s="1419"/>
      <c r="Q48" s="1419"/>
      <c r="R48" s="1419"/>
      <c r="S48" s="1419"/>
      <c r="T48" s="1419"/>
      <c r="U48" s="1419"/>
      <c r="V48" s="1419"/>
      <c r="W48" s="1419"/>
      <c r="X48" s="1419"/>
      <c r="Y48" s="1419"/>
      <c r="Z48" s="1419"/>
      <c r="AA48" s="1419"/>
      <c r="AB48" s="1419"/>
      <c r="AC48" s="1419"/>
      <c r="AD48" s="1419"/>
      <c r="AE48" s="1420"/>
    </row>
  </sheetData>
  <mergeCells count="12">
    <mergeCell ref="AK9:BQ13"/>
    <mergeCell ref="AM3:AT4"/>
    <mergeCell ref="C8:AE31"/>
    <mergeCell ref="C34:AE48"/>
    <mergeCell ref="A1:D1"/>
    <mergeCell ref="E1:AF1"/>
    <mergeCell ref="R3:U3"/>
    <mergeCell ref="V3:AF3"/>
    <mergeCell ref="R4:U4"/>
    <mergeCell ref="V4:AF4"/>
    <mergeCell ref="R2:U2"/>
    <mergeCell ref="V2:AF2"/>
  </mergeCells>
  <phoneticPr fontId="6"/>
  <dataValidations count="1">
    <dataValidation imeMode="off" allowBlank="1" showInputMessage="1" showErrorMessage="1" sqref="AA33:AE33 AA6:AE7 V2:AF4" xr:uid="{00000000-0002-0000-1000-000000000000}"/>
  </dataValidations>
  <pageMargins left="0.9055118110236221" right="0.70866141732283472" top="0.39370078740157483" bottom="0.35433070866141736" header="0.19685039370078741" footer="0.19685039370078741"/>
  <pageSetup paperSize="9" scale="84" orientation="portrait" blackAndWhite="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R53"/>
  <sheetViews>
    <sheetView view="pageBreakPreview" topLeftCell="C1" zoomScaleNormal="100" zoomScaleSheetLayoutView="100" workbookViewId="0">
      <selection activeCell="V1" sqref="V1:AF1"/>
    </sheetView>
  </sheetViews>
  <sheetFormatPr defaultColWidth="3.125" defaultRowHeight="21" customHeight="1"/>
  <cols>
    <col min="1" max="16384" width="3.125" style="2"/>
  </cols>
  <sheetData>
    <row r="1" spans="1:70" s="285" customFormat="1" ht="21" customHeight="1">
      <c r="A1" s="599" t="s">
        <v>83</v>
      </c>
      <c r="B1" s="599"/>
      <c r="C1" s="599"/>
      <c r="D1" s="599"/>
      <c r="E1" s="1445" t="s">
        <v>389</v>
      </c>
      <c r="F1" s="1446"/>
      <c r="G1" s="1446"/>
      <c r="H1" s="1446"/>
      <c r="I1" s="1446"/>
      <c r="J1" s="1446"/>
      <c r="K1" s="1446"/>
      <c r="L1" s="1446"/>
      <c r="M1" s="1446"/>
      <c r="N1" s="1446"/>
      <c r="O1" s="1446"/>
      <c r="P1" s="1446"/>
      <c r="Q1" s="1446"/>
      <c r="S1" s="596"/>
      <c r="T1" s="596"/>
      <c r="U1" s="596"/>
      <c r="V1" s="1448" t="str">
        <f>IF(COUNTIF(AK8:AK30,"OK")=6,"","未入力の項目があります")</f>
        <v>未入力の項目があります</v>
      </c>
      <c r="W1" s="1151"/>
      <c r="X1" s="1151"/>
      <c r="Y1" s="1151"/>
      <c r="Z1" s="1151"/>
      <c r="AA1" s="1151"/>
      <c r="AB1" s="1151"/>
      <c r="AC1" s="1151"/>
      <c r="AD1" s="1151"/>
      <c r="AE1" s="1151"/>
      <c r="AF1" s="1151"/>
      <c r="AI1" s="285" t="s">
        <v>380</v>
      </c>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s="536" customFormat="1" ht="21" customHeight="1">
      <c r="A2" s="528"/>
      <c r="B2" s="528"/>
      <c r="C2" s="528"/>
      <c r="D2" s="528"/>
      <c r="E2" s="534"/>
      <c r="F2" s="534"/>
      <c r="G2" s="534"/>
      <c r="H2" s="534"/>
      <c r="I2" s="534"/>
      <c r="J2" s="534"/>
      <c r="K2" s="534"/>
      <c r="L2" s="534"/>
      <c r="M2" s="534"/>
      <c r="N2" s="534"/>
      <c r="O2" s="534"/>
      <c r="P2" s="534"/>
      <c r="Q2" s="534"/>
      <c r="R2" s="708" t="s">
        <v>831</v>
      </c>
      <c r="S2" s="708"/>
      <c r="T2" s="708"/>
      <c r="U2" s="708"/>
      <c r="V2" s="710">
        <f>'１申請書'!$V$3</f>
        <v>46030</v>
      </c>
      <c r="W2" s="710"/>
      <c r="X2" s="710"/>
      <c r="Y2" s="710"/>
      <c r="Z2" s="710"/>
      <c r="AA2" s="710"/>
      <c r="AB2" s="710"/>
      <c r="AC2" s="710"/>
      <c r="AD2" s="710"/>
      <c r="AE2" s="710"/>
      <c r="AF2" s="710"/>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spans="1:70" s="285" customFormat="1" ht="21" customHeight="1">
      <c r="R3" s="708" t="s">
        <v>580</v>
      </c>
      <c r="S3" s="708"/>
      <c r="T3" s="708"/>
      <c r="U3" s="708"/>
      <c r="V3" s="709">
        <f>'１申請書'!$K$14</f>
        <v>0</v>
      </c>
      <c r="W3" s="709"/>
      <c r="X3" s="709"/>
      <c r="Y3" s="709"/>
      <c r="Z3" s="709"/>
      <c r="AA3" s="709"/>
      <c r="AB3" s="709"/>
      <c r="AC3" s="709"/>
      <c r="AD3" s="709"/>
      <c r="AE3" s="709"/>
      <c r="AF3" s="709"/>
      <c r="AN3" s="1447" t="s">
        <v>604</v>
      </c>
      <c r="AO3" s="1447"/>
      <c r="AP3" s="1447"/>
      <c r="AQ3" s="1447"/>
      <c r="AR3" s="1447"/>
      <c r="AS3" s="1447"/>
      <c r="AT3" s="1447"/>
      <c r="AU3" s="1447"/>
      <c r="AV3" s="1447"/>
      <c r="AW3" s="1447"/>
      <c r="AX3" s="1447"/>
      <c r="AY3" s="1447"/>
      <c r="AZ3" s="1447"/>
      <c r="BA3" s="1447"/>
      <c r="BB3" s="1447"/>
      <c r="BC3" s="1447"/>
      <c r="BD3" s="1447"/>
      <c r="BE3" s="1447"/>
      <c r="BF3" s="1447"/>
      <c r="BG3" s="1447"/>
      <c r="BH3" s="1447"/>
      <c r="BI3" s="1447"/>
      <c r="BJ3" s="1447"/>
      <c r="BK3" s="1447"/>
      <c r="BL3" s="1447"/>
      <c r="BM3" s="1447"/>
      <c r="BN3" s="1447"/>
      <c r="BO3" s="1447"/>
      <c r="BP3" s="1447"/>
      <c r="BQ3" s="1447"/>
      <c r="BR3" s="1447"/>
    </row>
    <row r="4" spans="1:70" s="285" customFormat="1" ht="21" customHeight="1">
      <c r="R4" s="599" t="s">
        <v>96</v>
      </c>
      <c r="S4" s="599"/>
      <c r="T4" s="599"/>
      <c r="U4" s="599"/>
      <c r="V4" s="709">
        <f>'１申請書'!$K$9</f>
        <v>0</v>
      </c>
      <c r="W4" s="709"/>
      <c r="X4" s="709"/>
      <c r="Y4" s="709"/>
      <c r="Z4" s="709"/>
      <c r="AA4" s="709"/>
      <c r="AB4" s="709"/>
      <c r="AC4" s="709"/>
      <c r="AD4" s="709"/>
      <c r="AE4" s="709"/>
      <c r="AF4" s="709"/>
      <c r="AN4" s="1447"/>
      <c r="AO4" s="1447"/>
      <c r="AP4" s="1447"/>
      <c r="AQ4" s="1447"/>
      <c r="AR4" s="1447"/>
      <c r="AS4" s="1447"/>
      <c r="AT4" s="1447"/>
      <c r="AU4" s="1447"/>
      <c r="AV4" s="1447"/>
      <c r="AW4" s="1447"/>
      <c r="AX4" s="1447"/>
      <c r="AY4" s="1447"/>
      <c r="AZ4" s="1447"/>
      <c r="BA4" s="1447"/>
      <c r="BB4" s="1447"/>
      <c r="BC4" s="1447"/>
      <c r="BD4" s="1447"/>
      <c r="BE4" s="1447"/>
      <c r="BF4" s="1447"/>
      <c r="BG4" s="1447"/>
      <c r="BH4" s="1447"/>
      <c r="BI4" s="1447"/>
      <c r="BJ4" s="1447"/>
      <c r="BK4" s="1447"/>
      <c r="BL4" s="1447"/>
      <c r="BM4" s="1447"/>
      <c r="BN4" s="1447"/>
      <c r="BO4" s="1447"/>
      <c r="BP4" s="1447"/>
      <c r="BQ4" s="1447"/>
      <c r="BR4" s="1447"/>
    </row>
    <row r="5" spans="1:70" ht="21" customHeight="1">
      <c r="B5" s="417"/>
      <c r="C5" s="417"/>
      <c r="D5" s="417"/>
      <c r="E5" s="417"/>
      <c r="F5" s="417"/>
      <c r="G5" s="417"/>
      <c r="H5" s="417"/>
      <c r="I5" s="417"/>
      <c r="J5" s="417"/>
      <c r="K5" s="417"/>
      <c r="L5" s="417"/>
      <c r="M5" s="417"/>
      <c r="N5" s="417"/>
      <c r="O5" s="417"/>
      <c r="AK5" s="285"/>
      <c r="AL5" s="285"/>
      <c r="AM5" s="285"/>
      <c r="AN5" s="1447"/>
      <c r="AO5" s="1447"/>
      <c r="AP5" s="1447"/>
      <c r="AQ5" s="1447"/>
      <c r="AR5" s="1447"/>
      <c r="AS5" s="1447"/>
      <c r="AT5" s="1447"/>
      <c r="AU5" s="1447"/>
      <c r="AV5" s="1447"/>
      <c r="AW5" s="1447"/>
      <c r="AX5" s="1447"/>
      <c r="AY5" s="1447"/>
      <c r="AZ5" s="1447"/>
      <c r="BA5" s="1447"/>
      <c r="BB5" s="1447"/>
      <c r="BC5" s="1447"/>
      <c r="BD5" s="1447"/>
      <c r="BE5" s="1447"/>
      <c r="BF5" s="1447"/>
      <c r="BG5" s="1447"/>
      <c r="BH5" s="1447"/>
      <c r="BI5" s="1447"/>
      <c r="BJ5" s="1447"/>
      <c r="BK5" s="1447"/>
      <c r="BL5" s="1447"/>
      <c r="BM5" s="1447"/>
      <c r="BN5" s="1447"/>
      <c r="BO5" s="1447"/>
      <c r="BP5" s="1447"/>
      <c r="BQ5" s="1447"/>
      <c r="BR5" s="1447"/>
    </row>
    <row r="6" spans="1:70" ht="24" customHeight="1">
      <c r="A6" s="229" t="s">
        <v>118</v>
      </c>
      <c r="B6" s="230"/>
      <c r="C6" s="230"/>
      <c r="D6" s="231"/>
      <c r="E6" s="230"/>
      <c r="F6" s="230"/>
      <c r="G6" s="230"/>
      <c r="H6" s="231"/>
      <c r="I6" s="231"/>
      <c r="J6" s="231"/>
      <c r="K6" s="231"/>
      <c r="L6" s="231"/>
      <c r="M6" s="231"/>
      <c r="N6" s="231"/>
      <c r="O6" s="231"/>
      <c r="P6" s="231"/>
      <c r="Q6" s="231"/>
      <c r="R6" s="229"/>
      <c r="S6" s="229"/>
      <c r="T6" s="229"/>
      <c r="U6" s="229"/>
      <c r="V6" s="229"/>
      <c r="W6" s="229"/>
      <c r="X6" s="229"/>
      <c r="Y6" s="229"/>
      <c r="Z6" s="229"/>
      <c r="AA6" s="229"/>
      <c r="AB6" s="229"/>
      <c r="AC6" s="229"/>
      <c r="AD6" s="229"/>
      <c r="AE6" s="229"/>
      <c r="AF6" s="229"/>
      <c r="AG6" s="229"/>
      <c r="AK6" s="285"/>
      <c r="AL6" s="285"/>
      <c r="AM6" s="409"/>
      <c r="AN6" s="717" t="s">
        <v>277</v>
      </c>
      <c r="AO6" s="717"/>
      <c r="AP6" s="717"/>
      <c r="AQ6" s="717"/>
      <c r="AR6" s="717"/>
      <c r="AS6" s="717"/>
      <c r="AT6" s="717"/>
      <c r="AU6" s="717"/>
      <c r="AV6" s="285"/>
      <c r="AW6" s="285"/>
      <c r="AX6" s="285"/>
      <c r="AY6" s="285"/>
      <c r="AZ6" s="285"/>
      <c r="BA6" s="285"/>
      <c r="BB6" s="285"/>
      <c r="BC6" s="285"/>
      <c r="BD6" s="285"/>
      <c r="BE6" s="285"/>
      <c r="BF6" s="285"/>
      <c r="BG6" s="285"/>
      <c r="BH6" s="285"/>
      <c r="BI6" s="285"/>
      <c r="BJ6" s="285"/>
      <c r="BK6" s="285"/>
      <c r="BL6" s="285"/>
      <c r="BM6" s="285"/>
      <c r="BN6" s="285"/>
      <c r="BO6" s="285"/>
      <c r="BP6" s="285"/>
      <c r="BQ6" s="285"/>
      <c r="BR6" s="285"/>
    </row>
    <row r="7" spans="1:70" ht="26.25" customHeight="1">
      <c r="A7" s="229"/>
      <c r="B7" s="1468" t="s">
        <v>444</v>
      </c>
      <c r="C7" s="1468"/>
      <c r="D7" s="1468"/>
      <c r="E7" s="1468"/>
      <c r="F7" s="1468"/>
      <c r="G7" s="1468"/>
      <c r="H7" s="1468"/>
      <c r="I7" s="1468"/>
      <c r="J7" s="1468"/>
      <c r="K7" s="1468"/>
      <c r="L7" s="1468"/>
      <c r="M7" s="1469"/>
      <c r="N7" s="1470"/>
      <c r="O7" s="1470"/>
      <c r="P7" s="265" t="s">
        <v>32</v>
      </c>
      <c r="Q7" s="1473" t="s">
        <v>544</v>
      </c>
      <c r="R7" s="1474"/>
      <c r="S7" s="1474"/>
      <c r="T7" s="1474"/>
      <c r="U7" s="1474"/>
      <c r="V7" s="1471"/>
      <c r="W7" s="1471"/>
      <c r="X7" s="1471"/>
      <c r="Y7" s="1471"/>
      <c r="Z7" s="1471"/>
      <c r="AA7" s="1471"/>
      <c r="AB7" s="1471"/>
      <c r="AC7" s="1471"/>
      <c r="AD7" s="1471"/>
      <c r="AE7" s="1471"/>
      <c r="AF7" s="1472"/>
      <c r="AG7" s="229"/>
      <c r="AN7" s="718"/>
      <c r="AO7" s="718"/>
      <c r="AP7" s="718"/>
      <c r="AQ7" s="718"/>
      <c r="AR7" s="718"/>
      <c r="AS7" s="718"/>
      <c r="AT7" s="718"/>
      <c r="AU7" s="718"/>
    </row>
    <row r="8" spans="1:70" ht="26.25" customHeight="1">
      <c r="A8" s="229"/>
      <c r="B8" s="1468" t="s">
        <v>445</v>
      </c>
      <c r="C8" s="1468"/>
      <c r="D8" s="1468"/>
      <c r="E8" s="1468"/>
      <c r="F8" s="1468"/>
      <c r="G8" s="1468"/>
      <c r="H8" s="1468"/>
      <c r="I8" s="1468"/>
      <c r="J8" s="1468"/>
      <c r="K8" s="1468"/>
      <c r="L8" s="1468"/>
      <c r="M8" s="1469"/>
      <c r="N8" s="1470"/>
      <c r="O8" s="1470"/>
      <c r="P8" s="265" t="s">
        <v>32</v>
      </c>
      <c r="Q8" s="229"/>
      <c r="R8" s="229"/>
      <c r="S8" s="229"/>
      <c r="T8" s="229"/>
      <c r="U8" s="229"/>
      <c r="V8" s="229"/>
      <c r="W8" s="229"/>
      <c r="X8" s="229"/>
      <c r="Y8" s="229"/>
      <c r="Z8" s="229"/>
      <c r="AA8" s="229"/>
      <c r="AB8" s="229"/>
      <c r="AC8" s="229"/>
      <c r="AD8" s="229"/>
      <c r="AE8" s="229"/>
      <c r="AF8" s="229"/>
      <c r="AG8" s="229"/>
      <c r="AK8" s="1341" t="str">
        <f>IF(M7&gt;1,"OK","未入力")</f>
        <v>未入力</v>
      </c>
      <c r="AL8" s="1149"/>
      <c r="AM8" s="1363"/>
      <c r="AN8" s="1131" t="s">
        <v>444</v>
      </c>
      <c r="AO8" s="1132"/>
      <c r="AP8" s="1132"/>
      <c r="AQ8" s="1132"/>
      <c r="AR8" s="1132"/>
      <c r="AS8" s="1132"/>
      <c r="AT8" s="1132"/>
      <c r="AU8" s="1133"/>
      <c r="AV8" s="208"/>
      <c r="AW8" s="620" t="s">
        <v>545</v>
      </c>
      <c r="AX8" s="620"/>
      <c r="AY8" s="620"/>
      <c r="AZ8" s="620"/>
      <c r="BA8" s="620"/>
      <c r="BB8" s="620"/>
      <c r="BC8" s="620"/>
      <c r="BD8" s="620"/>
      <c r="BE8" s="620"/>
      <c r="BF8" s="620"/>
      <c r="BG8" s="620"/>
      <c r="BH8" s="620"/>
      <c r="BI8" s="620"/>
      <c r="BJ8" s="620"/>
      <c r="BK8" s="620"/>
      <c r="BL8" s="620"/>
      <c r="BM8" s="620"/>
      <c r="BN8" s="620"/>
      <c r="BO8" s="620"/>
      <c r="BP8" s="620"/>
      <c r="BQ8" s="620"/>
      <c r="BR8" s="1122"/>
    </row>
    <row r="9" spans="1:70" ht="21" customHeight="1">
      <c r="A9" s="229"/>
      <c r="B9" s="230"/>
      <c r="C9" s="230"/>
      <c r="D9" s="230"/>
      <c r="E9" s="230"/>
      <c r="F9" s="230"/>
      <c r="G9" s="230"/>
      <c r="H9" s="230"/>
      <c r="I9" s="230"/>
      <c r="J9" s="230"/>
      <c r="K9" s="230"/>
      <c r="L9" s="230"/>
      <c r="M9" s="230"/>
      <c r="N9" s="230"/>
      <c r="O9" s="230"/>
      <c r="P9" s="229"/>
      <c r="Q9" s="229"/>
      <c r="R9" s="229"/>
      <c r="S9" s="229"/>
      <c r="T9" s="229"/>
      <c r="U9" s="229"/>
      <c r="V9" s="229"/>
      <c r="W9" s="229"/>
      <c r="X9" s="229"/>
      <c r="Y9" s="229"/>
      <c r="Z9" s="229"/>
      <c r="AA9" s="229"/>
      <c r="AB9" s="229"/>
      <c r="AC9" s="229"/>
      <c r="AD9" s="229"/>
      <c r="AE9" s="229"/>
      <c r="AF9" s="229"/>
      <c r="AG9" s="229"/>
      <c r="AK9" s="1339" t="str">
        <f>IF(M8&lt;&gt;"",IF(M8&lt;=M7/2,"OK","未入力"),"未入力")</f>
        <v>未入力</v>
      </c>
      <c r="AL9" s="1340"/>
      <c r="AM9" s="1467"/>
      <c r="AN9" s="774" t="s">
        <v>446</v>
      </c>
      <c r="AO9" s="1190"/>
      <c r="AP9" s="1190"/>
      <c r="AQ9" s="1190"/>
      <c r="AR9" s="1190"/>
      <c r="AS9" s="1190"/>
      <c r="AT9" s="1190"/>
      <c r="AU9" s="1147"/>
      <c r="AV9" s="24"/>
      <c r="AW9" s="1123"/>
      <c r="AX9" s="1123"/>
      <c r="AY9" s="1123"/>
      <c r="AZ9" s="1123"/>
      <c r="BA9" s="1123"/>
      <c r="BB9" s="1123"/>
      <c r="BC9" s="1123"/>
      <c r="BD9" s="1123"/>
      <c r="BE9" s="1123"/>
      <c r="BF9" s="1123"/>
      <c r="BG9" s="1123"/>
      <c r="BH9" s="1123"/>
      <c r="BI9" s="1123"/>
      <c r="BJ9" s="1123"/>
      <c r="BK9" s="1123"/>
      <c r="BL9" s="1123"/>
      <c r="BM9" s="1123"/>
      <c r="BN9" s="1123"/>
      <c r="BO9" s="1123"/>
      <c r="BP9" s="1123"/>
      <c r="BQ9" s="1123"/>
      <c r="BR9" s="1124"/>
    </row>
    <row r="10" spans="1:70" ht="21" customHeight="1">
      <c r="A10" s="231" t="s">
        <v>154</v>
      </c>
      <c r="B10" s="229"/>
      <c r="C10" s="229"/>
      <c r="D10" s="230"/>
      <c r="E10" s="230"/>
      <c r="F10" s="230"/>
      <c r="G10" s="230"/>
      <c r="H10" s="230"/>
      <c r="I10" s="230"/>
      <c r="J10" s="230"/>
      <c r="K10" s="230"/>
      <c r="L10" s="230"/>
      <c r="M10" s="230"/>
      <c r="N10" s="230"/>
      <c r="O10" s="230"/>
      <c r="P10" s="229"/>
      <c r="Q10" s="229"/>
      <c r="R10" s="229"/>
      <c r="S10" s="229"/>
      <c r="T10" s="229"/>
      <c r="U10" s="229"/>
      <c r="V10" s="229"/>
      <c r="W10" s="229"/>
      <c r="X10" s="229"/>
      <c r="Y10" s="229"/>
      <c r="Z10" s="229"/>
      <c r="AA10" s="229"/>
      <c r="AB10" s="229"/>
      <c r="AC10" s="229"/>
      <c r="AD10" s="229"/>
      <c r="AE10" s="229"/>
      <c r="AF10" s="229"/>
      <c r="AG10" s="229"/>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row>
    <row r="11" spans="1:70" ht="21" customHeight="1">
      <c r="A11" s="229"/>
      <c r="B11" s="1468" t="s">
        <v>26</v>
      </c>
      <c r="C11" s="1468"/>
      <c r="D11" s="1468"/>
      <c r="E11" s="1468"/>
      <c r="F11" s="1468"/>
      <c r="G11" s="1468"/>
      <c r="H11" s="1468"/>
      <c r="I11" s="1468"/>
      <c r="J11" s="1468"/>
      <c r="K11" s="1468"/>
      <c r="L11" s="1468" t="s">
        <v>27</v>
      </c>
      <c r="M11" s="1468"/>
      <c r="N11" s="1468"/>
      <c r="O11" s="1468"/>
      <c r="P11" s="1468"/>
      <c r="Q11" s="1468" t="s">
        <v>28</v>
      </c>
      <c r="R11" s="1468"/>
      <c r="S11" s="1468"/>
      <c r="T11" s="1468"/>
      <c r="U11" s="1468"/>
      <c r="V11" s="1468"/>
      <c r="W11" s="1468"/>
      <c r="X11" s="1468"/>
      <c r="Y11" s="1468"/>
      <c r="Z11" s="1468"/>
      <c r="AA11" s="1468"/>
      <c r="AB11" s="1468"/>
      <c r="AC11" s="1468"/>
      <c r="AD11" s="1468"/>
      <c r="AE11" s="1468"/>
      <c r="AF11" s="1468"/>
      <c r="AG11" s="229"/>
      <c r="AK11" s="280"/>
      <c r="AL11" s="280"/>
      <c r="AM11" s="280"/>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row>
    <row r="12" spans="1:70" ht="26.25" customHeight="1">
      <c r="A12" s="229"/>
      <c r="B12" s="1468" t="s">
        <v>113</v>
      </c>
      <c r="C12" s="1468"/>
      <c r="D12" s="1468"/>
      <c r="E12" s="1468"/>
      <c r="F12" s="1468"/>
      <c r="G12" s="1468"/>
      <c r="H12" s="1468"/>
      <c r="I12" s="1468"/>
      <c r="J12" s="1468"/>
      <c r="K12" s="1468"/>
      <c r="L12" s="1449"/>
      <c r="M12" s="1449"/>
      <c r="N12" s="1449"/>
      <c r="O12" s="1449"/>
      <c r="P12" s="1449"/>
      <c r="Q12" s="1389"/>
      <c r="R12" s="1389"/>
      <c r="S12" s="1389"/>
      <c r="T12" s="1389"/>
      <c r="U12" s="1389"/>
      <c r="V12" s="1389"/>
      <c r="W12" s="1389"/>
      <c r="X12" s="1389"/>
      <c r="Y12" s="1389"/>
      <c r="Z12" s="1389"/>
      <c r="AA12" s="1389"/>
      <c r="AB12" s="1389"/>
      <c r="AC12" s="1389"/>
      <c r="AD12" s="1389"/>
      <c r="AE12" s="1389"/>
      <c r="AF12" s="1389"/>
      <c r="AG12" s="229"/>
      <c r="AK12" s="1341" t="str">
        <f>IF(Q12&lt;&gt;"","OK","未入力")</f>
        <v>未入力</v>
      </c>
      <c r="AL12" s="1149"/>
      <c r="AM12" s="1363"/>
      <c r="AN12" s="1220" t="s">
        <v>113</v>
      </c>
      <c r="AO12" s="1221"/>
      <c r="AP12" s="1221"/>
      <c r="AQ12" s="1221"/>
      <c r="AR12" s="1221"/>
      <c r="AS12" s="1221"/>
      <c r="AT12" s="1221"/>
      <c r="AU12" s="1222"/>
      <c r="AV12" s="139"/>
      <c r="AW12" s="923" t="s">
        <v>521</v>
      </c>
      <c r="AX12" s="923"/>
      <c r="AY12" s="923"/>
      <c r="AZ12" s="923"/>
      <c r="BA12" s="923"/>
      <c r="BB12" s="923"/>
      <c r="BC12" s="923"/>
      <c r="BD12" s="923"/>
      <c r="BE12" s="923"/>
      <c r="BF12" s="923"/>
      <c r="BG12" s="923"/>
      <c r="BH12" s="923"/>
      <c r="BI12" s="923"/>
      <c r="BJ12" s="923"/>
      <c r="BK12" s="923"/>
      <c r="BL12" s="923"/>
      <c r="BM12" s="923"/>
      <c r="BN12" s="923"/>
      <c r="BO12" s="923"/>
      <c r="BP12" s="923"/>
      <c r="BQ12" s="923"/>
      <c r="BR12" s="924"/>
    </row>
    <row r="13" spans="1:70" ht="26.25" customHeight="1">
      <c r="A13" s="229"/>
      <c r="B13" s="1468"/>
      <c r="C13" s="1468"/>
      <c r="D13" s="1468"/>
      <c r="E13" s="1468"/>
      <c r="F13" s="1468"/>
      <c r="G13" s="1468"/>
      <c r="H13" s="1468"/>
      <c r="I13" s="1468"/>
      <c r="J13" s="1468"/>
      <c r="K13" s="1468"/>
      <c r="L13" s="1449"/>
      <c r="M13" s="1449"/>
      <c r="N13" s="1449"/>
      <c r="O13" s="1449"/>
      <c r="P13" s="1449"/>
      <c r="Q13" s="1389"/>
      <c r="R13" s="1389"/>
      <c r="S13" s="1389"/>
      <c r="T13" s="1389"/>
      <c r="U13" s="1389"/>
      <c r="V13" s="1389"/>
      <c r="W13" s="1389"/>
      <c r="X13" s="1389"/>
      <c r="Y13" s="1389"/>
      <c r="Z13" s="1389"/>
      <c r="AA13" s="1389"/>
      <c r="AB13" s="1389"/>
      <c r="AC13" s="1389"/>
      <c r="AD13" s="1389"/>
      <c r="AE13" s="1389"/>
      <c r="AF13" s="1389"/>
      <c r="AG13" s="229"/>
      <c r="AK13" s="1478"/>
      <c r="AL13" s="1479"/>
      <c r="AM13" s="1480"/>
      <c r="AN13" s="1226"/>
      <c r="AO13" s="1227"/>
      <c r="AP13" s="1227"/>
      <c r="AQ13" s="1227"/>
      <c r="AR13" s="1227"/>
      <c r="AS13" s="1227"/>
      <c r="AT13" s="1227"/>
      <c r="AU13" s="1228"/>
      <c r="AV13" s="85"/>
      <c r="AW13" s="925"/>
      <c r="AX13" s="925"/>
      <c r="AY13" s="925"/>
      <c r="AZ13" s="925"/>
      <c r="BA13" s="925"/>
      <c r="BB13" s="925"/>
      <c r="BC13" s="925"/>
      <c r="BD13" s="925"/>
      <c r="BE13" s="925"/>
      <c r="BF13" s="925"/>
      <c r="BG13" s="925"/>
      <c r="BH13" s="925"/>
      <c r="BI13" s="925"/>
      <c r="BJ13" s="925"/>
      <c r="BK13" s="925"/>
      <c r="BL13" s="925"/>
      <c r="BM13" s="925"/>
      <c r="BN13" s="925"/>
      <c r="BO13" s="925"/>
      <c r="BP13" s="925"/>
      <c r="BQ13" s="925"/>
      <c r="BR13" s="926"/>
    </row>
    <row r="14" spans="1:70" ht="26.25" customHeight="1">
      <c r="A14" s="229"/>
      <c r="B14" s="1468" t="s">
        <v>29</v>
      </c>
      <c r="C14" s="1468"/>
      <c r="D14" s="1468"/>
      <c r="E14" s="1468"/>
      <c r="F14" s="1468"/>
      <c r="G14" s="1468"/>
      <c r="H14" s="1468"/>
      <c r="I14" s="1468"/>
      <c r="J14" s="1468"/>
      <c r="K14" s="1468"/>
      <c r="L14" s="1449"/>
      <c r="M14" s="1449"/>
      <c r="N14" s="1449"/>
      <c r="O14" s="1449"/>
      <c r="P14" s="1449"/>
      <c r="Q14" s="1389"/>
      <c r="R14" s="1389"/>
      <c r="S14" s="1389"/>
      <c r="T14" s="1389"/>
      <c r="U14" s="1389"/>
      <c r="V14" s="1389"/>
      <c r="W14" s="1389"/>
      <c r="X14" s="1389"/>
      <c r="Y14" s="1389"/>
      <c r="Z14" s="1389"/>
      <c r="AA14" s="1389"/>
      <c r="AB14" s="1389"/>
      <c r="AC14" s="1389"/>
      <c r="AD14" s="1389"/>
      <c r="AE14" s="1389"/>
      <c r="AF14" s="1389"/>
      <c r="AG14" s="229"/>
      <c r="AK14" s="1341" t="str">
        <f t="shared" ref="AK14" si="0">IF(Q14&lt;&gt;"","OK","未入力")</f>
        <v>未入力</v>
      </c>
      <c r="AL14" s="1149"/>
      <c r="AM14" s="1363"/>
      <c r="AN14" s="1220" t="s">
        <v>29</v>
      </c>
      <c r="AO14" s="1221"/>
      <c r="AP14" s="1221"/>
      <c r="AQ14" s="1221"/>
      <c r="AR14" s="1221"/>
      <c r="AS14" s="1221"/>
      <c r="AT14" s="1221"/>
      <c r="AU14" s="1222"/>
      <c r="AV14" s="279"/>
      <c r="AW14" s="925"/>
      <c r="AX14" s="925"/>
      <c r="AY14" s="925"/>
      <c r="AZ14" s="925"/>
      <c r="BA14" s="925"/>
      <c r="BB14" s="925"/>
      <c r="BC14" s="925"/>
      <c r="BD14" s="925"/>
      <c r="BE14" s="925"/>
      <c r="BF14" s="925"/>
      <c r="BG14" s="925"/>
      <c r="BH14" s="925"/>
      <c r="BI14" s="925"/>
      <c r="BJ14" s="925"/>
      <c r="BK14" s="925"/>
      <c r="BL14" s="925"/>
      <c r="BM14" s="925"/>
      <c r="BN14" s="925"/>
      <c r="BO14" s="925"/>
      <c r="BP14" s="925"/>
      <c r="BQ14" s="925"/>
      <c r="BR14" s="926"/>
    </row>
    <row r="15" spans="1:70" ht="26.25" customHeight="1">
      <c r="A15" s="229"/>
      <c r="B15" s="1468"/>
      <c r="C15" s="1468"/>
      <c r="D15" s="1468"/>
      <c r="E15" s="1468"/>
      <c r="F15" s="1468"/>
      <c r="G15" s="1468"/>
      <c r="H15" s="1468"/>
      <c r="I15" s="1468"/>
      <c r="J15" s="1468"/>
      <c r="K15" s="1468"/>
      <c r="L15" s="1449"/>
      <c r="M15" s="1449"/>
      <c r="N15" s="1449"/>
      <c r="O15" s="1449"/>
      <c r="P15" s="1449"/>
      <c r="Q15" s="1389"/>
      <c r="R15" s="1389"/>
      <c r="S15" s="1389"/>
      <c r="T15" s="1389"/>
      <c r="U15" s="1389"/>
      <c r="V15" s="1389"/>
      <c r="W15" s="1389"/>
      <c r="X15" s="1389"/>
      <c r="Y15" s="1389"/>
      <c r="Z15" s="1389"/>
      <c r="AA15" s="1389"/>
      <c r="AB15" s="1389"/>
      <c r="AC15" s="1389"/>
      <c r="AD15" s="1389"/>
      <c r="AE15" s="1389"/>
      <c r="AF15" s="1389"/>
      <c r="AG15" s="229"/>
      <c r="AK15" s="1478"/>
      <c r="AL15" s="1479"/>
      <c r="AM15" s="1480"/>
      <c r="AN15" s="1226"/>
      <c r="AO15" s="1227"/>
      <c r="AP15" s="1227"/>
      <c r="AQ15" s="1227"/>
      <c r="AR15" s="1227"/>
      <c r="AS15" s="1227"/>
      <c r="AT15" s="1227"/>
      <c r="AU15" s="1228"/>
      <c r="AV15" s="85"/>
      <c r="AW15" s="925"/>
      <c r="AX15" s="925"/>
      <c r="AY15" s="925"/>
      <c r="AZ15" s="925"/>
      <c r="BA15" s="925"/>
      <c r="BB15" s="925"/>
      <c r="BC15" s="925"/>
      <c r="BD15" s="925"/>
      <c r="BE15" s="925"/>
      <c r="BF15" s="925"/>
      <c r="BG15" s="925"/>
      <c r="BH15" s="925"/>
      <c r="BI15" s="925"/>
      <c r="BJ15" s="925"/>
      <c r="BK15" s="925"/>
      <c r="BL15" s="925"/>
      <c r="BM15" s="925"/>
      <c r="BN15" s="925"/>
      <c r="BO15" s="925"/>
      <c r="BP15" s="925"/>
      <c r="BQ15" s="925"/>
      <c r="BR15" s="926"/>
    </row>
    <row r="16" spans="1:70" ht="26.25" customHeight="1">
      <c r="A16" s="229"/>
      <c r="B16" s="1468" t="s">
        <v>30</v>
      </c>
      <c r="C16" s="1468"/>
      <c r="D16" s="1468"/>
      <c r="E16" s="1468"/>
      <c r="F16" s="1468"/>
      <c r="G16" s="1468"/>
      <c r="H16" s="1468"/>
      <c r="I16" s="1468"/>
      <c r="J16" s="1468"/>
      <c r="K16" s="1468"/>
      <c r="L16" s="1449"/>
      <c r="M16" s="1449"/>
      <c r="N16" s="1449"/>
      <c r="O16" s="1449"/>
      <c r="P16" s="1449"/>
      <c r="Q16" s="1389"/>
      <c r="R16" s="1389"/>
      <c r="S16" s="1389"/>
      <c r="T16" s="1389"/>
      <c r="U16" s="1389"/>
      <c r="V16" s="1389"/>
      <c r="W16" s="1389"/>
      <c r="X16" s="1389"/>
      <c r="Y16" s="1389"/>
      <c r="Z16" s="1389"/>
      <c r="AA16" s="1389"/>
      <c r="AB16" s="1389"/>
      <c r="AC16" s="1389"/>
      <c r="AD16" s="1389"/>
      <c r="AE16" s="1389"/>
      <c r="AF16" s="1389"/>
      <c r="AG16" s="229"/>
      <c r="AK16" s="1341" t="str">
        <f t="shared" ref="AK16" si="1">IF(Q16&lt;&gt;"","OK","未入力")</f>
        <v>未入力</v>
      </c>
      <c r="AL16" s="1149"/>
      <c r="AM16" s="1363"/>
      <c r="AN16" s="1220" t="s">
        <v>30</v>
      </c>
      <c r="AO16" s="1221"/>
      <c r="AP16" s="1221"/>
      <c r="AQ16" s="1221"/>
      <c r="AR16" s="1221"/>
      <c r="AS16" s="1221"/>
      <c r="AT16" s="1221"/>
      <c r="AU16" s="1222"/>
      <c r="AV16" s="279"/>
      <c r="AW16" s="925"/>
      <c r="AX16" s="925"/>
      <c r="AY16" s="925"/>
      <c r="AZ16" s="925"/>
      <c r="BA16" s="925"/>
      <c r="BB16" s="925"/>
      <c r="BC16" s="925"/>
      <c r="BD16" s="925"/>
      <c r="BE16" s="925"/>
      <c r="BF16" s="925"/>
      <c r="BG16" s="925"/>
      <c r="BH16" s="925"/>
      <c r="BI16" s="925"/>
      <c r="BJ16" s="925"/>
      <c r="BK16" s="925"/>
      <c r="BL16" s="925"/>
      <c r="BM16" s="925"/>
      <c r="BN16" s="925"/>
      <c r="BO16" s="925"/>
      <c r="BP16" s="925"/>
      <c r="BQ16" s="925"/>
      <c r="BR16" s="926"/>
    </row>
    <row r="17" spans="1:70" ht="26.25" customHeight="1">
      <c r="A17" s="229"/>
      <c r="B17" s="1468"/>
      <c r="C17" s="1468"/>
      <c r="D17" s="1468"/>
      <c r="E17" s="1468"/>
      <c r="F17" s="1468"/>
      <c r="G17" s="1468"/>
      <c r="H17" s="1468"/>
      <c r="I17" s="1468"/>
      <c r="J17" s="1468"/>
      <c r="K17" s="1468"/>
      <c r="L17" s="1449"/>
      <c r="M17" s="1449"/>
      <c r="N17" s="1449"/>
      <c r="O17" s="1449"/>
      <c r="P17" s="1449"/>
      <c r="Q17" s="1389"/>
      <c r="R17" s="1389"/>
      <c r="S17" s="1389"/>
      <c r="T17" s="1389"/>
      <c r="U17" s="1389"/>
      <c r="V17" s="1389"/>
      <c r="W17" s="1389"/>
      <c r="X17" s="1389"/>
      <c r="Y17" s="1389"/>
      <c r="Z17" s="1389"/>
      <c r="AA17" s="1389"/>
      <c r="AB17" s="1389"/>
      <c r="AC17" s="1389"/>
      <c r="AD17" s="1389"/>
      <c r="AE17" s="1389"/>
      <c r="AF17" s="1389"/>
      <c r="AG17" s="229"/>
      <c r="AK17" s="1395"/>
      <c r="AL17" s="1150"/>
      <c r="AM17" s="1364"/>
      <c r="AN17" s="1226"/>
      <c r="AO17" s="1227"/>
      <c r="AP17" s="1227"/>
      <c r="AQ17" s="1227"/>
      <c r="AR17" s="1227"/>
      <c r="AS17" s="1227"/>
      <c r="AT17" s="1227"/>
      <c r="AU17" s="1228"/>
      <c r="AV17" s="24"/>
      <c r="AW17" s="927"/>
      <c r="AX17" s="927"/>
      <c r="AY17" s="927"/>
      <c r="AZ17" s="927"/>
      <c r="BA17" s="927"/>
      <c r="BB17" s="927"/>
      <c r="BC17" s="927"/>
      <c r="BD17" s="927"/>
      <c r="BE17" s="927"/>
      <c r="BF17" s="927"/>
      <c r="BG17" s="927"/>
      <c r="BH17" s="927"/>
      <c r="BI17" s="927"/>
      <c r="BJ17" s="927"/>
      <c r="BK17" s="927"/>
      <c r="BL17" s="927"/>
      <c r="BM17" s="927"/>
      <c r="BN17" s="927"/>
      <c r="BO17" s="927"/>
      <c r="BP17" s="927"/>
      <c r="BQ17" s="927"/>
      <c r="BR17" s="928"/>
    </row>
    <row r="18" spans="1:70" ht="26.25" customHeight="1">
      <c r="A18" s="229"/>
      <c r="B18" s="1468"/>
      <c r="C18" s="1468"/>
      <c r="D18" s="1468"/>
      <c r="E18" s="1468"/>
      <c r="F18" s="1468"/>
      <c r="G18" s="1468"/>
      <c r="H18" s="1468"/>
      <c r="I18" s="1468"/>
      <c r="J18" s="1468"/>
      <c r="K18" s="1468"/>
      <c r="L18" s="1455"/>
      <c r="M18" s="1455"/>
      <c r="N18" s="1455"/>
      <c r="O18" s="1455"/>
      <c r="P18" s="1455"/>
      <c r="Q18" s="1468"/>
      <c r="R18" s="1468"/>
      <c r="S18" s="1468"/>
      <c r="T18" s="1468"/>
      <c r="U18" s="1468"/>
      <c r="V18" s="1468"/>
      <c r="W18" s="1468"/>
      <c r="X18" s="1468"/>
      <c r="Y18" s="1468"/>
      <c r="Z18" s="1468"/>
      <c r="AA18" s="1468"/>
      <c r="AB18" s="1468"/>
      <c r="AC18" s="1468"/>
      <c r="AD18" s="1468"/>
      <c r="AE18" s="1468"/>
      <c r="AF18" s="1468"/>
      <c r="AG18" s="229"/>
    </row>
    <row r="19" spans="1:70" ht="26.25" customHeight="1">
      <c r="A19" s="229"/>
      <c r="B19" s="1468"/>
      <c r="C19" s="1468"/>
      <c r="D19" s="1468"/>
      <c r="E19" s="1468"/>
      <c r="F19" s="1468"/>
      <c r="G19" s="1468"/>
      <c r="H19" s="1468"/>
      <c r="I19" s="1468"/>
      <c r="J19" s="1468"/>
      <c r="K19" s="1468"/>
      <c r="L19" s="1455"/>
      <c r="M19" s="1455"/>
      <c r="N19" s="1455"/>
      <c r="O19" s="1455"/>
      <c r="P19" s="1455"/>
      <c r="Q19" s="1468"/>
      <c r="R19" s="1468"/>
      <c r="S19" s="1468"/>
      <c r="T19" s="1468"/>
      <c r="U19" s="1468"/>
      <c r="V19" s="1468"/>
      <c r="W19" s="1468"/>
      <c r="X19" s="1468"/>
      <c r="Y19" s="1468"/>
      <c r="Z19" s="1468"/>
      <c r="AA19" s="1468"/>
      <c r="AB19" s="1468"/>
      <c r="AC19" s="1468"/>
      <c r="AD19" s="1468"/>
      <c r="AE19" s="1468"/>
      <c r="AF19" s="1468"/>
      <c r="AG19" s="229"/>
    </row>
    <row r="20" spans="1:70" ht="26.25" customHeight="1">
      <c r="A20" s="229"/>
      <c r="B20" s="1468"/>
      <c r="C20" s="1468"/>
      <c r="D20" s="1468"/>
      <c r="E20" s="1468"/>
      <c r="F20" s="1468"/>
      <c r="G20" s="1468"/>
      <c r="H20" s="1468"/>
      <c r="I20" s="1468"/>
      <c r="J20" s="1468"/>
      <c r="K20" s="1468"/>
      <c r="L20" s="1455"/>
      <c r="M20" s="1455"/>
      <c r="N20" s="1455"/>
      <c r="O20" s="1455"/>
      <c r="P20" s="1455"/>
      <c r="Q20" s="1468"/>
      <c r="R20" s="1468"/>
      <c r="S20" s="1468"/>
      <c r="T20" s="1468"/>
      <c r="U20" s="1468"/>
      <c r="V20" s="1468"/>
      <c r="W20" s="1468"/>
      <c r="X20" s="1468"/>
      <c r="Y20" s="1468"/>
      <c r="Z20" s="1468"/>
      <c r="AA20" s="1468"/>
      <c r="AB20" s="1468"/>
      <c r="AC20" s="1468"/>
      <c r="AD20" s="1468"/>
      <c r="AE20" s="1468"/>
      <c r="AF20" s="1468"/>
      <c r="AG20" s="229"/>
    </row>
    <row r="21" spans="1:70" ht="26.25" customHeight="1">
      <c r="A21" s="229"/>
      <c r="B21" s="1468"/>
      <c r="C21" s="1468"/>
      <c r="D21" s="1468"/>
      <c r="E21" s="1468"/>
      <c r="F21" s="1468"/>
      <c r="G21" s="1468"/>
      <c r="H21" s="1468"/>
      <c r="I21" s="1468"/>
      <c r="J21" s="1468"/>
      <c r="K21" s="1468"/>
      <c r="L21" s="1455"/>
      <c r="M21" s="1455"/>
      <c r="N21" s="1455"/>
      <c r="O21" s="1455"/>
      <c r="P21" s="1455"/>
      <c r="Q21" s="1468"/>
      <c r="R21" s="1468"/>
      <c r="S21" s="1468"/>
      <c r="T21" s="1468"/>
      <c r="U21" s="1468"/>
      <c r="V21" s="1468"/>
      <c r="W21" s="1468"/>
      <c r="X21" s="1468"/>
      <c r="Y21" s="1468"/>
      <c r="Z21" s="1468"/>
      <c r="AA21" s="1468"/>
      <c r="AB21" s="1468"/>
      <c r="AC21" s="1468"/>
      <c r="AD21" s="1468"/>
      <c r="AE21" s="1468"/>
      <c r="AF21" s="1468"/>
      <c r="AG21" s="229"/>
    </row>
    <row r="22" spans="1:70" ht="26.25" customHeight="1">
      <c r="A22" s="229"/>
      <c r="B22" s="1468" t="s">
        <v>7</v>
      </c>
      <c r="C22" s="1468"/>
      <c r="D22" s="1468"/>
      <c r="E22" s="1468"/>
      <c r="F22" s="1468"/>
      <c r="G22" s="1468"/>
      <c r="H22" s="1468"/>
      <c r="I22" s="1468"/>
      <c r="J22" s="1468"/>
      <c r="K22" s="1468"/>
      <c r="L22" s="1455">
        <f>SUM(L12:P21)</f>
        <v>0</v>
      </c>
      <c r="M22" s="1455"/>
      <c r="N22" s="1455"/>
      <c r="O22" s="1455"/>
      <c r="P22" s="1455"/>
      <c r="Q22" s="1468"/>
      <c r="R22" s="1468"/>
      <c r="S22" s="1468"/>
      <c r="T22" s="1468"/>
      <c r="U22" s="1468"/>
      <c r="V22" s="1468"/>
      <c r="W22" s="1468"/>
      <c r="X22" s="1468"/>
      <c r="Y22" s="1468"/>
      <c r="Z22" s="1468"/>
      <c r="AA22" s="1468"/>
      <c r="AB22" s="1468"/>
      <c r="AC22" s="1468"/>
      <c r="AD22" s="1468"/>
      <c r="AE22" s="1468"/>
      <c r="AF22" s="1468"/>
      <c r="AG22" s="229"/>
    </row>
    <row r="23" spans="1:70" ht="26.25" customHeight="1">
      <c r="A23" s="229"/>
      <c r="B23" s="1468"/>
      <c r="C23" s="1468"/>
      <c r="D23" s="1468"/>
      <c r="E23" s="1468"/>
      <c r="F23" s="1468"/>
      <c r="G23" s="1468"/>
      <c r="H23" s="1468"/>
      <c r="I23" s="1468"/>
      <c r="J23" s="1468"/>
      <c r="K23" s="1468"/>
      <c r="L23" s="1455"/>
      <c r="M23" s="1455"/>
      <c r="N23" s="1455"/>
      <c r="O23" s="1455"/>
      <c r="P23" s="1455"/>
      <c r="Q23" s="1468"/>
      <c r="R23" s="1468"/>
      <c r="S23" s="1468"/>
      <c r="T23" s="1468"/>
      <c r="U23" s="1468"/>
      <c r="V23" s="1468"/>
      <c r="W23" s="1468"/>
      <c r="X23" s="1468"/>
      <c r="Y23" s="1468"/>
      <c r="Z23" s="1468"/>
      <c r="AA23" s="1468"/>
      <c r="AB23" s="1468"/>
      <c r="AC23" s="1468"/>
      <c r="AD23" s="1468"/>
      <c r="AE23" s="1468"/>
      <c r="AF23" s="1468"/>
      <c r="AG23" s="229"/>
    </row>
    <row r="24" spans="1:70" ht="26.25" customHeight="1">
      <c r="A24" s="229"/>
      <c r="B24" s="1468" t="s">
        <v>164</v>
      </c>
      <c r="C24" s="1468"/>
      <c r="D24" s="1468"/>
      <c r="E24" s="1468"/>
      <c r="F24" s="1468"/>
      <c r="G24" s="1468"/>
      <c r="H24" s="1468"/>
      <c r="I24" s="1468"/>
      <c r="J24" s="1468"/>
      <c r="K24" s="1468"/>
      <c r="L24" s="1455">
        <f>ROUNDDOWN(L22*0.1,0)</f>
        <v>0</v>
      </c>
      <c r="M24" s="1455"/>
      <c r="N24" s="1455"/>
      <c r="O24" s="1455"/>
      <c r="P24" s="1455"/>
      <c r="Q24" s="1475" t="s">
        <v>331</v>
      </c>
      <c r="R24" s="1475"/>
      <c r="S24" s="1475"/>
      <c r="T24" s="1475"/>
      <c r="U24" s="1475"/>
      <c r="V24" s="1475"/>
      <c r="W24" s="1475"/>
      <c r="X24" s="1475"/>
      <c r="Y24" s="1475"/>
      <c r="Z24" s="1475"/>
      <c r="AA24" s="1475"/>
      <c r="AB24" s="1475"/>
      <c r="AC24" s="1475"/>
      <c r="AD24" s="1475"/>
      <c r="AE24" s="1475"/>
      <c r="AF24" s="1475"/>
      <c r="AG24" s="229"/>
    </row>
    <row r="25" spans="1:70" ht="26.25" customHeight="1">
      <c r="A25" s="229"/>
      <c r="B25" s="1468"/>
      <c r="C25" s="1468"/>
      <c r="D25" s="1468"/>
      <c r="E25" s="1468"/>
      <c r="F25" s="1468"/>
      <c r="G25" s="1468"/>
      <c r="H25" s="1468"/>
      <c r="I25" s="1468"/>
      <c r="J25" s="1468"/>
      <c r="K25" s="1468"/>
      <c r="L25" s="1455"/>
      <c r="M25" s="1455"/>
      <c r="N25" s="1455"/>
      <c r="O25" s="1455"/>
      <c r="P25" s="1455"/>
      <c r="Q25" s="1475"/>
      <c r="R25" s="1475"/>
      <c r="S25" s="1475"/>
      <c r="T25" s="1475"/>
      <c r="U25" s="1475"/>
      <c r="V25" s="1475"/>
      <c r="W25" s="1475"/>
      <c r="X25" s="1475"/>
      <c r="Y25" s="1475"/>
      <c r="Z25" s="1475"/>
      <c r="AA25" s="1475"/>
      <c r="AB25" s="1475"/>
      <c r="AC25" s="1475"/>
      <c r="AD25" s="1475"/>
      <c r="AE25" s="1475"/>
      <c r="AF25" s="1475"/>
      <c r="AG25" s="229"/>
    </row>
    <row r="26" spans="1:70" ht="26.25" customHeight="1">
      <c r="A26" s="229"/>
      <c r="B26" s="1468" t="s">
        <v>31</v>
      </c>
      <c r="C26" s="1468"/>
      <c r="D26" s="1468"/>
      <c r="E26" s="1468"/>
      <c r="F26" s="1468"/>
      <c r="G26" s="1468"/>
      <c r="H26" s="1468"/>
      <c r="I26" s="1468"/>
      <c r="J26" s="1468"/>
      <c r="K26" s="1468"/>
      <c r="L26" s="1455">
        <f>SUM(L22:P25)</f>
        <v>0</v>
      </c>
      <c r="M26" s="1455"/>
      <c r="N26" s="1455"/>
      <c r="O26" s="1455"/>
      <c r="P26" s="1455"/>
      <c r="Q26" s="1468"/>
      <c r="R26" s="1468"/>
      <c r="S26" s="1468"/>
      <c r="T26" s="1468"/>
      <c r="U26" s="1468"/>
      <c r="V26" s="1468"/>
      <c r="W26" s="1468"/>
      <c r="X26" s="1468"/>
      <c r="Y26" s="1468"/>
      <c r="Z26" s="1468"/>
      <c r="AA26" s="1468"/>
      <c r="AB26" s="1468"/>
      <c r="AC26" s="1468"/>
      <c r="AD26" s="1468"/>
      <c r="AE26" s="1468"/>
      <c r="AF26" s="1468"/>
      <c r="AG26" s="229"/>
    </row>
    <row r="27" spans="1:70" ht="26.25" customHeight="1">
      <c r="A27" s="229"/>
      <c r="B27" s="1468"/>
      <c r="C27" s="1468"/>
      <c r="D27" s="1468"/>
      <c r="E27" s="1468"/>
      <c r="F27" s="1468"/>
      <c r="G27" s="1468"/>
      <c r="H27" s="1468"/>
      <c r="I27" s="1468"/>
      <c r="J27" s="1468"/>
      <c r="K27" s="1468"/>
      <c r="L27" s="1455"/>
      <c r="M27" s="1455"/>
      <c r="N27" s="1455"/>
      <c r="O27" s="1455"/>
      <c r="P27" s="1455"/>
      <c r="Q27" s="1468"/>
      <c r="R27" s="1468"/>
      <c r="S27" s="1468"/>
      <c r="T27" s="1468"/>
      <c r="U27" s="1468"/>
      <c r="V27" s="1468"/>
      <c r="W27" s="1468"/>
      <c r="X27" s="1468"/>
      <c r="Y27" s="1468"/>
      <c r="Z27" s="1468"/>
      <c r="AA27" s="1468"/>
      <c r="AB27" s="1468"/>
      <c r="AC27" s="1468"/>
      <c r="AD27" s="1468"/>
      <c r="AE27" s="1468"/>
      <c r="AF27" s="1468"/>
      <c r="AG27" s="229"/>
    </row>
    <row r="28" spans="1:70" ht="21" customHeight="1">
      <c r="A28" s="229"/>
      <c r="B28" s="230"/>
      <c r="C28" s="231" t="s">
        <v>155</v>
      </c>
      <c r="D28" s="230"/>
      <c r="E28" s="230"/>
      <c r="F28" s="230"/>
      <c r="G28" s="230"/>
      <c r="H28" s="230"/>
      <c r="I28" s="230"/>
      <c r="J28" s="230"/>
      <c r="K28" s="230"/>
      <c r="L28" s="230"/>
      <c r="M28" s="230"/>
      <c r="N28" s="230"/>
      <c r="O28" s="230"/>
      <c r="P28" s="229"/>
      <c r="Q28" s="229"/>
      <c r="R28" s="229"/>
      <c r="S28" s="229"/>
      <c r="T28" s="229"/>
      <c r="U28" s="229"/>
      <c r="V28" s="229"/>
      <c r="W28" s="229"/>
      <c r="X28" s="229"/>
      <c r="Y28" s="229"/>
      <c r="Z28" s="229"/>
      <c r="AA28" s="229"/>
      <c r="AB28" s="229"/>
      <c r="AC28" s="229"/>
      <c r="AD28" s="229"/>
      <c r="AE28" s="229"/>
      <c r="AF28" s="229"/>
      <c r="AG28" s="229"/>
    </row>
    <row r="29" spans="1:70" ht="21" customHeight="1">
      <c r="A29" s="229"/>
      <c r="B29" s="230"/>
      <c r="C29" s="230"/>
      <c r="D29" s="230"/>
      <c r="E29" s="230"/>
      <c r="F29" s="230"/>
      <c r="G29" s="230"/>
      <c r="H29" s="230"/>
      <c r="I29" s="230"/>
      <c r="J29" s="230"/>
      <c r="K29" s="230"/>
      <c r="L29" s="230"/>
      <c r="M29" s="230"/>
      <c r="N29" s="230"/>
      <c r="O29" s="230"/>
      <c r="P29" s="229"/>
      <c r="Q29" s="229"/>
      <c r="R29" s="229"/>
      <c r="S29" s="229"/>
      <c r="T29" s="229"/>
      <c r="U29" s="229"/>
      <c r="V29" s="229"/>
      <c r="W29" s="229"/>
      <c r="X29" s="229"/>
      <c r="Y29" s="229"/>
      <c r="Z29" s="229"/>
      <c r="AA29" s="229"/>
      <c r="AB29" s="229"/>
      <c r="AC29" s="229"/>
      <c r="AD29" s="229"/>
      <c r="AE29" s="229"/>
      <c r="AF29" s="229"/>
      <c r="AG29" s="229"/>
      <c r="AK29" s="1341" t="e">
        <f>IF(L30&gt;1,"OK","未入力")</f>
        <v>#DIV/0!</v>
      </c>
      <c r="AL29" s="1149"/>
      <c r="AM29" s="1363"/>
      <c r="AN29" s="1220" t="s">
        <v>388</v>
      </c>
      <c r="AO29" s="1221"/>
      <c r="AP29" s="1221"/>
      <c r="AQ29" s="1221"/>
      <c r="AR29" s="1221"/>
      <c r="AS29" s="1221"/>
      <c r="AT29" s="1221"/>
      <c r="AU29" s="1222"/>
      <c r="AV29" s="208"/>
      <c r="AW29" s="620" t="s">
        <v>572</v>
      </c>
      <c r="AX29" s="635"/>
      <c r="AY29" s="635"/>
      <c r="AZ29" s="635"/>
      <c r="BA29" s="635"/>
      <c r="BB29" s="635"/>
      <c r="BC29" s="635"/>
      <c r="BD29" s="635"/>
      <c r="BE29" s="635"/>
      <c r="BF29" s="635"/>
      <c r="BG29" s="635"/>
      <c r="BH29" s="635"/>
      <c r="BI29" s="635"/>
      <c r="BJ29" s="635"/>
      <c r="BK29" s="635"/>
      <c r="BL29" s="635"/>
      <c r="BM29" s="635"/>
      <c r="BN29" s="635"/>
      <c r="BO29" s="635"/>
      <c r="BP29" s="635"/>
      <c r="BQ29" s="635"/>
      <c r="BR29" s="780"/>
    </row>
    <row r="30" spans="1:70" ht="26.25" customHeight="1">
      <c r="A30" s="1476"/>
      <c r="B30" s="1453" t="s">
        <v>528</v>
      </c>
      <c r="C30" s="1454"/>
      <c r="D30" s="1454"/>
      <c r="E30" s="1454"/>
      <c r="F30" s="1454"/>
      <c r="G30" s="1454"/>
      <c r="H30" s="1454"/>
      <c r="I30" s="1454"/>
      <c r="J30" s="1454"/>
      <c r="K30" s="1454"/>
      <c r="L30" s="1455" t="e">
        <f>ROUNDDOWN(L22/V30/AC30,0)</f>
        <v>#DIV/0!</v>
      </c>
      <c r="M30" s="1455"/>
      <c r="N30" s="1455"/>
      <c r="O30" s="1455"/>
      <c r="P30" s="1456"/>
      <c r="Q30" s="1457" t="s">
        <v>522</v>
      </c>
      <c r="R30" s="1458"/>
      <c r="S30" s="1458"/>
      <c r="T30" s="1458"/>
      <c r="U30" s="1458"/>
      <c r="V30" s="1461">
        <f>M7</f>
        <v>0</v>
      </c>
      <c r="W30" s="1461"/>
      <c r="X30" s="1458" t="s">
        <v>33</v>
      </c>
      <c r="Y30" s="1458"/>
      <c r="Z30" s="1458"/>
      <c r="AA30" s="1458"/>
      <c r="AB30" s="1458"/>
      <c r="AC30" s="1200"/>
      <c r="AD30" s="1200"/>
      <c r="AE30" s="1198" t="s">
        <v>34</v>
      </c>
      <c r="AF30" s="1450"/>
      <c r="AG30" s="229"/>
      <c r="AK30" s="1395"/>
      <c r="AL30" s="1150"/>
      <c r="AM30" s="1364"/>
      <c r="AN30" s="1226"/>
      <c r="AO30" s="1227"/>
      <c r="AP30" s="1227"/>
      <c r="AQ30" s="1227"/>
      <c r="AR30" s="1227"/>
      <c r="AS30" s="1227"/>
      <c r="AT30" s="1227"/>
      <c r="AU30" s="1228"/>
      <c r="AV30" s="24"/>
      <c r="AW30" s="630"/>
      <c r="AX30" s="630"/>
      <c r="AY30" s="630"/>
      <c r="AZ30" s="630"/>
      <c r="BA30" s="630"/>
      <c r="BB30" s="630"/>
      <c r="BC30" s="630"/>
      <c r="BD30" s="630"/>
      <c r="BE30" s="630"/>
      <c r="BF30" s="630"/>
      <c r="BG30" s="630"/>
      <c r="BH30" s="630"/>
      <c r="BI30" s="630"/>
      <c r="BJ30" s="630"/>
      <c r="BK30" s="630"/>
      <c r="BL30" s="630"/>
      <c r="BM30" s="630"/>
      <c r="BN30" s="630"/>
      <c r="BO30" s="630"/>
      <c r="BP30" s="630"/>
      <c r="BQ30" s="630"/>
      <c r="BR30" s="1452"/>
    </row>
    <row r="31" spans="1:70" ht="26.25" customHeight="1">
      <c r="A31" s="1477"/>
      <c r="B31" s="1454"/>
      <c r="C31" s="1454"/>
      <c r="D31" s="1454"/>
      <c r="E31" s="1454"/>
      <c r="F31" s="1454"/>
      <c r="G31" s="1454"/>
      <c r="H31" s="1454"/>
      <c r="I31" s="1454"/>
      <c r="J31" s="1454"/>
      <c r="K31" s="1454"/>
      <c r="L31" s="1455"/>
      <c r="M31" s="1455"/>
      <c r="N31" s="1455"/>
      <c r="O31" s="1455"/>
      <c r="P31" s="1456"/>
      <c r="Q31" s="1459"/>
      <c r="R31" s="1460"/>
      <c r="S31" s="1460"/>
      <c r="T31" s="1460"/>
      <c r="U31" s="1460"/>
      <c r="V31" s="1462"/>
      <c r="W31" s="1462"/>
      <c r="X31" s="1460"/>
      <c r="Y31" s="1460"/>
      <c r="Z31" s="1460"/>
      <c r="AA31" s="1460"/>
      <c r="AB31" s="1460"/>
      <c r="AC31" s="1201"/>
      <c r="AD31" s="1201"/>
      <c r="AE31" s="1199"/>
      <c r="AF31" s="1451"/>
      <c r="AG31" s="229"/>
    </row>
    <row r="32" spans="1:70" ht="21" customHeight="1">
      <c r="A32" s="229"/>
      <c r="B32" s="229" t="s">
        <v>115</v>
      </c>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row>
    <row r="33" spans="1:33" ht="21"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row>
    <row r="34" spans="1:33" ht="21" customHeight="1">
      <c r="A34"/>
      <c r="B34"/>
      <c r="C34"/>
      <c r="D34"/>
      <c r="E34"/>
      <c r="F34"/>
      <c r="G34"/>
      <c r="H34"/>
      <c r="I34"/>
      <c r="J34"/>
      <c r="K34"/>
      <c r="L34"/>
      <c r="M34"/>
      <c r="N34"/>
      <c r="O34"/>
      <c r="P34"/>
      <c r="Q34"/>
      <c r="R34"/>
      <c r="S34"/>
      <c r="T34"/>
      <c r="U34"/>
      <c r="V34"/>
      <c r="W34"/>
      <c r="X34"/>
      <c r="Y34"/>
      <c r="Z34"/>
      <c r="AA34"/>
      <c r="AB34"/>
      <c r="AC34"/>
      <c r="AD34"/>
      <c r="AE34"/>
      <c r="AF34"/>
      <c r="AG34"/>
    </row>
    <row r="35" spans="1:33" ht="21" customHeight="1">
      <c r="A35"/>
      <c r="B35"/>
      <c r="C35"/>
      <c r="D35"/>
      <c r="E35"/>
      <c r="F35"/>
      <c r="G35"/>
      <c r="H35"/>
      <c r="I35"/>
      <c r="J35"/>
      <c r="K35"/>
      <c r="L35"/>
      <c r="M35"/>
      <c r="N35"/>
      <c r="O35"/>
      <c r="P35"/>
      <c r="Q35"/>
      <c r="R35"/>
      <c r="S35"/>
      <c r="T35"/>
      <c r="U35"/>
      <c r="V35"/>
      <c r="W35"/>
      <c r="X35"/>
      <c r="Y35"/>
      <c r="Z35"/>
      <c r="AA35"/>
      <c r="AB35"/>
      <c r="AC35"/>
      <c r="AD35"/>
      <c r="AE35"/>
      <c r="AF35"/>
      <c r="AG35"/>
    </row>
    <row r="44" spans="1:33" ht="21" customHeight="1">
      <c r="A44"/>
      <c r="B44"/>
      <c r="C44"/>
      <c r="D44"/>
      <c r="E44"/>
      <c r="F44"/>
      <c r="G44"/>
      <c r="H44"/>
      <c r="I44"/>
      <c r="J44"/>
      <c r="K44"/>
      <c r="L44"/>
      <c r="M44"/>
      <c r="N44"/>
      <c r="O44"/>
      <c r="P44"/>
      <c r="Q44"/>
      <c r="R44"/>
      <c r="S44"/>
      <c r="T44"/>
      <c r="U44"/>
      <c r="V44"/>
      <c r="W44"/>
      <c r="X44"/>
      <c r="Y44"/>
      <c r="Z44"/>
      <c r="AA44"/>
      <c r="AB44"/>
      <c r="AC44"/>
      <c r="AD44"/>
      <c r="AE44"/>
      <c r="AF44"/>
      <c r="AG44"/>
    </row>
    <row r="45" spans="1:33" ht="21" customHeight="1">
      <c r="A45"/>
      <c r="B45"/>
      <c r="C45"/>
      <c r="D45"/>
      <c r="E45"/>
      <c r="F45"/>
      <c r="G45"/>
      <c r="H45"/>
      <c r="I45"/>
      <c r="J45"/>
      <c r="K45"/>
      <c r="L45"/>
      <c r="M45"/>
      <c r="N45"/>
      <c r="O45"/>
      <c r="P45"/>
      <c r="Q45"/>
      <c r="R45"/>
      <c r="S45"/>
      <c r="T45"/>
      <c r="U45"/>
      <c r="V45"/>
      <c r="W45"/>
      <c r="X45"/>
      <c r="Y45"/>
      <c r="Z45"/>
      <c r="AA45"/>
      <c r="AB45"/>
      <c r="AC45"/>
      <c r="AD45"/>
      <c r="AE45"/>
      <c r="AF45"/>
      <c r="AG45"/>
    </row>
    <row r="46" spans="1:33" ht="21" customHeight="1">
      <c r="A46"/>
      <c r="B46"/>
      <c r="C46"/>
      <c r="D46"/>
      <c r="E46"/>
      <c r="F46"/>
      <c r="G46"/>
      <c r="H46"/>
      <c r="I46"/>
      <c r="J46"/>
      <c r="K46"/>
      <c r="L46"/>
      <c r="M46"/>
      <c r="N46"/>
      <c r="O46"/>
      <c r="P46"/>
      <c r="Q46"/>
      <c r="R46"/>
      <c r="S46"/>
      <c r="T46"/>
      <c r="U46"/>
      <c r="V46"/>
      <c r="W46"/>
      <c r="X46"/>
      <c r="Y46"/>
      <c r="Z46"/>
      <c r="AA46"/>
      <c r="AB46"/>
      <c r="AC46"/>
      <c r="AD46"/>
      <c r="AE46"/>
      <c r="AF46"/>
      <c r="AG46"/>
    </row>
    <row r="47" spans="1:33" ht="21" customHeight="1">
      <c r="A47"/>
      <c r="B47"/>
      <c r="C47"/>
      <c r="D47"/>
      <c r="E47"/>
      <c r="F47"/>
      <c r="G47"/>
      <c r="H47"/>
      <c r="I47"/>
      <c r="J47"/>
      <c r="K47"/>
      <c r="L47"/>
      <c r="M47"/>
      <c r="N47"/>
      <c r="O47"/>
      <c r="P47"/>
      <c r="Q47"/>
      <c r="R47"/>
      <c r="S47"/>
      <c r="T47"/>
      <c r="U47"/>
      <c r="V47"/>
      <c r="W47"/>
      <c r="X47"/>
      <c r="Y47"/>
      <c r="Z47"/>
      <c r="AA47"/>
      <c r="AB47"/>
      <c r="AC47"/>
      <c r="AD47"/>
      <c r="AE47"/>
      <c r="AF47"/>
      <c r="AG47"/>
    </row>
    <row r="48" spans="1:33" ht="21" customHeight="1">
      <c r="A48"/>
      <c r="B48"/>
      <c r="C48"/>
      <c r="D48"/>
      <c r="E48"/>
      <c r="F48"/>
      <c r="G48"/>
      <c r="H48"/>
      <c r="I48"/>
      <c r="J48"/>
      <c r="K48"/>
      <c r="L48"/>
      <c r="M48"/>
      <c r="N48"/>
      <c r="O48"/>
      <c r="P48"/>
      <c r="Q48"/>
      <c r="R48"/>
      <c r="S48"/>
      <c r="T48"/>
      <c r="U48"/>
      <c r="V48"/>
      <c r="W48"/>
      <c r="X48"/>
      <c r="Y48"/>
      <c r="Z48"/>
      <c r="AA48"/>
      <c r="AB48"/>
      <c r="AC48"/>
      <c r="AD48"/>
      <c r="AE48"/>
      <c r="AF48"/>
      <c r="AG48"/>
    </row>
    <row r="49" spans="1:70" ht="21" customHeight="1">
      <c r="A49"/>
      <c r="B49"/>
      <c r="C49"/>
      <c r="D49"/>
      <c r="E49"/>
      <c r="F49"/>
      <c r="G49"/>
      <c r="H49"/>
      <c r="I49"/>
      <c r="J49"/>
      <c r="K49"/>
      <c r="L49"/>
      <c r="M49"/>
      <c r="N49"/>
      <c r="O49"/>
      <c r="P49"/>
      <c r="Q49"/>
      <c r="R49"/>
      <c r="S49"/>
      <c r="T49"/>
      <c r="U49"/>
      <c r="V49"/>
      <c r="W49"/>
      <c r="X49"/>
      <c r="Y49"/>
      <c r="Z49"/>
      <c r="AA49"/>
      <c r="AB49"/>
      <c r="AC49"/>
      <c r="AD49"/>
      <c r="AE49"/>
      <c r="AF49"/>
      <c r="AG49"/>
    </row>
    <row r="50" spans="1:70" ht="21" customHeight="1">
      <c r="A50"/>
      <c r="B50"/>
      <c r="C50"/>
      <c r="D50"/>
      <c r="E50"/>
      <c r="F50"/>
      <c r="G50"/>
      <c r="H50"/>
      <c r="I50"/>
      <c r="J50"/>
      <c r="K50"/>
      <c r="L50"/>
      <c r="M50"/>
      <c r="N50"/>
      <c r="O50"/>
      <c r="P50"/>
      <c r="Q50"/>
      <c r="R50"/>
      <c r="S50"/>
      <c r="T50"/>
      <c r="U50"/>
      <c r="V50"/>
      <c r="W50"/>
      <c r="X50"/>
      <c r="Y50"/>
      <c r="Z50"/>
      <c r="AA50"/>
      <c r="AB50"/>
      <c r="AC50"/>
      <c r="AD50"/>
      <c r="AE50"/>
      <c r="AF50"/>
      <c r="AG50"/>
    </row>
    <row r="51" spans="1:70" ht="21" customHeight="1">
      <c r="A51"/>
      <c r="B51"/>
      <c r="C51"/>
      <c r="D51"/>
      <c r="E51"/>
      <c r="F51"/>
      <c r="G51"/>
      <c r="H51"/>
      <c r="I51"/>
      <c r="J51"/>
      <c r="K51"/>
      <c r="L51"/>
      <c r="M51"/>
      <c r="N51"/>
      <c r="O51"/>
      <c r="P51"/>
      <c r="Q51"/>
      <c r="R51"/>
      <c r="S51"/>
      <c r="T51"/>
      <c r="U51"/>
      <c r="V51"/>
      <c r="W51"/>
      <c r="X51"/>
      <c r="Y51"/>
      <c r="Z51"/>
      <c r="AA51"/>
      <c r="AB51"/>
      <c r="AC51"/>
      <c r="AD51"/>
      <c r="AE51"/>
      <c r="AF51"/>
      <c r="AG51"/>
    </row>
    <row r="52" spans="1:70" ht="21" customHeight="1">
      <c r="A52"/>
      <c r="B52"/>
      <c r="C52"/>
      <c r="D52"/>
      <c r="E52"/>
      <c r="F52"/>
      <c r="G52"/>
      <c r="H52"/>
      <c r="I52"/>
      <c r="J52"/>
      <c r="K52"/>
      <c r="L52"/>
      <c r="M52"/>
      <c r="N52"/>
      <c r="O52"/>
      <c r="P52"/>
      <c r="Q52"/>
      <c r="R52"/>
      <c r="S52"/>
      <c r="T52"/>
      <c r="U52"/>
      <c r="V52"/>
      <c r="W52"/>
      <c r="X52"/>
      <c r="Y52"/>
      <c r="Z52"/>
      <c r="AA52"/>
      <c r="AB52"/>
      <c r="AC52"/>
      <c r="AD52"/>
      <c r="AE52"/>
      <c r="AF52"/>
      <c r="AG52"/>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row>
    <row r="53" spans="1:70" s="18" customFormat="1" ht="21" customHeight="1">
      <c r="A53"/>
      <c r="B53"/>
      <c r="C53"/>
      <c r="D53"/>
      <c r="E53"/>
      <c r="F53"/>
      <c r="G53"/>
      <c r="H53"/>
      <c r="I53"/>
      <c r="J53"/>
      <c r="K53"/>
      <c r="L53"/>
      <c r="M53"/>
      <c r="N53"/>
      <c r="O53"/>
      <c r="P53"/>
      <c r="Q53"/>
      <c r="R53"/>
      <c r="S53"/>
      <c r="T53"/>
      <c r="U53"/>
      <c r="V53"/>
      <c r="W53"/>
      <c r="X53"/>
      <c r="Y53"/>
      <c r="Z53"/>
      <c r="AA53"/>
      <c r="AB53"/>
      <c r="AC53"/>
      <c r="AD53"/>
      <c r="AE53"/>
      <c r="AF53"/>
      <c r="AG53"/>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sheetData>
  <mergeCells count="67">
    <mergeCell ref="AN29:AU30"/>
    <mergeCell ref="AW29:BR30"/>
    <mergeCell ref="AK29:AM30"/>
    <mergeCell ref="Q30:U31"/>
    <mergeCell ref="X30:AB31"/>
    <mergeCell ref="V30:W31"/>
    <mergeCell ref="AC30:AD31"/>
    <mergeCell ref="AE30:AF31"/>
    <mergeCell ref="AN16:AU17"/>
    <mergeCell ref="AN14:AU15"/>
    <mergeCell ref="AN12:AU13"/>
    <mergeCell ref="AW12:BR17"/>
    <mergeCell ref="Q11:AF11"/>
    <mergeCell ref="AK12:AM13"/>
    <mergeCell ref="AK14:AM15"/>
    <mergeCell ref="AK16:AM17"/>
    <mergeCell ref="L11:P11"/>
    <mergeCell ref="B11:K11"/>
    <mergeCell ref="Q24:AF25"/>
    <mergeCell ref="A30:A31"/>
    <mergeCell ref="B30:K31"/>
    <mergeCell ref="L30:P31"/>
    <mergeCell ref="L12:P13"/>
    <mergeCell ref="Q12:AF13"/>
    <mergeCell ref="B14:K15"/>
    <mergeCell ref="L14:P15"/>
    <mergeCell ref="Q14:AF15"/>
    <mergeCell ref="B26:K27"/>
    <mergeCell ref="L26:P27"/>
    <mergeCell ref="Q26:AF27"/>
    <mergeCell ref="B12:K13"/>
    <mergeCell ref="Q16:AF17"/>
    <mergeCell ref="Q22:AF23"/>
    <mergeCell ref="B18:K19"/>
    <mergeCell ref="L18:P19"/>
    <mergeCell ref="Q18:AF19"/>
    <mergeCell ref="B20:K21"/>
    <mergeCell ref="L20:P21"/>
    <mergeCell ref="Q20:AF21"/>
    <mergeCell ref="B24:K25"/>
    <mergeCell ref="L24:P25"/>
    <mergeCell ref="L22:P23"/>
    <mergeCell ref="B16:K17"/>
    <mergeCell ref="L16:P17"/>
    <mergeCell ref="B22:K23"/>
    <mergeCell ref="B7:L7"/>
    <mergeCell ref="B8:L8"/>
    <mergeCell ref="A1:D1"/>
    <mergeCell ref="R3:U3"/>
    <mergeCell ref="V3:AF3"/>
    <mergeCell ref="R4:U4"/>
    <mergeCell ref="V4:AF4"/>
    <mergeCell ref="E1:Q1"/>
    <mergeCell ref="M7:O7"/>
    <mergeCell ref="M8:O8"/>
    <mergeCell ref="V7:AF7"/>
    <mergeCell ref="Q7:U7"/>
    <mergeCell ref="R2:U2"/>
    <mergeCell ref="V2:AF2"/>
    <mergeCell ref="V1:AF1"/>
    <mergeCell ref="AK8:AM8"/>
    <mergeCell ref="AK9:AM9"/>
    <mergeCell ref="AN6:AU7"/>
    <mergeCell ref="AN3:BR5"/>
    <mergeCell ref="AW8:BR9"/>
    <mergeCell ref="AN8:AU8"/>
    <mergeCell ref="AN9:AU9"/>
  </mergeCells>
  <phoneticPr fontId="6"/>
  <dataValidations count="1">
    <dataValidation imeMode="off" allowBlank="1" showInputMessage="1" showErrorMessage="1" sqref="V30 M7:M8 L12:P27 L30:P31 V2:AF4" xr:uid="{2CA3255F-48C4-4B7F-9813-ADBDD9B507B3}"/>
  </dataValidations>
  <pageMargins left="0.9055118110236221" right="0.70866141732283472" top="0.39370078740157483" bottom="0.35433070866141736" header="0.19685039370078741" footer="0.19685039370078741"/>
  <pageSetup paperSize="9" scale="83" orientation="portrait" blackAndWhite="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U37"/>
  <sheetViews>
    <sheetView view="pageBreakPreview" zoomScaleNormal="100" zoomScaleSheetLayoutView="100" workbookViewId="0">
      <selection activeCell="D4" sqref="D4"/>
    </sheetView>
  </sheetViews>
  <sheetFormatPr defaultColWidth="9" defaultRowHeight="21" customHeight="1"/>
  <cols>
    <col min="1" max="1" width="3.875" style="233" customWidth="1"/>
    <col min="2" max="2" width="4.75" style="233" customWidth="1"/>
    <col min="3" max="3" width="11.5" style="233" customWidth="1"/>
    <col min="4" max="4" width="28.5" style="233" customWidth="1"/>
    <col min="5" max="5" width="10.125" style="233" customWidth="1"/>
    <col min="6" max="6" width="4" style="235" customWidth="1"/>
    <col min="7" max="7" width="10.125" style="233" customWidth="1"/>
    <col min="8" max="8" width="5.25" style="235" bestFit="1" customWidth="1"/>
    <col min="9" max="9" width="7.25" style="235" customWidth="1"/>
    <col min="10" max="10" width="3.375" style="235" bestFit="1" customWidth="1"/>
    <col min="11" max="11" width="15.625" style="233" customWidth="1"/>
    <col min="12" max="12" width="3.625" style="234" customWidth="1"/>
    <col min="13" max="13" width="8.125" style="233" customWidth="1"/>
    <col min="14" max="16" width="3.75" style="233" customWidth="1"/>
    <col min="17" max="47" width="2.375" style="233" customWidth="1"/>
    <col min="48" max="16384" width="9" style="233"/>
  </cols>
  <sheetData>
    <row r="1" spans="1:47" ht="21" customHeight="1">
      <c r="C1" s="515" t="s">
        <v>796</v>
      </c>
      <c r="D1" s="514"/>
      <c r="E1" s="514"/>
      <c r="F1" s="514"/>
      <c r="G1" s="514"/>
      <c r="K1" s="259"/>
      <c r="M1" s="235"/>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c r="AU1" s="507"/>
    </row>
    <row r="2" spans="1:47" s="400" customFormat="1" ht="21" customHeight="1">
      <c r="A2" s="233"/>
      <c r="B2" s="233"/>
      <c r="C2" s="539"/>
      <c r="D2" s="514"/>
      <c r="E2" s="1481" t="s">
        <v>831</v>
      </c>
      <c r="F2" s="1482"/>
      <c r="G2" s="1483">
        <f>'１申請書'!$V$3</f>
        <v>46030</v>
      </c>
      <c r="H2" s="1484"/>
      <c r="I2" s="1484"/>
      <c r="J2" s="1484"/>
      <c r="K2" s="1484"/>
      <c r="L2" s="1485"/>
    </row>
    <row r="3" spans="1:47" ht="21" customHeight="1">
      <c r="C3" s="513"/>
      <c r="D3" s="513"/>
      <c r="E3" s="638" t="s">
        <v>580</v>
      </c>
      <c r="F3" s="640"/>
      <c r="G3" s="1487">
        <f>'１申請書'!$K$14</f>
        <v>0</v>
      </c>
      <c r="H3" s="1488"/>
      <c r="I3" s="1488"/>
      <c r="J3" s="1488"/>
      <c r="K3" s="1488"/>
      <c r="L3" s="1489"/>
      <c r="Q3" s="1486" t="s">
        <v>413</v>
      </c>
      <c r="R3" s="1486"/>
      <c r="S3" s="1486"/>
      <c r="T3" s="1486"/>
      <c r="U3" s="1486"/>
      <c r="V3" s="1486"/>
      <c r="W3" s="1486"/>
      <c r="X3" s="1486"/>
      <c r="Y3" s="1486"/>
      <c r="Z3" s="1486"/>
      <c r="AA3" s="1486"/>
      <c r="AB3" s="1486"/>
      <c r="AC3" s="1486"/>
      <c r="AD3" s="1486"/>
      <c r="AE3" s="1486"/>
      <c r="AF3" s="1486"/>
      <c r="AG3" s="1486"/>
      <c r="AH3" s="1486"/>
      <c r="AI3" s="1486"/>
      <c r="AJ3" s="1486"/>
      <c r="AK3" s="1486"/>
      <c r="AL3" s="1486"/>
      <c r="AM3" s="1486"/>
      <c r="AN3" s="1486"/>
      <c r="AO3" s="1486"/>
      <c r="AP3" s="1486"/>
      <c r="AQ3" s="1486"/>
      <c r="AR3" s="1486"/>
      <c r="AS3" s="1486"/>
      <c r="AT3" s="1486"/>
      <c r="AU3" s="1486"/>
    </row>
    <row r="4" spans="1:47" ht="21" customHeight="1">
      <c r="C4" s="513"/>
      <c r="D4" s="513"/>
      <c r="E4" s="638" t="s">
        <v>96</v>
      </c>
      <c r="F4" s="640"/>
      <c r="G4" s="1487">
        <f>'１申請書'!$K$9</f>
        <v>0</v>
      </c>
      <c r="H4" s="1488"/>
      <c r="I4" s="1488"/>
      <c r="J4" s="1488"/>
      <c r="K4" s="1488"/>
      <c r="L4" s="1489"/>
      <c r="Q4" s="1486"/>
      <c r="R4" s="1486"/>
      <c r="S4" s="1486"/>
      <c r="T4" s="1486"/>
      <c r="U4" s="1486"/>
      <c r="V4" s="1486"/>
      <c r="W4" s="1486"/>
      <c r="X4" s="1486"/>
      <c r="Y4" s="1486"/>
      <c r="Z4" s="1486"/>
      <c r="AA4" s="1486"/>
      <c r="AB4" s="1486"/>
      <c r="AC4" s="1486"/>
      <c r="AD4" s="1486"/>
      <c r="AE4" s="1486"/>
      <c r="AF4" s="1486"/>
      <c r="AG4" s="1486"/>
      <c r="AH4" s="1486"/>
      <c r="AI4" s="1486"/>
      <c r="AJ4" s="1486"/>
      <c r="AK4" s="1486"/>
      <c r="AL4" s="1486"/>
      <c r="AM4" s="1486"/>
      <c r="AN4" s="1486"/>
      <c r="AO4" s="1486"/>
      <c r="AP4" s="1486"/>
      <c r="AQ4" s="1486"/>
      <c r="AR4" s="1486"/>
      <c r="AS4" s="1486"/>
      <c r="AT4" s="1486"/>
      <c r="AU4" s="1486"/>
    </row>
    <row r="5" spans="1:47" ht="35.25" customHeight="1">
      <c r="C5" s="1493" t="s">
        <v>368</v>
      </c>
      <c r="D5" s="1493"/>
      <c r="E5" s="1493"/>
      <c r="F5" s="1493"/>
      <c r="G5" s="1493"/>
      <c r="H5" s="1493"/>
      <c r="I5" s="1493"/>
      <c r="J5" s="1493"/>
      <c r="K5" s="1493"/>
      <c r="L5" s="1493"/>
      <c r="Q5" s="1486"/>
      <c r="R5" s="1486"/>
      <c r="S5" s="1486"/>
      <c r="T5" s="1486"/>
      <c r="U5" s="1486"/>
      <c r="V5" s="1486"/>
      <c r="W5" s="1486"/>
      <c r="X5" s="1486"/>
      <c r="Y5" s="1486"/>
      <c r="Z5" s="1486"/>
      <c r="AA5" s="1486"/>
      <c r="AB5" s="1486"/>
      <c r="AC5" s="1486"/>
      <c r="AD5" s="1486"/>
      <c r="AE5" s="1486"/>
      <c r="AF5" s="1486"/>
      <c r="AG5" s="1486"/>
      <c r="AH5" s="1486"/>
      <c r="AI5" s="1486"/>
      <c r="AJ5" s="1486"/>
      <c r="AK5" s="1486"/>
      <c r="AL5" s="1486"/>
      <c r="AM5" s="1486"/>
      <c r="AN5" s="1486"/>
      <c r="AO5" s="1486"/>
      <c r="AP5" s="1486"/>
      <c r="AQ5" s="1486"/>
      <c r="AR5" s="1486"/>
      <c r="AS5" s="1486"/>
      <c r="AT5" s="1486"/>
      <c r="AU5" s="1486"/>
    </row>
    <row r="6" spans="1:47" s="254" customFormat="1" ht="19.5" customHeight="1">
      <c r="C6" s="258"/>
      <c r="D6" s="257"/>
      <c r="E6" s="257"/>
      <c r="F6" s="257"/>
      <c r="G6" s="257"/>
      <c r="H6" s="257"/>
      <c r="I6" s="256"/>
      <c r="M6" s="255"/>
      <c r="Q6" s="1500" t="s">
        <v>450</v>
      </c>
      <c r="R6" s="1500"/>
      <c r="S6" s="1500"/>
      <c r="T6" s="1500"/>
      <c r="U6" s="1500"/>
      <c r="V6" s="1500"/>
      <c r="W6" s="1500"/>
      <c r="X6" s="1500"/>
      <c r="Y6" s="1500"/>
      <c r="Z6" s="1500"/>
      <c r="AA6" s="1500"/>
      <c r="AB6" s="1500"/>
      <c r="AC6" s="1500"/>
      <c r="AD6" s="1500"/>
      <c r="AE6" s="1500"/>
      <c r="AF6" s="1500"/>
      <c r="AG6" s="1500"/>
      <c r="AH6" s="1500"/>
      <c r="AI6" s="1500"/>
      <c r="AJ6" s="1500"/>
      <c r="AK6" s="1500"/>
      <c r="AL6" s="1500"/>
      <c r="AM6" s="1500"/>
      <c r="AN6" s="1500"/>
      <c r="AO6" s="1500"/>
      <c r="AP6" s="1500"/>
      <c r="AQ6" s="1500"/>
      <c r="AR6" s="1500"/>
      <c r="AS6" s="1500"/>
      <c r="AT6" s="1500"/>
      <c r="AU6" s="1500"/>
    </row>
    <row r="7" spans="1:47" s="251" customFormat="1" ht="25.5" customHeight="1">
      <c r="B7" s="1496" t="s">
        <v>367</v>
      </c>
      <c r="C7" s="1496"/>
      <c r="D7" s="1490">
        <f>G3</f>
        <v>0</v>
      </c>
      <c r="E7" s="1490"/>
      <c r="F7" s="1490"/>
      <c r="G7" s="1490"/>
      <c r="H7" s="1490"/>
      <c r="I7" s="253"/>
      <c r="J7" s="253"/>
      <c r="M7" s="252"/>
      <c r="Q7" s="1500"/>
      <c r="R7" s="1500"/>
      <c r="S7" s="1500"/>
      <c r="T7" s="1500"/>
      <c r="U7" s="1500"/>
      <c r="V7" s="1500"/>
      <c r="W7" s="1500"/>
      <c r="X7" s="1500"/>
      <c r="Y7" s="1500"/>
      <c r="Z7" s="1500"/>
      <c r="AA7" s="1500"/>
      <c r="AB7" s="1500"/>
      <c r="AC7" s="1500"/>
      <c r="AD7" s="1500"/>
      <c r="AE7" s="1500"/>
      <c r="AF7" s="1500"/>
      <c r="AG7" s="1500"/>
      <c r="AH7" s="1500"/>
      <c r="AI7" s="1500"/>
      <c r="AJ7" s="1500"/>
      <c r="AK7" s="1500"/>
      <c r="AL7" s="1500"/>
      <c r="AM7" s="1500"/>
      <c r="AN7" s="1500"/>
      <c r="AO7" s="1500"/>
      <c r="AP7" s="1500"/>
      <c r="AQ7" s="1500"/>
      <c r="AR7" s="1500"/>
      <c r="AS7" s="1500"/>
      <c r="AT7" s="1500"/>
      <c r="AU7" s="1500"/>
    </row>
    <row r="8" spans="1:47" ht="25.5" customHeight="1">
      <c r="B8" s="1497" t="s">
        <v>366</v>
      </c>
      <c r="C8" s="1497"/>
      <c r="D8" s="548"/>
      <c r="E8" s="250"/>
      <c r="F8" s="250"/>
      <c r="G8" s="247"/>
      <c r="H8" s="262"/>
      <c r="I8" s="262"/>
      <c r="J8" s="262"/>
      <c r="K8" s="248"/>
      <c r="L8" s="248"/>
      <c r="Q8" s="1500"/>
      <c r="R8" s="1500"/>
      <c r="S8" s="1500"/>
      <c r="T8" s="1500"/>
      <c r="U8" s="1500"/>
      <c r="V8" s="1500"/>
      <c r="W8" s="1500"/>
      <c r="X8" s="1500"/>
      <c r="Y8" s="1500"/>
      <c r="Z8" s="1500"/>
      <c r="AA8" s="1500"/>
      <c r="AB8" s="1500"/>
      <c r="AC8" s="1500"/>
      <c r="AD8" s="1500"/>
      <c r="AE8" s="1500"/>
      <c r="AF8" s="1500"/>
      <c r="AG8" s="1500"/>
      <c r="AH8" s="1500"/>
      <c r="AI8" s="1500"/>
      <c r="AJ8" s="1500"/>
      <c r="AK8" s="1500"/>
      <c r="AL8" s="1500"/>
      <c r="AM8" s="1500"/>
      <c r="AN8" s="1500"/>
      <c r="AO8" s="1500"/>
      <c r="AP8" s="1500"/>
      <c r="AQ8" s="1500"/>
      <c r="AR8" s="1500"/>
      <c r="AS8" s="1500"/>
      <c r="AT8" s="1500"/>
      <c r="AU8" s="1500"/>
    </row>
    <row r="9" spans="1:47" ht="25.5" customHeight="1">
      <c r="B9" s="1497" t="s">
        <v>365</v>
      </c>
      <c r="C9" s="1497"/>
      <c r="D9" s="549"/>
      <c r="E9" s="247"/>
      <c r="F9" s="247"/>
      <c r="G9" s="247"/>
      <c r="H9" s="233"/>
      <c r="I9" s="233"/>
      <c r="J9" s="233"/>
      <c r="K9" s="248"/>
      <c r="L9" s="247"/>
      <c r="Q9" s="1499" t="s">
        <v>277</v>
      </c>
      <c r="R9" s="1499"/>
      <c r="S9" s="1499"/>
      <c r="T9" s="1499"/>
      <c r="U9" s="1499"/>
      <c r="V9" s="1499"/>
      <c r="W9" s="1499"/>
      <c r="X9" s="1499"/>
      <c r="Y9" s="1499"/>
    </row>
    <row r="10" spans="1:47" ht="33" customHeight="1">
      <c r="B10" s="249" t="s">
        <v>376</v>
      </c>
      <c r="D10" s="248"/>
      <c r="E10" s="248"/>
      <c r="F10" s="247"/>
      <c r="G10" s="248"/>
      <c r="H10" s="233"/>
      <c r="I10" s="233"/>
      <c r="J10" s="233"/>
      <c r="K10" s="1498" t="s">
        <v>385</v>
      </c>
      <c r="L10" s="1498"/>
      <c r="Q10" s="1499"/>
      <c r="R10" s="1499"/>
      <c r="S10" s="1499"/>
      <c r="T10" s="1499"/>
      <c r="U10" s="1499"/>
      <c r="V10" s="1499"/>
      <c r="W10" s="1499"/>
      <c r="X10" s="1499"/>
      <c r="Y10" s="1499"/>
    </row>
    <row r="11" spans="1:47" ht="28.5" customHeight="1">
      <c r="B11" s="1494" t="s">
        <v>364</v>
      </c>
      <c r="C11" s="1494"/>
      <c r="D11" s="1494"/>
      <c r="E11" s="1494" t="s">
        <v>370</v>
      </c>
      <c r="F11" s="1494"/>
      <c r="G11" s="1494" t="s">
        <v>371</v>
      </c>
      <c r="H11" s="1494"/>
      <c r="I11" s="1494" t="s">
        <v>372</v>
      </c>
      <c r="J11" s="1494"/>
      <c r="K11" s="1495" t="s">
        <v>373</v>
      </c>
      <c r="L11" s="1495"/>
      <c r="Q11" s="1220" t="s">
        <v>113</v>
      </c>
      <c r="R11" s="1221"/>
      <c r="S11" s="1221"/>
      <c r="T11" s="1221"/>
      <c r="U11" s="1221"/>
      <c r="V11" s="1221"/>
      <c r="W11" s="1221"/>
      <c r="X11" s="1222"/>
      <c r="Y11" s="139"/>
      <c r="Z11" s="620" t="s">
        <v>393</v>
      </c>
      <c r="AA11" s="620"/>
      <c r="AB11" s="620"/>
      <c r="AC11" s="620"/>
      <c r="AD11" s="620"/>
      <c r="AE11" s="620"/>
      <c r="AF11" s="620"/>
      <c r="AG11" s="620"/>
      <c r="AH11" s="620"/>
      <c r="AI11" s="620"/>
      <c r="AJ11" s="620"/>
      <c r="AK11" s="620"/>
      <c r="AL11" s="620"/>
      <c r="AM11" s="620"/>
      <c r="AN11" s="620"/>
      <c r="AO11" s="620"/>
      <c r="AP11" s="620"/>
      <c r="AQ11" s="620"/>
      <c r="AR11" s="620"/>
      <c r="AS11" s="620"/>
      <c r="AT11" s="620"/>
      <c r="AU11" s="1122"/>
    </row>
    <row r="12" spans="1:47" ht="27" customHeight="1">
      <c r="B12" s="275"/>
      <c r="C12" s="1491" t="s">
        <v>363</v>
      </c>
      <c r="D12" s="244" t="s">
        <v>369</v>
      </c>
      <c r="E12" s="269"/>
      <c r="F12" s="263" t="s">
        <v>347</v>
      </c>
      <c r="G12" s="270"/>
      <c r="H12" s="261" t="s">
        <v>352</v>
      </c>
      <c r="I12" s="1492"/>
      <c r="J12" s="1492"/>
      <c r="K12" s="270">
        <f t="shared" ref="K12:K16" si="0">E12*G12</f>
        <v>0</v>
      </c>
      <c r="L12" s="271" t="s">
        <v>347</v>
      </c>
      <c r="M12" s="245"/>
      <c r="Q12" s="1226"/>
      <c r="R12" s="1227"/>
      <c r="S12" s="1227"/>
      <c r="T12" s="1227"/>
      <c r="U12" s="1227"/>
      <c r="V12" s="1227"/>
      <c r="W12" s="1227"/>
      <c r="X12" s="1228"/>
      <c r="Y12" s="85"/>
      <c r="Z12" s="673"/>
      <c r="AA12" s="673"/>
      <c r="AB12" s="673"/>
      <c r="AC12" s="673"/>
      <c r="AD12" s="673"/>
      <c r="AE12" s="673"/>
      <c r="AF12" s="673"/>
      <c r="AG12" s="673"/>
      <c r="AH12" s="673"/>
      <c r="AI12" s="673"/>
      <c r="AJ12" s="673"/>
      <c r="AK12" s="673"/>
      <c r="AL12" s="673"/>
      <c r="AM12" s="673"/>
      <c r="AN12" s="673"/>
      <c r="AO12" s="673"/>
      <c r="AP12" s="673"/>
      <c r="AQ12" s="673"/>
      <c r="AR12" s="673"/>
      <c r="AS12" s="673"/>
      <c r="AT12" s="673"/>
      <c r="AU12" s="1196"/>
    </row>
    <row r="13" spans="1:47" ht="27" customHeight="1">
      <c r="B13" s="276"/>
      <c r="C13" s="1491"/>
      <c r="D13" s="244" t="s">
        <v>369</v>
      </c>
      <c r="E13" s="272"/>
      <c r="F13" s="263" t="s">
        <v>347</v>
      </c>
      <c r="G13" s="270"/>
      <c r="H13" s="261" t="s">
        <v>352</v>
      </c>
      <c r="I13" s="1492"/>
      <c r="J13" s="1492"/>
      <c r="K13" s="270">
        <f t="shared" si="0"/>
        <v>0</v>
      </c>
      <c r="L13" s="271" t="s">
        <v>347</v>
      </c>
      <c r="M13" s="243"/>
      <c r="Q13" s="1220" t="s">
        <v>29</v>
      </c>
      <c r="R13" s="1221"/>
      <c r="S13" s="1221"/>
      <c r="T13" s="1221"/>
      <c r="U13" s="1221"/>
      <c r="V13" s="1221"/>
      <c r="W13" s="1221"/>
      <c r="X13" s="1222"/>
      <c r="Y13" s="279"/>
      <c r="Z13" s="673"/>
      <c r="AA13" s="673"/>
      <c r="AB13" s="673"/>
      <c r="AC13" s="673"/>
      <c r="AD13" s="673"/>
      <c r="AE13" s="673"/>
      <c r="AF13" s="673"/>
      <c r="AG13" s="673"/>
      <c r="AH13" s="673"/>
      <c r="AI13" s="673"/>
      <c r="AJ13" s="673"/>
      <c r="AK13" s="673"/>
      <c r="AL13" s="673"/>
      <c r="AM13" s="673"/>
      <c r="AN13" s="673"/>
      <c r="AO13" s="673"/>
      <c r="AP13" s="673"/>
      <c r="AQ13" s="673"/>
      <c r="AR13" s="673"/>
      <c r="AS13" s="673"/>
      <c r="AT13" s="673"/>
      <c r="AU13" s="1196"/>
    </row>
    <row r="14" spans="1:47" ht="27" customHeight="1">
      <c r="B14" s="276"/>
      <c r="C14" s="1491"/>
      <c r="D14" s="244" t="s">
        <v>369</v>
      </c>
      <c r="E14" s="269"/>
      <c r="F14" s="263" t="s">
        <v>347</v>
      </c>
      <c r="G14" s="270"/>
      <c r="H14" s="261" t="s">
        <v>352</v>
      </c>
      <c r="I14" s="1492"/>
      <c r="J14" s="1492"/>
      <c r="K14" s="270">
        <f t="shared" si="0"/>
        <v>0</v>
      </c>
      <c r="L14" s="271" t="s">
        <v>347</v>
      </c>
      <c r="M14" s="245"/>
      <c r="Q14" s="1226"/>
      <c r="R14" s="1227"/>
      <c r="S14" s="1227"/>
      <c r="T14" s="1227"/>
      <c r="U14" s="1227"/>
      <c r="V14" s="1227"/>
      <c r="W14" s="1227"/>
      <c r="X14" s="1228"/>
      <c r="Y14" s="85"/>
      <c r="Z14" s="673"/>
      <c r="AA14" s="673"/>
      <c r="AB14" s="673"/>
      <c r="AC14" s="673"/>
      <c r="AD14" s="673"/>
      <c r="AE14" s="673"/>
      <c r="AF14" s="673"/>
      <c r="AG14" s="673"/>
      <c r="AH14" s="673"/>
      <c r="AI14" s="673"/>
      <c r="AJ14" s="673"/>
      <c r="AK14" s="673"/>
      <c r="AL14" s="673"/>
      <c r="AM14" s="673"/>
      <c r="AN14" s="673"/>
      <c r="AO14" s="673"/>
      <c r="AP14" s="673"/>
      <c r="AQ14" s="673"/>
      <c r="AR14" s="673"/>
      <c r="AS14" s="673"/>
      <c r="AT14" s="673"/>
      <c r="AU14" s="1196"/>
    </row>
    <row r="15" spans="1:47" ht="27" customHeight="1">
      <c r="B15" s="276"/>
      <c r="C15" s="1491"/>
      <c r="D15" s="244" t="s">
        <v>369</v>
      </c>
      <c r="E15" s="269"/>
      <c r="F15" s="263" t="s">
        <v>347</v>
      </c>
      <c r="G15" s="270"/>
      <c r="H15" s="261" t="s">
        <v>352</v>
      </c>
      <c r="I15" s="1492"/>
      <c r="J15" s="1492"/>
      <c r="K15" s="270">
        <f t="shared" si="0"/>
        <v>0</v>
      </c>
      <c r="L15" s="271" t="s">
        <v>347</v>
      </c>
      <c r="M15" s="243"/>
      <c r="Q15" s="1220" t="s">
        <v>30</v>
      </c>
      <c r="R15" s="1221"/>
      <c r="S15" s="1221"/>
      <c r="T15" s="1221"/>
      <c r="U15" s="1221"/>
      <c r="V15" s="1221"/>
      <c r="W15" s="1221"/>
      <c r="X15" s="1222"/>
      <c r="Y15" s="279"/>
      <c r="Z15" s="673"/>
      <c r="AA15" s="673"/>
      <c r="AB15" s="673"/>
      <c r="AC15" s="673"/>
      <c r="AD15" s="673"/>
      <c r="AE15" s="673"/>
      <c r="AF15" s="673"/>
      <c r="AG15" s="673"/>
      <c r="AH15" s="673"/>
      <c r="AI15" s="673"/>
      <c r="AJ15" s="673"/>
      <c r="AK15" s="673"/>
      <c r="AL15" s="673"/>
      <c r="AM15" s="673"/>
      <c r="AN15" s="673"/>
      <c r="AO15" s="673"/>
      <c r="AP15" s="673"/>
      <c r="AQ15" s="673"/>
      <c r="AR15" s="673"/>
      <c r="AS15" s="673"/>
      <c r="AT15" s="673"/>
      <c r="AU15" s="1196"/>
    </row>
    <row r="16" spans="1:47" ht="27" customHeight="1">
      <c r="B16" s="276"/>
      <c r="C16" s="1491"/>
      <c r="D16" s="244" t="s">
        <v>369</v>
      </c>
      <c r="E16" s="269"/>
      <c r="F16" s="263" t="s">
        <v>347</v>
      </c>
      <c r="G16" s="270"/>
      <c r="H16" s="261" t="s">
        <v>352</v>
      </c>
      <c r="I16" s="1492"/>
      <c r="J16" s="1492"/>
      <c r="K16" s="270">
        <f t="shared" si="0"/>
        <v>0</v>
      </c>
      <c r="L16" s="271" t="s">
        <v>347</v>
      </c>
      <c r="M16" s="245"/>
      <c r="Q16" s="1226"/>
      <c r="R16" s="1227"/>
      <c r="S16" s="1227"/>
      <c r="T16" s="1227"/>
      <c r="U16" s="1227"/>
      <c r="V16" s="1227"/>
      <c r="W16" s="1227"/>
      <c r="X16" s="1228"/>
      <c r="Y16" s="24"/>
      <c r="Z16" s="1123"/>
      <c r="AA16" s="1123"/>
      <c r="AB16" s="1123"/>
      <c r="AC16" s="1123"/>
      <c r="AD16" s="1123"/>
      <c r="AE16" s="1123"/>
      <c r="AF16" s="1123"/>
      <c r="AG16" s="1123"/>
      <c r="AH16" s="1123"/>
      <c r="AI16" s="1123"/>
      <c r="AJ16" s="1123"/>
      <c r="AK16" s="1123"/>
      <c r="AL16" s="1123"/>
      <c r="AM16" s="1123"/>
      <c r="AN16" s="1123"/>
      <c r="AO16" s="1123"/>
      <c r="AP16" s="1123"/>
      <c r="AQ16" s="1123"/>
      <c r="AR16" s="1123"/>
      <c r="AS16" s="1123"/>
      <c r="AT16" s="1123"/>
      <c r="AU16" s="1124"/>
    </row>
    <row r="17" spans="2:13" ht="27" customHeight="1">
      <c r="B17" s="276"/>
      <c r="C17" s="1491"/>
      <c r="D17" s="244"/>
      <c r="E17" s="272"/>
      <c r="F17" s="263"/>
      <c r="G17" s="270"/>
      <c r="H17" s="261"/>
      <c r="I17" s="1492"/>
      <c r="J17" s="1492"/>
      <c r="K17" s="270"/>
      <c r="L17" s="271"/>
      <c r="M17" s="243"/>
    </row>
    <row r="18" spans="2:13" ht="27" customHeight="1">
      <c r="B18" s="1504" t="s">
        <v>382</v>
      </c>
      <c r="C18" s="1494"/>
      <c r="D18" s="1494"/>
      <c r="E18" s="1503"/>
      <c r="F18" s="1503"/>
      <c r="G18" s="1503"/>
      <c r="H18" s="1503"/>
      <c r="I18" s="1503"/>
      <c r="J18" s="1503"/>
      <c r="K18" s="272">
        <f>SUBTOTAL(9,K12:K17)</f>
        <v>0</v>
      </c>
      <c r="L18" s="271" t="s">
        <v>347</v>
      </c>
      <c r="M18" s="243"/>
    </row>
    <row r="19" spans="2:13" ht="27" customHeight="1">
      <c r="B19" s="277"/>
      <c r="C19" s="1505" t="s">
        <v>412</v>
      </c>
      <c r="D19" s="244" t="s">
        <v>362</v>
      </c>
      <c r="E19" s="270"/>
      <c r="F19" s="263" t="s">
        <v>347</v>
      </c>
      <c r="G19" s="270"/>
      <c r="H19" s="271" t="s">
        <v>375</v>
      </c>
      <c r="I19" s="273"/>
      <c r="J19" s="271" t="s">
        <v>348</v>
      </c>
      <c r="K19" s="270">
        <f>E19*G19*I19</f>
        <v>0</v>
      </c>
      <c r="L19" s="271" t="s">
        <v>347</v>
      </c>
      <c r="M19" s="246"/>
    </row>
    <row r="20" spans="2:13" ht="27" customHeight="1">
      <c r="B20" s="278"/>
      <c r="C20" s="1491"/>
      <c r="D20" s="244" t="s">
        <v>361</v>
      </c>
      <c r="E20" s="270"/>
      <c r="F20" s="263" t="s">
        <v>347</v>
      </c>
      <c r="G20" s="270"/>
      <c r="H20" s="271" t="s">
        <v>375</v>
      </c>
      <c r="I20" s="273"/>
      <c r="J20" s="271" t="s">
        <v>348</v>
      </c>
      <c r="K20" s="270">
        <f t="shared" ref="K20:K21" si="1">E20*G20*I20</f>
        <v>0</v>
      </c>
      <c r="L20" s="271" t="s">
        <v>347</v>
      </c>
      <c r="M20" s="246"/>
    </row>
    <row r="21" spans="2:13" ht="27" customHeight="1">
      <c r="B21" s="278"/>
      <c r="C21" s="1491"/>
      <c r="D21" s="244" t="s">
        <v>360</v>
      </c>
      <c r="E21" s="270"/>
      <c r="F21" s="263" t="s">
        <v>347</v>
      </c>
      <c r="G21" s="270"/>
      <c r="H21" s="271" t="s">
        <v>375</v>
      </c>
      <c r="I21" s="273"/>
      <c r="J21" s="271" t="s">
        <v>348</v>
      </c>
      <c r="K21" s="270">
        <f t="shared" si="1"/>
        <v>0</v>
      </c>
      <c r="L21" s="271" t="s">
        <v>347</v>
      </c>
      <c r="M21" s="246"/>
    </row>
    <row r="22" spans="2:13" ht="27" customHeight="1">
      <c r="B22" s="278"/>
      <c r="C22" s="1491" t="s">
        <v>359</v>
      </c>
      <c r="D22" s="244" t="s">
        <v>374</v>
      </c>
      <c r="E22" s="270"/>
      <c r="F22" s="271" t="s">
        <v>347</v>
      </c>
      <c r="G22" s="270"/>
      <c r="H22" s="271" t="s">
        <v>357</v>
      </c>
      <c r="I22" s="274"/>
      <c r="J22" s="271" t="s">
        <v>348</v>
      </c>
      <c r="K22" s="270">
        <f>E22*G22*I22</f>
        <v>0</v>
      </c>
      <c r="L22" s="271" t="s">
        <v>347</v>
      </c>
      <c r="M22" s="246"/>
    </row>
    <row r="23" spans="2:13" ht="27" customHeight="1">
      <c r="B23" s="278"/>
      <c r="C23" s="1491"/>
      <c r="D23" s="244" t="s">
        <v>358</v>
      </c>
      <c r="E23" s="270"/>
      <c r="F23" s="271" t="s">
        <v>347</v>
      </c>
      <c r="G23" s="270"/>
      <c r="H23" s="271" t="s">
        <v>357</v>
      </c>
      <c r="I23" s="274"/>
      <c r="J23" s="271" t="s">
        <v>348</v>
      </c>
      <c r="K23" s="270">
        <f>E23*G23*I23</f>
        <v>0</v>
      </c>
      <c r="L23" s="271" t="s">
        <v>347</v>
      </c>
      <c r="M23" s="246"/>
    </row>
    <row r="24" spans="2:13" ht="27" customHeight="1">
      <c r="B24" s="278"/>
      <c r="C24" s="1491"/>
      <c r="D24" s="244" t="s">
        <v>789</v>
      </c>
      <c r="E24" s="270"/>
      <c r="F24" s="271" t="s">
        <v>347</v>
      </c>
      <c r="G24" s="270"/>
      <c r="H24" s="271" t="s">
        <v>357</v>
      </c>
      <c r="I24" s="274"/>
      <c r="J24" s="271" t="s">
        <v>348</v>
      </c>
      <c r="K24" s="270">
        <f>E24*G24*I24</f>
        <v>0</v>
      </c>
      <c r="L24" s="271" t="s">
        <v>347</v>
      </c>
      <c r="M24" s="246"/>
    </row>
    <row r="25" spans="2:13" ht="27" customHeight="1">
      <c r="B25" s="278"/>
      <c r="C25" s="1491"/>
      <c r="D25" s="244"/>
      <c r="E25" s="270"/>
      <c r="F25" s="271"/>
      <c r="G25" s="270"/>
      <c r="H25" s="271"/>
      <c r="I25" s="274"/>
      <c r="J25" s="271"/>
      <c r="K25" s="270"/>
      <c r="L25" s="271" t="s">
        <v>347</v>
      </c>
      <c r="M25" s="246"/>
    </row>
    <row r="26" spans="2:13" ht="27" customHeight="1">
      <c r="B26" s="278"/>
      <c r="C26" s="1491"/>
      <c r="D26" s="244"/>
      <c r="E26" s="270"/>
      <c r="F26" s="271"/>
      <c r="G26" s="270"/>
      <c r="H26" s="271"/>
      <c r="I26" s="273"/>
      <c r="J26" s="271"/>
      <c r="K26" s="270"/>
      <c r="L26" s="271" t="s">
        <v>347</v>
      </c>
      <c r="M26" s="246"/>
    </row>
    <row r="27" spans="2:13" ht="27" customHeight="1">
      <c r="B27" s="1504" t="s">
        <v>383</v>
      </c>
      <c r="C27" s="1494"/>
      <c r="D27" s="1494"/>
      <c r="E27" s="1503"/>
      <c r="F27" s="1503"/>
      <c r="G27" s="1503"/>
      <c r="H27" s="1503"/>
      <c r="I27" s="1503"/>
      <c r="J27" s="1503"/>
      <c r="K27" s="272">
        <f>SUBTOTAL(9,K19:K26)</f>
        <v>0</v>
      </c>
      <c r="L27" s="271" t="s">
        <v>347</v>
      </c>
      <c r="M27" s="246"/>
    </row>
    <row r="28" spans="2:13" ht="27" customHeight="1">
      <c r="B28" s="277"/>
      <c r="C28" s="1491" t="s">
        <v>356</v>
      </c>
      <c r="D28" s="244" t="s">
        <v>356</v>
      </c>
      <c r="E28" s="270"/>
      <c r="F28" s="271" t="s">
        <v>347</v>
      </c>
      <c r="G28" s="270"/>
      <c r="H28" s="271" t="s">
        <v>349</v>
      </c>
      <c r="I28" s="273"/>
      <c r="J28" s="271" t="s">
        <v>348</v>
      </c>
      <c r="K28" s="270">
        <f t="shared" ref="K28:K30" si="2">E28*G28*I28</f>
        <v>0</v>
      </c>
      <c r="L28" s="271" t="s">
        <v>347</v>
      </c>
      <c r="M28" s="246"/>
    </row>
    <row r="29" spans="2:13" ht="27" customHeight="1">
      <c r="B29" s="278"/>
      <c r="C29" s="1491"/>
      <c r="D29" s="244" t="s">
        <v>355</v>
      </c>
      <c r="E29" s="270"/>
      <c r="F29" s="271" t="s">
        <v>347</v>
      </c>
      <c r="G29" s="270"/>
      <c r="H29" s="271" t="s">
        <v>349</v>
      </c>
      <c r="I29" s="273"/>
      <c r="J29" s="271" t="s">
        <v>348</v>
      </c>
      <c r="K29" s="270">
        <f t="shared" si="2"/>
        <v>0</v>
      </c>
      <c r="L29" s="271" t="s">
        <v>347</v>
      </c>
      <c r="M29" s="246"/>
    </row>
    <row r="30" spans="2:13" ht="27" customHeight="1">
      <c r="B30" s="278"/>
      <c r="C30" s="1491" t="s">
        <v>354</v>
      </c>
      <c r="D30" s="244" t="s">
        <v>353</v>
      </c>
      <c r="E30" s="270"/>
      <c r="F30" s="271" t="s">
        <v>347</v>
      </c>
      <c r="G30" s="270"/>
      <c r="H30" s="261" t="s">
        <v>352</v>
      </c>
      <c r="I30" s="273"/>
      <c r="J30" s="271" t="s">
        <v>348</v>
      </c>
      <c r="K30" s="270">
        <f t="shared" si="2"/>
        <v>0</v>
      </c>
      <c r="L30" s="271" t="s">
        <v>347</v>
      </c>
      <c r="M30" s="245"/>
    </row>
    <row r="31" spans="2:13" ht="27" customHeight="1">
      <c r="B31" s="278"/>
      <c r="C31" s="1491"/>
      <c r="D31" s="244" t="s">
        <v>351</v>
      </c>
      <c r="E31" s="270"/>
      <c r="F31" s="271" t="s">
        <v>347</v>
      </c>
      <c r="G31" s="448"/>
      <c r="H31" s="261"/>
      <c r="I31" s="273"/>
      <c r="J31" s="271" t="s">
        <v>348</v>
      </c>
      <c r="K31" s="270">
        <f>E31*I31</f>
        <v>0</v>
      </c>
      <c r="L31" s="271" t="s">
        <v>347</v>
      </c>
      <c r="M31" s="245"/>
    </row>
    <row r="32" spans="2:13" ht="27" customHeight="1">
      <c r="B32" s="278"/>
      <c r="C32" s="1491"/>
      <c r="D32" s="244" t="s">
        <v>350</v>
      </c>
      <c r="E32" s="270"/>
      <c r="F32" s="271" t="s">
        <v>347</v>
      </c>
      <c r="G32" s="448"/>
      <c r="H32" s="261"/>
      <c r="I32" s="273"/>
      <c r="J32" s="271" t="s">
        <v>348</v>
      </c>
      <c r="K32" s="270">
        <f>E32*I32</f>
        <v>0</v>
      </c>
      <c r="L32" s="271" t="s">
        <v>347</v>
      </c>
      <c r="M32" s="243"/>
    </row>
    <row r="33" spans="2:13" ht="27" customHeight="1">
      <c r="B33" s="1504" t="s">
        <v>384</v>
      </c>
      <c r="C33" s="1494"/>
      <c r="D33" s="1494"/>
      <c r="E33" s="1503"/>
      <c r="F33" s="1503"/>
      <c r="G33" s="1503"/>
      <c r="H33" s="1503"/>
      <c r="I33" s="1503"/>
      <c r="J33" s="1503"/>
      <c r="K33" s="272">
        <f>SUBTOTAL(9,K28:K32)</f>
        <v>0</v>
      </c>
      <c r="L33" s="271" t="s">
        <v>347</v>
      </c>
      <c r="M33" s="243"/>
    </row>
    <row r="34" spans="2:13" ht="28.5" customHeight="1">
      <c r="C34" s="266"/>
      <c r="D34" s="235"/>
      <c r="E34" s="242"/>
      <c r="F34" s="241"/>
      <c r="H34" s="1506" t="s">
        <v>386</v>
      </c>
      <c r="I34" s="1506"/>
      <c r="J34" s="1506"/>
      <c r="K34" s="267">
        <f>SUBTOTAL(9,K12:K33)</f>
        <v>0</v>
      </c>
      <c r="L34" s="268" t="s">
        <v>347</v>
      </c>
      <c r="M34" s="235"/>
    </row>
    <row r="35" spans="2:13" ht="20.25" customHeight="1">
      <c r="D35" s="235"/>
      <c r="E35" s="242"/>
      <c r="F35" s="241"/>
      <c r="H35" s="239"/>
      <c r="I35" s="239"/>
      <c r="J35" s="239"/>
      <c r="K35" s="242"/>
      <c r="L35" s="237"/>
    </row>
    <row r="36" spans="2:13" ht="28.5" customHeight="1">
      <c r="B36" s="240" t="s">
        <v>387</v>
      </c>
      <c r="E36" s="1501" t="e">
        <f>ROUNDDOWN(K34/D8/D9,0)</f>
        <v>#DIV/0!</v>
      </c>
      <c r="F36" s="1502"/>
      <c r="G36" s="287" t="s">
        <v>347</v>
      </c>
      <c r="H36" s="376" t="s">
        <v>523</v>
      </c>
      <c r="I36" s="238"/>
      <c r="J36" s="237"/>
      <c r="K36" s="235"/>
      <c r="M36" s="286"/>
    </row>
    <row r="37" spans="2:13" ht="33" customHeight="1">
      <c r="K37" s="236"/>
    </row>
  </sheetData>
  <mergeCells count="43">
    <mergeCell ref="E36:F36"/>
    <mergeCell ref="E18:J18"/>
    <mergeCell ref="B18:D18"/>
    <mergeCell ref="C19:C21"/>
    <mergeCell ref="C22:C26"/>
    <mergeCell ref="C28:C29"/>
    <mergeCell ref="C30:C32"/>
    <mergeCell ref="H34:J34"/>
    <mergeCell ref="B27:D27"/>
    <mergeCell ref="E27:J27"/>
    <mergeCell ref="B33:D33"/>
    <mergeCell ref="E33:J33"/>
    <mergeCell ref="Q9:Y10"/>
    <mergeCell ref="I12:J12"/>
    <mergeCell ref="I13:J13"/>
    <mergeCell ref="I16:J16"/>
    <mergeCell ref="Q6:AU8"/>
    <mergeCell ref="Z11:AU16"/>
    <mergeCell ref="Q13:X14"/>
    <mergeCell ref="Q11:X12"/>
    <mergeCell ref="I15:J15"/>
    <mergeCell ref="Q15:X16"/>
    <mergeCell ref="D7:H7"/>
    <mergeCell ref="C12:C17"/>
    <mergeCell ref="I14:J14"/>
    <mergeCell ref="C5:L5"/>
    <mergeCell ref="E11:F11"/>
    <mergeCell ref="G11:H11"/>
    <mergeCell ref="I11:J11"/>
    <mergeCell ref="K11:L11"/>
    <mergeCell ref="B7:C7"/>
    <mergeCell ref="B8:C8"/>
    <mergeCell ref="B9:C9"/>
    <mergeCell ref="K10:L10"/>
    <mergeCell ref="B11:D11"/>
    <mergeCell ref="I17:J17"/>
    <mergeCell ref="E2:F2"/>
    <mergeCell ref="G2:L2"/>
    <mergeCell ref="E3:F3"/>
    <mergeCell ref="E4:F4"/>
    <mergeCell ref="Q3:AU5"/>
    <mergeCell ref="G3:L3"/>
    <mergeCell ref="G4:L4"/>
  </mergeCells>
  <phoneticPr fontId="6"/>
  <dataValidations count="2">
    <dataValidation type="whole" allowBlank="1" showInputMessage="1" showErrorMessage="1" error="この欄には整数値のみ入力してください。" sqref="D8" xr:uid="{00000000-0002-0000-1300-000000000000}">
      <formula1>1</formula1>
      <formula2>24</formula2>
    </dataValidation>
    <dataValidation imeMode="off" allowBlank="1" showInputMessage="1" showErrorMessage="1" sqref="G2" xr:uid="{28C12C13-7C60-4C91-8D12-904CBD589D8B}"/>
  </dataValidations>
  <printOptions horizontalCentered="1"/>
  <pageMargins left="0.78740157480314965" right="0.23622047244094491" top="0.31496062992125984" bottom="0.39370078740157483" header="0.31496062992125984" footer="0.19685039370078741"/>
  <pageSetup paperSize="9" scale="84" orientation="portrait" blackAndWhite="1" r:id="rId1"/>
  <headerFooter alignWithMargins="0">
    <oddHeader xml:space="preserve">&amp;R&amp;"ＭＳ Ｐ明朝,標準"&amp;12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E90B-7F81-4ACD-B410-22036AE57750}">
  <dimension ref="B1:CS48"/>
  <sheetViews>
    <sheetView view="pageBreakPreview" zoomScaleNormal="100" zoomScaleSheetLayoutView="100" workbookViewId="0">
      <selection activeCell="F2" sqref="F2"/>
    </sheetView>
  </sheetViews>
  <sheetFormatPr defaultColWidth="1.375" defaultRowHeight="22.15" customHeight="1"/>
  <cols>
    <col min="1" max="1" width="1.375" style="451"/>
    <col min="2" max="2" width="2.375" style="451" customWidth="1"/>
    <col min="3" max="3" width="11.125" style="451" customWidth="1"/>
    <col min="4" max="4" width="3.75" style="451" customWidth="1"/>
    <col min="5" max="5" width="7.25" style="451" customWidth="1"/>
    <col min="6" max="9" width="16.375" style="451" customWidth="1"/>
    <col min="10" max="10" width="1.75" style="451" customWidth="1"/>
    <col min="11" max="11" width="2.375" style="451" customWidth="1"/>
    <col min="12" max="12" width="11.375" style="451" customWidth="1"/>
    <col min="13" max="13" width="3.25" style="451" customWidth="1"/>
    <col min="14" max="22" width="7.375" style="452" customWidth="1"/>
    <col min="23" max="58" width="6.625" style="451" customWidth="1"/>
    <col min="59" max="16384" width="1.375" style="451"/>
  </cols>
  <sheetData>
    <row r="1" spans="2:97" ht="30.6" customHeight="1">
      <c r="B1" s="1531" t="s">
        <v>766</v>
      </c>
      <c r="C1" s="1532"/>
      <c r="D1" s="1533" t="s">
        <v>611</v>
      </c>
      <c r="E1" s="1534"/>
      <c r="F1" s="1534"/>
      <c r="G1" s="1534"/>
      <c r="H1" s="1534"/>
      <c r="I1" s="1534"/>
      <c r="M1" s="497"/>
      <c r="N1" s="510"/>
    </row>
    <row r="2" spans="2:97" ht="22.15" customHeight="1">
      <c r="B2" s="501"/>
      <c r="C2" s="501"/>
      <c r="D2" s="508"/>
      <c r="E2" s="508"/>
      <c r="F2" s="508"/>
      <c r="G2" s="508"/>
      <c r="H2" s="508"/>
      <c r="I2" s="1539" t="str">
        <f>IF(COUNTIF(L14:L44,"○"),"","未入力の項目があります")</f>
        <v>未入力の項目があります</v>
      </c>
      <c r="J2" s="1539"/>
      <c r="K2" s="1539"/>
      <c r="L2" s="1539"/>
      <c r="M2" s="509" t="s">
        <v>449</v>
      </c>
      <c r="N2" s="588"/>
    </row>
    <row r="3" spans="2:97" ht="22.15" customHeight="1">
      <c r="B3" s="501"/>
      <c r="C3" s="501"/>
      <c r="D3" s="508"/>
      <c r="E3" s="508"/>
      <c r="F3" s="508"/>
      <c r="G3" s="508"/>
      <c r="H3" s="541" t="s">
        <v>831</v>
      </c>
      <c r="I3" s="1483">
        <f>'１申請書'!$V$3</f>
        <v>46030</v>
      </c>
      <c r="J3" s="1507"/>
      <c r="K3" s="1507"/>
      <c r="L3" s="1508"/>
      <c r="M3" s="589"/>
      <c r="N3" s="590"/>
      <c r="O3" s="590"/>
      <c r="P3" s="590"/>
      <c r="Q3" s="590"/>
      <c r="R3" s="590"/>
      <c r="S3" s="590"/>
      <c r="T3" s="591"/>
      <c r="U3" s="451"/>
      <c r="V3" s="451"/>
    </row>
    <row r="4" spans="2:97" ht="19.899999999999999" customHeight="1">
      <c r="H4" s="498" t="s">
        <v>776</v>
      </c>
      <c r="I4" s="1535">
        <f>'１申請書'!$K$14</f>
        <v>0</v>
      </c>
      <c r="J4" s="1535"/>
      <c r="K4" s="1535"/>
      <c r="L4" s="1535"/>
      <c r="N4" s="1542" t="s">
        <v>773</v>
      </c>
      <c r="O4" s="1542"/>
      <c r="P4" s="1542"/>
      <c r="Q4" s="1542"/>
      <c r="R4" s="1542"/>
      <c r="S4" s="1542"/>
      <c r="T4" s="1542"/>
      <c r="U4" s="1542"/>
      <c r="V4" s="1542"/>
      <c r="W4" s="1542"/>
      <c r="X4" s="1542"/>
      <c r="Y4" s="507"/>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90"/>
      <c r="BA4" s="490"/>
      <c r="BB4" s="490"/>
      <c r="BC4" s="490"/>
      <c r="BD4" s="490"/>
      <c r="BE4" s="490"/>
      <c r="BF4" s="490"/>
      <c r="BG4" s="490"/>
      <c r="BH4" s="490"/>
      <c r="BI4" s="490"/>
      <c r="BJ4" s="490"/>
      <c r="BK4" s="490"/>
      <c r="BL4" s="490"/>
      <c r="BM4" s="490"/>
      <c r="BN4" s="490"/>
      <c r="BO4" s="490"/>
      <c r="BP4" s="490"/>
      <c r="BQ4" s="490"/>
      <c r="BR4" s="490"/>
      <c r="BS4" s="490"/>
      <c r="BT4" s="490"/>
      <c r="BU4" s="490"/>
      <c r="BV4" s="490"/>
      <c r="BW4" s="490"/>
      <c r="BX4" s="490"/>
      <c r="BY4" s="490"/>
      <c r="BZ4" s="490"/>
      <c r="CA4" s="490"/>
      <c r="CB4" s="490"/>
      <c r="CC4" s="490"/>
      <c r="CD4" s="490"/>
      <c r="CE4" s="490"/>
      <c r="CF4" s="490"/>
      <c r="CG4" s="490"/>
      <c r="CH4" s="490"/>
      <c r="CI4" s="490"/>
      <c r="CJ4" s="490"/>
      <c r="CK4" s="490"/>
      <c r="CL4" s="490"/>
      <c r="CM4" s="490"/>
      <c r="CN4" s="490"/>
      <c r="CO4" s="490"/>
      <c r="CP4" s="490"/>
      <c r="CQ4" s="490"/>
      <c r="CR4" s="490"/>
      <c r="CS4" s="490"/>
    </row>
    <row r="5" spans="2:97" ht="19.899999999999999" customHeight="1">
      <c r="H5" s="498" t="s">
        <v>777</v>
      </c>
      <c r="I5" s="1535">
        <f>'１申請書'!$K$9</f>
        <v>0</v>
      </c>
      <c r="J5" s="1535"/>
      <c r="K5" s="1535"/>
      <c r="L5" s="1535"/>
      <c r="N5" s="1542"/>
      <c r="O5" s="1542"/>
      <c r="P5" s="1542"/>
      <c r="Q5" s="1542"/>
      <c r="R5" s="1542"/>
      <c r="S5" s="1542"/>
      <c r="T5" s="1542"/>
      <c r="U5" s="1542"/>
      <c r="V5" s="1542"/>
      <c r="W5" s="1542"/>
      <c r="X5" s="1542"/>
      <c r="Y5" s="507"/>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0"/>
      <c r="AZ5" s="490"/>
      <c r="BA5" s="490"/>
      <c r="BB5" s="490"/>
      <c r="BC5" s="490"/>
      <c r="BD5" s="490"/>
      <c r="BE5" s="490"/>
      <c r="BF5" s="490"/>
      <c r="BG5" s="490"/>
      <c r="BH5" s="490"/>
      <c r="BI5" s="490"/>
      <c r="BJ5" s="490"/>
      <c r="BK5" s="490"/>
      <c r="BL5" s="490"/>
      <c r="BM5" s="490"/>
      <c r="BN5" s="490"/>
      <c r="BO5" s="490"/>
      <c r="BP5" s="490"/>
      <c r="BQ5" s="490"/>
      <c r="BR5" s="490"/>
      <c r="BS5" s="490"/>
      <c r="BT5" s="490"/>
      <c r="BU5" s="490"/>
      <c r="BV5" s="490"/>
      <c r="BW5" s="490"/>
      <c r="BX5" s="490"/>
      <c r="BY5" s="490"/>
      <c r="BZ5" s="490"/>
      <c r="CA5" s="490"/>
      <c r="CB5" s="490"/>
      <c r="CC5" s="490"/>
      <c r="CD5" s="490"/>
      <c r="CE5" s="490"/>
      <c r="CF5" s="490"/>
      <c r="CG5" s="490"/>
      <c r="CH5" s="490"/>
      <c r="CI5" s="490"/>
      <c r="CJ5" s="490"/>
      <c r="CK5" s="490"/>
      <c r="CL5" s="490"/>
      <c r="CM5" s="490"/>
      <c r="CN5" s="490"/>
      <c r="CO5" s="490"/>
      <c r="CP5" s="490"/>
      <c r="CQ5" s="490"/>
      <c r="CR5" s="490"/>
      <c r="CS5" s="490"/>
    </row>
    <row r="6" spans="2:97" ht="18" customHeight="1">
      <c r="B6" s="491"/>
      <c r="C6" s="491"/>
      <c r="D6" s="491"/>
      <c r="E6" s="491"/>
      <c r="F6" s="491"/>
      <c r="G6" s="491"/>
      <c r="H6" s="491"/>
      <c r="I6" s="491"/>
      <c r="J6" s="491"/>
      <c r="K6" s="491"/>
      <c r="L6" s="491"/>
      <c r="N6" s="1542"/>
      <c r="O6" s="1542"/>
      <c r="P6" s="1542"/>
      <c r="Q6" s="1542"/>
      <c r="R6" s="1542"/>
      <c r="S6" s="1542"/>
      <c r="T6" s="1542"/>
      <c r="U6" s="1542"/>
      <c r="V6" s="1542"/>
      <c r="W6" s="1542"/>
      <c r="X6" s="1542"/>
    </row>
    <row r="7" spans="2:97" ht="18" customHeight="1">
      <c r="B7" s="1509" t="s">
        <v>778</v>
      </c>
      <c r="C7" s="1509"/>
      <c r="D7" s="1509"/>
      <c r="E7" s="1509"/>
      <c r="F7" s="1509"/>
      <c r="G7" s="1509"/>
      <c r="H7" s="1509"/>
      <c r="I7" s="1509"/>
      <c r="J7" s="1509"/>
      <c r="K7" s="1509"/>
      <c r="L7" s="1509"/>
    </row>
    <row r="8" spans="2:97" ht="18" customHeight="1">
      <c r="B8" s="1509"/>
      <c r="C8" s="1509"/>
      <c r="D8" s="1509"/>
      <c r="E8" s="1509"/>
      <c r="F8" s="1509"/>
      <c r="G8" s="1509"/>
      <c r="H8" s="1509"/>
      <c r="I8" s="1509"/>
      <c r="J8" s="1509"/>
      <c r="K8" s="1509"/>
      <c r="L8" s="1509"/>
    </row>
    <row r="9" spans="2:97" ht="18" customHeight="1">
      <c r="B9" s="1509"/>
      <c r="C9" s="1509"/>
      <c r="D9" s="1509"/>
      <c r="E9" s="1509"/>
      <c r="F9" s="1509"/>
      <c r="G9" s="1509"/>
      <c r="H9" s="1509"/>
      <c r="I9" s="1509"/>
      <c r="J9" s="1509"/>
      <c r="K9" s="1509"/>
      <c r="L9" s="1509"/>
    </row>
    <row r="10" spans="2:97" ht="18" customHeight="1">
      <c r="B10" s="1509"/>
      <c r="C10" s="1509"/>
      <c r="D10" s="1509"/>
      <c r="E10" s="1509"/>
      <c r="F10" s="1509"/>
      <c r="G10" s="1509"/>
      <c r="H10" s="1509"/>
      <c r="I10" s="1509"/>
      <c r="J10" s="1509"/>
      <c r="K10" s="1509"/>
      <c r="L10" s="1509"/>
    </row>
    <row r="11" spans="2:97" ht="19.899999999999999" customHeight="1">
      <c r="B11" s="1513" t="s">
        <v>612</v>
      </c>
      <c r="C11" s="1513"/>
      <c r="D11" s="1513"/>
      <c r="E11" s="1513"/>
      <c r="F11" s="1513"/>
      <c r="G11" s="1513"/>
      <c r="H11" s="1513"/>
      <c r="I11" s="1513"/>
      <c r="J11" s="1513"/>
      <c r="K11" s="1513"/>
      <c r="L11" s="1513"/>
    </row>
    <row r="12" spans="2:97" ht="19.899999999999999" customHeight="1">
      <c r="B12" s="452"/>
      <c r="C12" s="452"/>
      <c r="D12" s="452"/>
      <c r="E12" s="452"/>
      <c r="F12" s="452"/>
      <c r="G12" s="452"/>
      <c r="H12" s="452"/>
      <c r="I12" s="452"/>
      <c r="J12" s="452"/>
      <c r="K12" s="452"/>
    </row>
    <row r="13" spans="2:97" ht="25.15" customHeight="1">
      <c r="B13" s="1514" t="s">
        <v>613</v>
      </c>
      <c r="C13" s="1515"/>
      <c r="D13" s="1515"/>
      <c r="E13" s="1515"/>
      <c r="F13" s="1515"/>
      <c r="G13" s="1515"/>
      <c r="H13" s="1515"/>
      <c r="I13" s="1515"/>
      <c r="J13" s="1515"/>
      <c r="K13" s="1516"/>
      <c r="L13" s="453" t="s">
        <v>779</v>
      </c>
    </row>
    <row r="14" spans="2:97" ht="19.899999999999999" customHeight="1">
      <c r="B14" s="1520" t="s">
        <v>614</v>
      </c>
      <c r="C14" s="1521"/>
      <c r="D14" s="1521"/>
      <c r="E14" s="1521"/>
      <c r="F14" s="1521"/>
      <c r="G14" s="1521"/>
      <c r="H14" s="1521"/>
      <c r="I14" s="1521"/>
      <c r="J14" s="1521"/>
      <c r="K14" s="1522"/>
      <c r="L14" s="1510"/>
      <c r="N14" s="1514" t="s">
        <v>783</v>
      </c>
      <c r="O14" s="1515"/>
      <c r="P14" s="1515"/>
      <c r="Q14" s="1515"/>
      <c r="R14" s="1515"/>
      <c r="S14" s="1515"/>
      <c r="T14" s="1515"/>
      <c r="U14" s="1515"/>
      <c r="V14" s="1516"/>
    </row>
    <row r="15" spans="2:97" ht="19.899999999999999" customHeight="1">
      <c r="B15" s="1517" t="s">
        <v>615</v>
      </c>
      <c r="C15" s="1518"/>
      <c r="D15" s="1518"/>
      <c r="E15" s="1518"/>
      <c r="F15" s="1518"/>
      <c r="G15" s="1518"/>
      <c r="H15" s="1518"/>
      <c r="I15" s="1518"/>
      <c r="J15" s="1518"/>
      <c r="K15" s="1519"/>
      <c r="L15" s="1511"/>
      <c r="N15" s="1514"/>
      <c r="O15" s="1515"/>
      <c r="P15" s="1515"/>
      <c r="Q15" s="1515"/>
      <c r="R15" s="1515"/>
      <c r="S15" s="1515"/>
      <c r="T15" s="1515"/>
      <c r="U15" s="1515"/>
      <c r="V15" s="1516"/>
    </row>
    <row r="16" spans="2:97" ht="19.899999999999999" customHeight="1">
      <c r="B16" s="1520" t="s">
        <v>616</v>
      </c>
      <c r="C16" s="1521"/>
      <c r="D16" s="1521"/>
      <c r="E16" s="1521"/>
      <c r="F16" s="1521"/>
      <c r="G16" s="1521"/>
      <c r="H16" s="1521"/>
      <c r="I16" s="1521"/>
      <c r="J16" s="1521"/>
      <c r="K16" s="1522"/>
      <c r="L16" s="1510"/>
      <c r="N16" s="1520" t="s">
        <v>783</v>
      </c>
      <c r="O16" s="1521"/>
      <c r="P16" s="1521"/>
      <c r="Q16" s="1521"/>
      <c r="R16" s="1521"/>
      <c r="S16" s="1521"/>
      <c r="T16" s="1521"/>
      <c r="U16" s="1521"/>
      <c r="V16" s="1522"/>
    </row>
    <row r="17" spans="2:22" ht="19.899999999999999" customHeight="1">
      <c r="B17" s="1536" t="s">
        <v>759</v>
      </c>
      <c r="C17" s="1537"/>
      <c r="D17" s="1537"/>
      <c r="E17" s="1537"/>
      <c r="F17" s="1537"/>
      <c r="G17" s="1537"/>
      <c r="H17" s="1537"/>
      <c r="I17" s="1537"/>
      <c r="J17" s="1537"/>
      <c r="K17" s="1538"/>
      <c r="L17" s="1512"/>
      <c r="N17" s="1536"/>
      <c r="O17" s="1537"/>
      <c r="P17" s="1537"/>
      <c r="Q17" s="1537"/>
      <c r="R17" s="1537"/>
      <c r="S17" s="1537"/>
      <c r="T17" s="1537"/>
      <c r="U17" s="1537"/>
      <c r="V17" s="1538"/>
    </row>
    <row r="18" spans="2:22" ht="19.899999999999999" customHeight="1">
      <c r="B18" s="1517"/>
      <c r="C18" s="1518"/>
      <c r="D18" s="1518"/>
      <c r="E18" s="1518"/>
      <c r="F18" s="1518"/>
      <c r="G18" s="1518"/>
      <c r="H18" s="1518"/>
      <c r="I18" s="1518"/>
      <c r="J18" s="1518"/>
      <c r="K18" s="1519"/>
      <c r="L18" s="1511"/>
      <c r="N18" s="1517"/>
      <c r="O18" s="1518"/>
      <c r="P18" s="1518"/>
      <c r="Q18" s="1518"/>
      <c r="R18" s="1518"/>
      <c r="S18" s="1518"/>
      <c r="T18" s="1518"/>
      <c r="U18" s="1518"/>
      <c r="V18" s="1519"/>
    </row>
    <row r="19" spans="2:22" ht="19.899999999999999" customHeight="1">
      <c r="B19" s="1520" t="s">
        <v>617</v>
      </c>
      <c r="C19" s="1521"/>
      <c r="D19" s="1521"/>
      <c r="E19" s="1521"/>
      <c r="F19" s="1521"/>
      <c r="G19" s="1521"/>
      <c r="H19" s="1521"/>
      <c r="I19" s="1521"/>
      <c r="J19" s="1521"/>
      <c r="K19" s="1522"/>
      <c r="L19" s="1510"/>
      <c r="N19" s="1514" t="s">
        <v>783</v>
      </c>
      <c r="O19" s="1515"/>
      <c r="P19" s="1515"/>
      <c r="Q19" s="1515"/>
      <c r="R19" s="1515"/>
      <c r="S19" s="1515"/>
      <c r="T19" s="1515"/>
      <c r="U19" s="1515"/>
      <c r="V19" s="1516"/>
    </row>
    <row r="20" spans="2:22" ht="19.899999999999999" customHeight="1">
      <c r="B20" s="1517" t="s">
        <v>618</v>
      </c>
      <c r="C20" s="1518"/>
      <c r="D20" s="1518"/>
      <c r="E20" s="1518"/>
      <c r="F20" s="1518"/>
      <c r="G20" s="1518"/>
      <c r="H20" s="1518"/>
      <c r="I20" s="1518"/>
      <c r="J20" s="1518"/>
      <c r="K20" s="1519"/>
      <c r="L20" s="1511"/>
      <c r="N20" s="1514"/>
      <c r="O20" s="1515"/>
      <c r="P20" s="1515"/>
      <c r="Q20" s="1515"/>
      <c r="R20" s="1515"/>
      <c r="S20" s="1515"/>
      <c r="T20" s="1515"/>
      <c r="U20" s="1515"/>
      <c r="V20" s="1516"/>
    </row>
    <row r="21" spans="2:22" ht="19.899999999999999" customHeight="1">
      <c r="B21" s="1520" t="s">
        <v>619</v>
      </c>
      <c r="C21" s="1521"/>
      <c r="D21" s="1521"/>
      <c r="E21" s="1521"/>
      <c r="F21" s="1521"/>
      <c r="G21" s="1521"/>
      <c r="H21" s="1521"/>
      <c r="I21" s="1521"/>
      <c r="J21" s="1521"/>
      <c r="K21" s="1522"/>
      <c r="L21" s="1510"/>
      <c r="N21" s="1514" t="s">
        <v>783</v>
      </c>
      <c r="O21" s="1515"/>
      <c r="P21" s="1515"/>
      <c r="Q21" s="1515"/>
      <c r="R21" s="1515"/>
      <c r="S21" s="1515"/>
      <c r="T21" s="1515"/>
      <c r="U21" s="1515"/>
      <c r="V21" s="1516"/>
    </row>
    <row r="22" spans="2:22" ht="19.899999999999999" customHeight="1">
      <c r="B22" s="1517" t="s">
        <v>620</v>
      </c>
      <c r="C22" s="1518"/>
      <c r="D22" s="1518"/>
      <c r="E22" s="1518"/>
      <c r="F22" s="1518"/>
      <c r="G22" s="1518"/>
      <c r="H22" s="1518"/>
      <c r="I22" s="1518"/>
      <c r="J22" s="1518"/>
      <c r="K22" s="1519"/>
      <c r="L22" s="1511"/>
      <c r="N22" s="1514"/>
      <c r="O22" s="1515"/>
      <c r="P22" s="1515"/>
      <c r="Q22" s="1515"/>
      <c r="R22" s="1515"/>
      <c r="S22" s="1515"/>
      <c r="T22" s="1515"/>
      <c r="U22" s="1515"/>
      <c r="V22" s="1516"/>
    </row>
    <row r="23" spans="2:22" ht="19.899999999999999" customHeight="1">
      <c r="B23" s="1520" t="s">
        <v>621</v>
      </c>
      <c r="C23" s="1521"/>
      <c r="D23" s="1521"/>
      <c r="E23" s="1521"/>
      <c r="F23" s="1521"/>
      <c r="G23" s="1521"/>
      <c r="H23" s="1521"/>
      <c r="I23" s="1521"/>
      <c r="J23" s="1521"/>
      <c r="K23" s="1522"/>
      <c r="L23" s="1510"/>
      <c r="N23" s="1514" t="s">
        <v>783</v>
      </c>
      <c r="O23" s="1515"/>
      <c r="P23" s="1515"/>
      <c r="Q23" s="1515"/>
      <c r="R23" s="1515"/>
      <c r="S23" s="1515"/>
      <c r="T23" s="1515"/>
      <c r="U23" s="1515"/>
      <c r="V23" s="1516"/>
    </row>
    <row r="24" spans="2:22" ht="19.899999999999999" customHeight="1">
      <c r="B24" s="1517" t="s">
        <v>622</v>
      </c>
      <c r="C24" s="1518"/>
      <c r="D24" s="1518"/>
      <c r="E24" s="1518"/>
      <c r="F24" s="1518"/>
      <c r="G24" s="1518"/>
      <c r="H24" s="1518"/>
      <c r="I24" s="1518"/>
      <c r="J24" s="1518"/>
      <c r="K24" s="1519"/>
      <c r="L24" s="1511"/>
      <c r="N24" s="1514"/>
      <c r="O24" s="1515"/>
      <c r="P24" s="1515"/>
      <c r="Q24" s="1515"/>
      <c r="R24" s="1515"/>
      <c r="S24" s="1515"/>
      <c r="T24" s="1515"/>
      <c r="U24" s="1515"/>
      <c r="V24" s="1516"/>
    </row>
    <row r="25" spans="2:22" ht="19.899999999999999" customHeight="1">
      <c r="B25" s="1520" t="s">
        <v>623</v>
      </c>
      <c r="C25" s="1521"/>
      <c r="D25" s="1521"/>
      <c r="E25" s="1521"/>
      <c r="F25" s="1521"/>
      <c r="G25" s="1521"/>
      <c r="H25" s="1521"/>
      <c r="I25" s="1521"/>
      <c r="J25" s="1521"/>
      <c r="K25" s="1522"/>
      <c r="L25" s="1510"/>
      <c r="N25" s="1520" t="s">
        <v>783</v>
      </c>
      <c r="O25" s="1521"/>
      <c r="P25" s="1521"/>
      <c r="Q25" s="1521"/>
      <c r="R25" s="1521"/>
      <c r="S25" s="1521"/>
      <c r="T25" s="1521"/>
      <c r="U25" s="1521"/>
      <c r="V25" s="1522"/>
    </row>
    <row r="26" spans="2:22" ht="19.899999999999999" customHeight="1">
      <c r="B26" s="1536" t="s">
        <v>760</v>
      </c>
      <c r="C26" s="1537"/>
      <c r="D26" s="1537"/>
      <c r="E26" s="1537"/>
      <c r="F26" s="1537"/>
      <c r="G26" s="1537"/>
      <c r="H26" s="1537"/>
      <c r="I26" s="1537"/>
      <c r="J26" s="1537"/>
      <c r="K26" s="1538"/>
      <c r="L26" s="1512"/>
      <c r="N26" s="1536"/>
      <c r="O26" s="1537"/>
      <c r="P26" s="1537"/>
      <c r="Q26" s="1537"/>
      <c r="R26" s="1537"/>
      <c r="S26" s="1537"/>
      <c r="T26" s="1537"/>
      <c r="U26" s="1537"/>
      <c r="V26" s="1538"/>
    </row>
    <row r="27" spans="2:22" ht="19.899999999999999" customHeight="1">
      <c r="B27" s="1517"/>
      <c r="C27" s="1518"/>
      <c r="D27" s="1518"/>
      <c r="E27" s="1518"/>
      <c r="F27" s="1518"/>
      <c r="G27" s="1518"/>
      <c r="H27" s="1518"/>
      <c r="I27" s="1518"/>
      <c r="J27" s="1518"/>
      <c r="K27" s="1519"/>
      <c r="L27" s="1511"/>
      <c r="N27" s="1517"/>
      <c r="O27" s="1518"/>
      <c r="P27" s="1518"/>
      <c r="Q27" s="1518"/>
      <c r="R27" s="1518"/>
      <c r="S27" s="1518"/>
      <c r="T27" s="1518"/>
      <c r="U27" s="1518"/>
      <c r="V27" s="1519"/>
    </row>
    <row r="28" spans="2:22" ht="19.899999999999999" customHeight="1">
      <c r="B28" s="1520" t="s">
        <v>624</v>
      </c>
      <c r="C28" s="1521"/>
      <c r="D28" s="1521"/>
      <c r="E28" s="1521"/>
      <c r="F28" s="1521"/>
      <c r="G28" s="1521"/>
      <c r="H28" s="1521"/>
      <c r="I28" s="1521"/>
      <c r="J28" s="1521"/>
      <c r="K28" s="1522"/>
      <c r="L28" s="1512"/>
      <c r="N28" s="1520" t="s">
        <v>783</v>
      </c>
      <c r="O28" s="1521"/>
      <c r="P28" s="1521"/>
      <c r="Q28" s="1521"/>
      <c r="R28" s="1521"/>
      <c r="S28" s="1521"/>
      <c r="T28" s="1521"/>
      <c r="U28" s="1521"/>
      <c r="V28" s="1522"/>
    </row>
    <row r="29" spans="2:22" ht="19.899999999999999" customHeight="1">
      <c r="B29" s="1536" t="s">
        <v>761</v>
      </c>
      <c r="C29" s="1537"/>
      <c r="D29" s="1537"/>
      <c r="E29" s="1537"/>
      <c r="F29" s="1537"/>
      <c r="G29" s="1537"/>
      <c r="H29" s="1537"/>
      <c r="I29" s="1537"/>
      <c r="J29" s="1537"/>
      <c r="K29" s="1538"/>
      <c r="L29" s="1512"/>
      <c r="N29" s="1536"/>
      <c r="O29" s="1537"/>
      <c r="P29" s="1537"/>
      <c r="Q29" s="1537"/>
      <c r="R29" s="1537"/>
      <c r="S29" s="1537"/>
      <c r="T29" s="1537"/>
      <c r="U29" s="1537"/>
      <c r="V29" s="1538"/>
    </row>
    <row r="30" spans="2:22" ht="19.899999999999999" customHeight="1">
      <c r="B30" s="1536"/>
      <c r="C30" s="1537"/>
      <c r="D30" s="1537"/>
      <c r="E30" s="1537"/>
      <c r="F30" s="1537"/>
      <c r="G30" s="1537"/>
      <c r="H30" s="1537"/>
      <c r="I30" s="1537"/>
      <c r="J30" s="1537"/>
      <c r="K30" s="1538"/>
      <c r="L30" s="1512"/>
      <c r="N30" s="1536"/>
      <c r="O30" s="1537"/>
      <c r="P30" s="1537"/>
      <c r="Q30" s="1537"/>
      <c r="R30" s="1537"/>
      <c r="S30" s="1537"/>
      <c r="T30" s="1537"/>
      <c r="U30" s="1537"/>
      <c r="V30" s="1538"/>
    </row>
    <row r="31" spans="2:22" ht="19.899999999999999" customHeight="1">
      <c r="B31" s="1517"/>
      <c r="C31" s="1518"/>
      <c r="D31" s="1518"/>
      <c r="E31" s="1518"/>
      <c r="F31" s="1518"/>
      <c r="G31" s="1518"/>
      <c r="H31" s="1518"/>
      <c r="I31" s="1518"/>
      <c r="J31" s="1518"/>
      <c r="K31" s="1519"/>
      <c r="L31" s="1512"/>
      <c r="N31" s="1517"/>
      <c r="O31" s="1518"/>
      <c r="P31" s="1518"/>
      <c r="Q31" s="1518"/>
      <c r="R31" s="1518"/>
      <c r="S31" s="1518"/>
      <c r="T31" s="1518"/>
      <c r="U31" s="1518"/>
      <c r="V31" s="1519"/>
    </row>
    <row r="32" spans="2:22" ht="19.899999999999999" customHeight="1">
      <c r="B32" s="1520" t="s">
        <v>625</v>
      </c>
      <c r="C32" s="1521"/>
      <c r="D32" s="1521"/>
      <c r="E32" s="1521"/>
      <c r="F32" s="1521"/>
      <c r="G32" s="1521"/>
      <c r="H32" s="1521"/>
      <c r="I32" s="1521"/>
      <c r="J32" s="1521"/>
      <c r="K32" s="1522"/>
      <c r="L32" s="1510"/>
      <c r="N32" s="1514" t="s">
        <v>783</v>
      </c>
      <c r="O32" s="1515"/>
      <c r="P32" s="1515"/>
      <c r="Q32" s="1515"/>
      <c r="R32" s="1515"/>
      <c r="S32" s="1515"/>
      <c r="T32" s="1515"/>
      <c r="U32" s="1515"/>
      <c r="V32" s="1516"/>
    </row>
    <row r="33" spans="2:22" ht="19.899999999999999" customHeight="1">
      <c r="B33" s="1517" t="s">
        <v>626</v>
      </c>
      <c r="C33" s="1518"/>
      <c r="D33" s="1518"/>
      <c r="E33" s="1518"/>
      <c r="F33" s="1518"/>
      <c r="G33" s="1518"/>
      <c r="H33" s="1518"/>
      <c r="I33" s="1518"/>
      <c r="J33" s="1518"/>
      <c r="K33" s="1519"/>
      <c r="L33" s="1511"/>
      <c r="N33" s="1514"/>
      <c r="O33" s="1515"/>
      <c r="P33" s="1515"/>
      <c r="Q33" s="1515"/>
      <c r="R33" s="1515"/>
      <c r="S33" s="1515"/>
      <c r="T33" s="1515"/>
      <c r="U33" s="1515"/>
      <c r="V33" s="1516"/>
    </row>
    <row r="34" spans="2:22" ht="19.899999999999999" customHeight="1">
      <c r="B34" s="1520" t="s">
        <v>627</v>
      </c>
      <c r="C34" s="1521"/>
      <c r="D34" s="1521"/>
      <c r="E34" s="1521"/>
      <c r="F34" s="1521"/>
      <c r="G34" s="1521"/>
      <c r="H34" s="1521"/>
      <c r="I34" s="1521"/>
      <c r="J34" s="1521"/>
      <c r="K34" s="1522"/>
      <c r="L34" s="1510"/>
      <c r="N34" s="1520" t="s">
        <v>783</v>
      </c>
      <c r="O34" s="1521"/>
      <c r="P34" s="1521"/>
      <c r="Q34" s="1521"/>
      <c r="R34" s="1521"/>
      <c r="S34" s="1521"/>
      <c r="T34" s="1521"/>
      <c r="U34" s="1521"/>
      <c r="V34" s="1522"/>
    </row>
    <row r="35" spans="2:22" ht="19.899999999999999" customHeight="1">
      <c r="B35" s="1536" t="s">
        <v>762</v>
      </c>
      <c r="C35" s="1537"/>
      <c r="D35" s="1537"/>
      <c r="E35" s="1537"/>
      <c r="F35" s="1537"/>
      <c r="G35" s="1537"/>
      <c r="H35" s="1537"/>
      <c r="I35" s="1537"/>
      <c r="J35" s="1537"/>
      <c r="K35" s="1538"/>
      <c r="L35" s="1512"/>
      <c r="N35" s="1536"/>
      <c r="O35" s="1537"/>
      <c r="P35" s="1537"/>
      <c r="Q35" s="1537"/>
      <c r="R35" s="1537"/>
      <c r="S35" s="1537"/>
      <c r="T35" s="1537"/>
      <c r="U35" s="1537"/>
      <c r="V35" s="1538"/>
    </row>
    <row r="36" spans="2:22" ht="19.899999999999999" customHeight="1">
      <c r="B36" s="1517"/>
      <c r="C36" s="1518"/>
      <c r="D36" s="1518"/>
      <c r="E36" s="1518"/>
      <c r="F36" s="1518"/>
      <c r="G36" s="1518"/>
      <c r="H36" s="1518"/>
      <c r="I36" s="1518"/>
      <c r="J36" s="1518"/>
      <c r="K36" s="1519"/>
      <c r="L36" s="1511"/>
      <c r="N36" s="1517"/>
      <c r="O36" s="1518"/>
      <c r="P36" s="1518"/>
      <c r="Q36" s="1518"/>
      <c r="R36" s="1518"/>
      <c r="S36" s="1518"/>
      <c r="T36" s="1518"/>
      <c r="U36" s="1518"/>
      <c r="V36" s="1519"/>
    </row>
    <row r="37" spans="2:22" ht="19.899999999999999" customHeight="1">
      <c r="B37" s="1520" t="s">
        <v>628</v>
      </c>
      <c r="C37" s="1521"/>
      <c r="D37" s="1521"/>
      <c r="E37" s="1521"/>
      <c r="F37" s="1521"/>
      <c r="G37" s="1521"/>
      <c r="H37" s="1521"/>
      <c r="I37" s="1521"/>
      <c r="J37" s="1521"/>
      <c r="K37" s="1522"/>
      <c r="L37" s="1510"/>
      <c r="N37" s="1514" t="s">
        <v>783</v>
      </c>
      <c r="O37" s="1515"/>
      <c r="P37" s="1515"/>
      <c r="Q37" s="1515"/>
      <c r="R37" s="1515"/>
      <c r="S37" s="1515"/>
      <c r="T37" s="1515"/>
      <c r="U37" s="1515"/>
      <c r="V37" s="1516"/>
    </row>
    <row r="38" spans="2:22" ht="19.899999999999999" customHeight="1">
      <c r="B38" s="1517" t="s">
        <v>629</v>
      </c>
      <c r="C38" s="1518"/>
      <c r="D38" s="1518"/>
      <c r="E38" s="1518"/>
      <c r="F38" s="1518"/>
      <c r="G38" s="1518"/>
      <c r="H38" s="1518"/>
      <c r="I38" s="1518"/>
      <c r="J38" s="1518"/>
      <c r="K38" s="1519"/>
      <c r="L38" s="1511"/>
      <c r="N38" s="1514"/>
      <c r="O38" s="1515"/>
      <c r="P38" s="1515"/>
      <c r="Q38" s="1515"/>
      <c r="R38" s="1515"/>
      <c r="S38" s="1515"/>
      <c r="T38" s="1515"/>
      <c r="U38" s="1515"/>
      <c r="V38" s="1516"/>
    </row>
    <row r="39" spans="2:22" ht="19.899999999999999" customHeight="1">
      <c r="B39" s="1520" t="s">
        <v>630</v>
      </c>
      <c r="C39" s="1521"/>
      <c r="D39" s="1521"/>
      <c r="E39" s="1521"/>
      <c r="F39" s="1521"/>
      <c r="G39" s="1521"/>
      <c r="H39" s="1521"/>
      <c r="I39" s="1521"/>
      <c r="J39" s="1521"/>
      <c r="K39" s="1522"/>
      <c r="L39" s="1510"/>
      <c r="N39" s="1520" t="s">
        <v>783</v>
      </c>
      <c r="O39" s="1521"/>
      <c r="P39" s="1521"/>
      <c r="Q39" s="1521"/>
      <c r="R39" s="1521"/>
      <c r="S39" s="1521"/>
      <c r="T39" s="1521"/>
      <c r="U39" s="1521"/>
      <c r="V39" s="1522"/>
    </row>
    <row r="40" spans="2:22" ht="19.899999999999999" customHeight="1">
      <c r="B40" s="1536" t="s">
        <v>763</v>
      </c>
      <c r="C40" s="1537"/>
      <c r="D40" s="1537"/>
      <c r="E40" s="1537"/>
      <c r="F40" s="1537"/>
      <c r="G40" s="1537"/>
      <c r="H40" s="1537"/>
      <c r="I40" s="1537"/>
      <c r="J40" s="1537"/>
      <c r="K40" s="1538"/>
      <c r="L40" s="1512"/>
      <c r="N40" s="1536"/>
      <c r="O40" s="1537"/>
      <c r="P40" s="1537"/>
      <c r="Q40" s="1537"/>
      <c r="R40" s="1537"/>
      <c r="S40" s="1537"/>
      <c r="T40" s="1537"/>
      <c r="U40" s="1537"/>
      <c r="V40" s="1538"/>
    </row>
    <row r="41" spans="2:22" ht="19.899999999999999" customHeight="1">
      <c r="B41" s="1517"/>
      <c r="C41" s="1518"/>
      <c r="D41" s="1518"/>
      <c r="E41" s="1518"/>
      <c r="F41" s="1518"/>
      <c r="G41" s="1518"/>
      <c r="H41" s="1518"/>
      <c r="I41" s="1518"/>
      <c r="J41" s="1518"/>
      <c r="K41" s="1519"/>
      <c r="L41" s="1511"/>
      <c r="N41" s="1517"/>
      <c r="O41" s="1518"/>
      <c r="P41" s="1518"/>
      <c r="Q41" s="1518"/>
      <c r="R41" s="1518"/>
      <c r="S41" s="1518"/>
      <c r="T41" s="1518"/>
      <c r="U41" s="1518"/>
      <c r="V41" s="1519"/>
    </row>
    <row r="42" spans="2:22" ht="19.899999999999999" customHeight="1">
      <c r="B42" s="1540" t="s">
        <v>780</v>
      </c>
      <c r="C42" s="1541"/>
      <c r="D42" s="1541"/>
      <c r="E42" s="504"/>
      <c r="F42" s="502" t="s">
        <v>781</v>
      </c>
      <c r="G42" s="502"/>
      <c r="H42" s="502"/>
      <c r="I42" s="502"/>
      <c r="J42" s="502"/>
      <c r="K42" s="503"/>
      <c r="L42" s="1510"/>
      <c r="N42" s="1514" t="s">
        <v>782</v>
      </c>
      <c r="O42" s="1515"/>
      <c r="P42" s="1515"/>
      <c r="Q42" s="1515"/>
      <c r="R42" s="1515"/>
      <c r="S42" s="1515"/>
      <c r="T42" s="1515"/>
      <c r="U42" s="1515"/>
      <c r="V42" s="1516"/>
    </row>
    <row r="43" spans="2:22" ht="22.15" customHeight="1">
      <c r="B43" s="1523"/>
      <c r="C43" s="1543"/>
      <c r="D43" s="1543"/>
      <c r="E43" s="1543"/>
      <c r="F43" s="1543"/>
      <c r="G43" s="1543"/>
      <c r="H43" s="1543"/>
      <c r="I43" s="1543"/>
      <c r="J43" s="505"/>
      <c r="K43" s="499"/>
      <c r="L43" s="1512"/>
      <c r="N43" s="1514"/>
      <c r="O43" s="1515"/>
      <c r="P43" s="1515"/>
      <c r="Q43" s="1515"/>
      <c r="R43" s="1515"/>
      <c r="S43" s="1515"/>
      <c r="T43" s="1515"/>
      <c r="U43" s="1515"/>
      <c r="V43" s="1516"/>
    </row>
    <row r="44" spans="2:22" ht="22.15" customHeight="1">
      <c r="B44" s="1524"/>
      <c r="C44" s="1544"/>
      <c r="D44" s="1544"/>
      <c r="E44" s="1544"/>
      <c r="F44" s="1544"/>
      <c r="G44" s="1544"/>
      <c r="H44" s="1544"/>
      <c r="I44" s="1544"/>
      <c r="J44" s="506"/>
      <c r="K44" s="500"/>
      <c r="L44" s="1511"/>
      <c r="N44" s="1514"/>
      <c r="O44" s="1515"/>
      <c r="P44" s="1515"/>
      <c r="Q44" s="1515"/>
      <c r="R44" s="1515"/>
      <c r="S44" s="1515"/>
      <c r="T44" s="1515"/>
      <c r="U44" s="1515"/>
      <c r="V44" s="1516"/>
    </row>
    <row r="45" spans="2:22" ht="19.899999999999999" customHeight="1">
      <c r="B45" s="1525" t="s">
        <v>767</v>
      </c>
      <c r="C45" s="1526"/>
      <c r="D45" s="1526"/>
      <c r="E45" s="1526"/>
      <c r="F45" s="1526"/>
      <c r="G45" s="1526"/>
      <c r="H45" s="1526"/>
      <c r="I45" s="1526"/>
      <c r="J45" s="1526"/>
      <c r="K45" s="1526"/>
      <c r="L45" s="1527"/>
    </row>
    <row r="46" spans="2:22" ht="19.899999999999999" customHeight="1">
      <c r="B46" s="1528" t="s">
        <v>631</v>
      </c>
      <c r="C46" s="1529"/>
      <c r="D46" s="1529"/>
      <c r="E46" s="1529"/>
      <c r="F46" s="1529"/>
      <c r="G46" s="1529"/>
      <c r="H46" s="1529"/>
      <c r="I46" s="1529"/>
      <c r="J46" s="1529"/>
      <c r="K46" s="1529"/>
      <c r="L46" s="1530"/>
    </row>
    <row r="47" spans="2:22" ht="22.15" customHeight="1">
      <c r="D47" s="1545" t="s">
        <v>177</v>
      </c>
      <c r="E47" s="1545"/>
      <c r="F47" s="1545"/>
    </row>
    <row r="48" spans="2:22" ht="22.15" customHeight="1">
      <c r="D48" s="496" t="s">
        <v>132</v>
      </c>
    </row>
  </sheetData>
  <mergeCells count="62">
    <mergeCell ref="N23:V24"/>
    <mergeCell ref="N21:V22"/>
    <mergeCell ref="N19:V20"/>
    <mergeCell ref="N16:V18"/>
    <mergeCell ref="D47:F47"/>
    <mergeCell ref="N42:V44"/>
    <mergeCell ref="N39:V41"/>
    <mergeCell ref="N37:V38"/>
    <mergeCell ref="N34:V36"/>
    <mergeCell ref="N32:V33"/>
    <mergeCell ref="N28:V31"/>
    <mergeCell ref="N25:V27"/>
    <mergeCell ref="B35:K36"/>
    <mergeCell ref="L19:L20"/>
    <mergeCell ref="L21:L22"/>
    <mergeCell ref="L23:L24"/>
    <mergeCell ref="N14:V15"/>
    <mergeCell ref="I2:L2"/>
    <mergeCell ref="L42:L44"/>
    <mergeCell ref="B42:D42"/>
    <mergeCell ref="N4:X6"/>
    <mergeCell ref="B37:K37"/>
    <mergeCell ref="B38:K38"/>
    <mergeCell ref="B39:K39"/>
    <mergeCell ref="C43:I44"/>
    <mergeCell ref="B40:K41"/>
    <mergeCell ref="B23:K23"/>
    <mergeCell ref="B24:K24"/>
    <mergeCell ref="B25:K25"/>
    <mergeCell ref="B26:K27"/>
    <mergeCell ref="B28:K28"/>
    <mergeCell ref="B29:K31"/>
    <mergeCell ref="B43:B44"/>
    <mergeCell ref="B45:L45"/>
    <mergeCell ref="B46:L46"/>
    <mergeCell ref="B1:C1"/>
    <mergeCell ref="D1:I1"/>
    <mergeCell ref="I4:L4"/>
    <mergeCell ref="I5:L5"/>
    <mergeCell ref="B17:K18"/>
    <mergeCell ref="B19:K19"/>
    <mergeCell ref="L32:L33"/>
    <mergeCell ref="L34:L36"/>
    <mergeCell ref="L37:L38"/>
    <mergeCell ref="L39:L41"/>
    <mergeCell ref="B32:K32"/>
    <mergeCell ref="B33:K33"/>
    <mergeCell ref="B34:K34"/>
    <mergeCell ref="L28:L31"/>
    <mergeCell ref="B20:K20"/>
    <mergeCell ref="B21:K21"/>
    <mergeCell ref="B22:K22"/>
    <mergeCell ref="B14:K14"/>
    <mergeCell ref="B15:K15"/>
    <mergeCell ref="B16:K16"/>
    <mergeCell ref="I3:L3"/>
    <mergeCell ref="B7:L10"/>
    <mergeCell ref="L14:L15"/>
    <mergeCell ref="L16:L18"/>
    <mergeCell ref="L25:L27"/>
    <mergeCell ref="B11:L11"/>
    <mergeCell ref="B13:K13"/>
  </mergeCells>
  <phoneticPr fontId="6"/>
  <dataValidations count="3">
    <dataValidation type="list" allowBlank="1" showInputMessage="1" showErrorMessage="1" sqref="L14:L15 L19:L44" xr:uid="{E84D9ED4-5B39-487C-8EFC-67746D8A8CE9}">
      <formula1>$D$48:$D$49</formula1>
    </dataValidation>
    <dataValidation type="list" allowBlank="1" showInputMessage="1" showErrorMessage="1" sqref="L16:L18" xr:uid="{0469AF06-A12B-404E-BEED-62B8E6301315}">
      <formula1>$D$48</formula1>
    </dataValidation>
    <dataValidation imeMode="off" allowBlank="1" showInputMessage="1" showErrorMessage="1" sqref="I3 M3:S3" xr:uid="{AE88643E-85A6-4A89-AEAD-0C68546FC845}"/>
  </dataValidations>
  <printOptions horizontalCentered="1"/>
  <pageMargins left="0.51181102362204722" right="0.51181102362204722" top="0.74803149606299213" bottom="0.74803149606299213" header="0.31496062992125984" footer="0.31496062992125984"/>
  <pageSetup paperSize="9" scale="85"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9B4A6-86C5-4337-8748-F2FEEFDD96CE}">
  <dimension ref="A1:G54"/>
  <sheetViews>
    <sheetView view="pageBreakPreview" zoomScale="69" zoomScaleNormal="69" zoomScaleSheetLayoutView="69" workbookViewId="0">
      <selection activeCell="F1" sqref="F1"/>
    </sheetView>
  </sheetViews>
  <sheetFormatPr defaultColWidth="9" defaultRowHeight="13.5"/>
  <cols>
    <col min="1" max="1" width="6.5" customWidth="1"/>
    <col min="2" max="3" width="10.625" customWidth="1"/>
    <col min="4" max="4" width="10.625" style="487" customWidth="1"/>
    <col min="5" max="5" width="31.375" customWidth="1"/>
    <col min="6" max="6" width="229.25" style="456" customWidth="1"/>
    <col min="7" max="7" width="0.75" customWidth="1"/>
  </cols>
  <sheetData>
    <row r="1" spans="1:7" ht="33.75" customHeight="1" thickBot="1">
      <c r="A1" s="454" t="s">
        <v>768</v>
      </c>
      <c r="B1" s="455"/>
      <c r="C1" s="455"/>
      <c r="D1" s="455"/>
      <c r="E1" s="455"/>
      <c r="G1" s="457"/>
    </row>
    <row r="2" spans="1:7" ht="59.25" thickBot="1">
      <c r="A2" s="458" t="s">
        <v>632</v>
      </c>
      <c r="B2" s="459" t="s">
        <v>633</v>
      </c>
      <c r="C2" s="459" t="s">
        <v>764</v>
      </c>
      <c r="D2" s="460" t="s">
        <v>634</v>
      </c>
      <c r="E2" s="461" t="s">
        <v>635</v>
      </c>
      <c r="F2" s="462" t="s">
        <v>636</v>
      </c>
    </row>
    <row r="3" spans="1:7" ht="39">
      <c r="A3" s="1546" t="s">
        <v>637</v>
      </c>
      <c r="B3" s="1548" t="s">
        <v>638</v>
      </c>
      <c r="C3" s="1551" t="s">
        <v>639</v>
      </c>
      <c r="D3" s="1554">
        <v>1</v>
      </c>
      <c r="E3" s="463" t="s">
        <v>640</v>
      </c>
      <c r="F3" s="464" t="s">
        <v>641</v>
      </c>
    </row>
    <row r="4" spans="1:7" ht="39">
      <c r="A4" s="1547"/>
      <c r="B4" s="1549"/>
      <c r="C4" s="1552"/>
      <c r="D4" s="1555"/>
      <c r="E4" s="465" t="s">
        <v>642</v>
      </c>
      <c r="F4" s="466" t="s">
        <v>643</v>
      </c>
    </row>
    <row r="5" spans="1:7" ht="39">
      <c r="A5" s="1547"/>
      <c r="B5" s="1550"/>
      <c r="C5" s="1553"/>
      <c r="D5" s="1556"/>
      <c r="E5" s="465" t="s">
        <v>644</v>
      </c>
      <c r="F5" s="466" t="s">
        <v>645</v>
      </c>
    </row>
    <row r="6" spans="1:7" ht="39">
      <c r="A6" s="1547"/>
      <c r="B6" s="1557" t="s">
        <v>638</v>
      </c>
      <c r="C6" s="1558" t="s">
        <v>646</v>
      </c>
      <c r="D6" s="1559">
        <v>2</v>
      </c>
      <c r="E6" s="467" t="s">
        <v>647</v>
      </c>
      <c r="F6" s="468" t="s">
        <v>648</v>
      </c>
    </row>
    <row r="7" spans="1:7" ht="39">
      <c r="A7" s="1547"/>
      <c r="B7" s="1550"/>
      <c r="C7" s="1553"/>
      <c r="D7" s="1556"/>
      <c r="E7" s="465" t="s">
        <v>649</v>
      </c>
      <c r="F7" s="466" t="s">
        <v>650</v>
      </c>
    </row>
    <row r="8" spans="1:7" ht="39.75" thickBot="1">
      <c r="A8" s="1547"/>
      <c r="B8" s="469" t="s">
        <v>638</v>
      </c>
      <c r="C8" s="470" t="s">
        <v>651</v>
      </c>
      <c r="D8" s="471">
        <v>3</v>
      </c>
      <c r="E8" s="467" t="s">
        <v>652</v>
      </c>
      <c r="F8" s="468" t="s">
        <v>653</v>
      </c>
    </row>
    <row r="9" spans="1:7" ht="39" customHeight="1">
      <c r="A9" s="1546" t="s">
        <v>654</v>
      </c>
      <c r="B9" s="1561" t="s">
        <v>655</v>
      </c>
      <c r="C9" s="1551" t="s">
        <v>656</v>
      </c>
      <c r="D9" s="1554">
        <v>4</v>
      </c>
      <c r="E9" s="463" t="s">
        <v>657</v>
      </c>
      <c r="F9" s="464" t="s">
        <v>658</v>
      </c>
    </row>
    <row r="10" spans="1:7" ht="19.5">
      <c r="A10" s="1547"/>
      <c r="B10" s="1562"/>
      <c r="C10" s="1552"/>
      <c r="D10" s="1556"/>
      <c r="E10" s="465" t="s">
        <v>659</v>
      </c>
      <c r="F10" s="466" t="s">
        <v>660</v>
      </c>
    </row>
    <row r="11" spans="1:7" ht="39" customHeight="1">
      <c r="A11" s="1547"/>
      <c r="B11" s="1562"/>
      <c r="C11" s="1558" t="s">
        <v>661</v>
      </c>
      <c r="D11" s="1559">
        <v>5</v>
      </c>
      <c r="E11" s="467" t="s">
        <v>662</v>
      </c>
      <c r="F11" s="468" t="s">
        <v>663</v>
      </c>
    </row>
    <row r="12" spans="1:7" ht="19.5">
      <c r="A12" s="1547"/>
      <c r="B12" s="1562"/>
      <c r="C12" s="1552"/>
      <c r="D12" s="1555"/>
      <c r="E12" s="465" t="s">
        <v>664</v>
      </c>
      <c r="F12" s="466" t="s">
        <v>665</v>
      </c>
    </row>
    <row r="13" spans="1:7" ht="19.5">
      <c r="A13" s="1547"/>
      <c r="B13" s="1562"/>
      <c r="C13" s="1552"/>
      <c r="D13" s="1556"/>
      <c r="E13" s="465" t="s">
        <v>666</v>
      </c>
      <c r="F13" s="466" t="s">
        <v>667</v>
      </c>
    </row>
    <row r="14" spans="1:7" ht="19.5" customHeight="1">
      <c r="A14" s="1547"/>
      <c r="B14" s="1562"/>
      <c r="C14" s="1558" t="s">
        <v>668</v>
      </c>
      <c r="D14" s="1559">
        <v>6</v>
      </c>
      <c r="E14" s="472" t="s">
        <v>669</v>
      </c>
      <c r="F14" s="473" t="s">
        <v>670</v>
      </c>
    </row>
    <row r="15" spans="1:7" ht="19.5" customHeight="1">
      <c r="A15" s="1547"/>
      <c r="B15" s="1562"/>
      <c r="C15" s="1552"/>
      <c r="D15" s="1555"/>
      <c r="E15" s="474" t="s">
        <v>671</v>
      </c>
      <c r="F15" s="475" t="s">
        <v>672</v>
      </c>
    </row>
    <row r="16" spans="1:7" ht="19.5" customHeight="1">
      <c r="A16" s="1547"/>
      <c r="B16" s="1562"/>
      <c r="C16" s="1552"/>
      <c r="D16" s="1555"/>
      <c r="E16" s="474" t="s">
        <v>673</v>
      </c>
      <c r="F16" s="475" t="s">
        <v>674</v>
      </c>
    </row>
    <row r="17" spans="1:6" ht="19.5" customHeight="1">
      <c r="A17" s="1547"/>
      <c r="B17" s="1562"/>
      <c r="C17" s="1552"/>
      <c r="D17" s="1556"/>
      <c r="E17" s="465" t="s">
        <v>675</v>
      </c>
      <c r="F17" s="466" t="s">
        <v>676</v>
      </c>
    </row>
    <row r="18" spans="1:6" ht="39" customHeight="1">
      <c r="A18" s="1547"/>
      <c r="B18" s="1562"/>
      <c r="C18" s="1558" t="s">
        <v>677</v>
      </c>
      <c r="D18" s="1559">
        <v>7</v>
      </c>
      <c r="E18" s="472" t="s">
        <v>678</v>
      </c>
      <c r="F18" s="473" t="s">
        <v>679</v>
      </c>
    </row>
    <row r="19" spans="1:6" ht="19.5">
      <c r="A19" s="1547"/>
      <c r="B19" s="1562"/>
      <c r="C19" s="1552"/>
      <c r="D19" s="1555"/>
      <c r="E19" s="474" t="s">
        <v>680</v>
      </c>
      <c r="F19" s="475" t="s">
        <v>681</v>
      </c>
    </row>
    <row r="20" spans="1:6" ht="19.5">
      <c r="A20" s="1547"/>
      <c r="B20" s="1563"/>
      <c r="C20" s="1552"/>
      <c r="D20" s="1556"/>
      <c r="E20" s="474" t="s">
        <v>682</v>
      </c>
      <c r="F20" s="475" t="s">
        <v>683</v>
      </c>
    </row>
    <row r="21" spans="1:6" ht="19.5" customHeight="1">
      <c r="A21" s="1547"/>
      <c r="B21" s="1564" t="s">
        <v>684</v>
      </c>
      <c r="C21" s="1558" t="s">
        <v>685</v>
      </c>
      <c r="D21" s="1559">
        <v>8</v>
      </c>
      <c r="E21" s="472" t="s">
        <v>686</v>
      </c>
      <c r="F21" s="473" t="s">
        <v>687</v>
      </c>
    </row>
    <row r="22" spans="1:6" ht="39" customHeight="1">
      <c r="A22" s="1547"/>
      <c r="B22" s="1562"/>
      <c r="C22" s="1552"/>
      <c r="D22" s="1555"/>
      <c r="E22" s="476" t="s">
        <v>688</v>
      </c>
      <c r="F22" s="477" t="s">
        <v>689</v>
      </c>
    </row>
    <row r="23" spans="1:6" ht="19.5" customHeight="1">
      <c r="A23" s="1547"/>
      <c r="B23" s="1562"/>
      <c r="C23" s="1552"/>
      <c r="D23" s="1555"/>
      <c r="E23" s="476" t="s">
        <v>690</v>
      </c>
      <c r="F23" s="477" t="s">
        <v>691</v>
      </c>
    </row>
    <row r="24" spans="1:6" ht="19.5" customHeight="1">
      <c r="A24" s="1547"/>
      <c r="B24" s="1562"/>
      <c r="C24" s="1552"/>
      <c r="D24" s="1555"/>
      <c r="E24" s="476" t="s">
        <v>692</v>
      </c>
      <c r="F24" s="477" t="s">
        <v>693</v>
      </c>
    </row>
    <row r="25" spans="1:6" ht="19.5" customHeight="1">
      <c r="A25" s="1547"/>
      <c r="B25" s="1562"/>
      <c r="C25" s="1552"/>
      <c r="D25" s="1556"/>
      <c r="E25" s="474" t="s">
        <v>694</v>
      </c>
      <c r="F25" s="475" t="s">
        <v>695</v>
      </c>
    </row>
    <row r="26" spans="1:6" ht="19.5">
      <c r="A26" s="1547"/>
      <c r="B26" s="1562"/>
      <c r="C26" s="1558" t="s">
        <v>696</v>
      </c>
      <c r="D26" s="1559">
        <v>9</v>
      </c>
      <c r="E26" s="472" t="s">
        <v>697</v>
      </c>
      <c r="F26" s="473" t="s">
        <v>698</v>
      </c>
    </row>
    <row r="27" spans="1:6" ht="19.5">
      <c r="A27" s="1547"/>
      <c r="B27" s="1562"/>
      <c r="C27" s="1552"/>
      <c r="D27" s="1555"/>
      <c r="E27" s="476" t="s">
        <v>699</v>
      </c>
      <c r="F27" s="477" t="s">
        <v>700</v>
      </c>
    </row>
    <row r="28" spans="1:6" ht="19.5">
      <c r="A28" s="1547"/>
      <c r="B28" s="1562"/>
      <c r="C28" s="1552"/>
      <c r="D28" s="1556"/>
      <c r="E28" s="476" t="s">
        <v>701</v>
      </c>
      <c r="F28" s="477" t="s">
        <v>702</v>
      </c>
    </row>
    <row r="29" spans="1:6" ht="39" customHeight="1">
      <c r="A29" s="1547"/>
      <c r="B29" s="1562"/>
      <c r="C29" s="1558" t="s">
        <v>703</v>
      </c>
      <c r="D29" s="1559">
        <v>10</v>
      </c>
      <c r="E29" s="472" t="s">
        <v>704</v>
      </c>
      <c r="F29" s="473" t="s">
        <v>705</v>
      </c>
    </row>
    <row r="30" spans="1:6" ht="19.5">
      <c r="A30" s="1547"/>
      <c r="B30" s="1562"/>
      <c r="C30" s="1552"/>
      <c r="D30" s="1555"/>
      <c r="E30" s="476" t="s">
        <v>706</v>
      </c>
      <c r="F30" s="477" t="s">
        <v>707</v>
      </c>
    </row>
    <row r="31" spans="1:6" ht="19.5">
      <c r="A31" s="1547"/>
      <c r="B31" s="1562"/>
      <c r="C31" s="1552"/>
      <c r="D31" s="1555"/>
      <c r="E31" s="476" t="s">
        <v>708</v>
      </c>
      <c r="F31" s="477" t="s">
        <v>709</v>
      </c>
    </row>
    <row r="32" spans="1:6" ht="39">
      <c r="A32" s="1547"/>
      <c r="B32" s="1562"/>
      <c r="C32" s="1552"/>
      <c r="D32" s="1556"/>
      <c r="E32" s="476" t="s">
        <v>710</v>
      </c>
      <c r="F32" s="477" t="s">
        <v>711</v>
      </c>
    </row>
    <row r="33" spans="1:6" ht="39">
      <c r="A33" s="1547"/>
      <c r="B33" s="1562"/>
      <c r="C33" s="1558" t="s">
        <v>712</v>
      </c>
      <c r="D33" s="1559">
        <v>11</v>
      </c>
      <c r="E33" s="472" t="s">
        <v>713</v>
      </c>
      <c r="F33" s="473" t="s">
        <v>714</v>
      </c>
    </row>
    <row r="34" spans="1:6" ht="19.5">
      <c r="A34" s="1547"/>
      <c r="B34" s="1562"/>
      <c r="C34" s="1552"/>
      <c r="D34" s="1555"/>
      <c r="E34" s="476" t="s">
        <v>715</v>
      </c>
      <c r="F34" s="477" t="s">
        <v>716</v>
      </c>
    </row>
    <row r="35" spans="1:6" ht="39.75" thickBot="1">
      <c r="A35" s="1560"/>
      <c r="B35" s="1565"/>
      <c r="C35" s="1566"/>
      <c r="D35" s="1567"/>
      <c r="E35" s="478" t="s">
        <v>717</v>
      </c>
      <c r="F35" s="479" t="s">
        <v>718</v>
      </c>
    </row>
    <row r="36" spans="1:6" ht="58.5">
      <c r="A36" s="1546" t="s">
        <v>719</v>
      </c>
      <c r="B36" s="1561" t="s">
        <v>720</v>
      </c>
      <c r="C36" s="1551" t="s">
        <v>721</v>
      </c>
      <c r="D36" s="1554">
        <v>12</v>
      </c>
      <c r="E36" s="463" t="s">
        <v>722</v>
      </c>
      <c r="F36" s="464" t="s">
        <v>723</v>
      </c>
    </row>
    <row r="37" spans="1:6" ht="19.5">
      <c r="A37" s="1547"/>
      <c r="B37" s="1562"/>
      <c r="C37" s="1552"/>
      <c r="D37" s="1556"/>
      <c r="E37" s="465" t="s">
        <v>724</v>
      </c>
      <c r="F37" s="466" t="s">
        <v>725</v>
      </c>
    </row>
    <row r="38" spans="1:6" ht="39">
      <c r="A38" s="1547"/>
      <c r="B38" s="1562"/>
      <c r="C38" s="1568" t="s">
        <v>726</v>
      </c>
      <c r="D38" s="1559">
        <v>13</v>
      </c>
      <c r="E38" s="472" t="s">
        <v>727</v>
      </c>
      <c r="F38" s="473" t="s">
        <v>728</v>
      </c>
    </row>
    <row r="39" spans="1:6" ht="19.5">
      <c r="A39" s="1547"/>
      <c r="B39" s="1562"/>
      <c r="C39" s="1552"/>
      <c r="D39" s="1555"/>
      <c r="E39" s="480" t="s">
        <v>729</v>
      </c>
      <c r="F39" s="481" t="s">
        <v>730</v>
      </c>
    </row>
    <row r="40" spans="1:6" ht="39">
      <c r="A40" s="1547"/>
      <c r="B40" s="1563"/>
      <c r="C40" s="1552"/>
      <c r="D40" s="1556"/>
      <c r="E40" s="482" t="s">
        <v>731</v>
      </c>
      <c r="F40" s="483" t="s">
        <v>732</v>
      </c>
    </row>
    <row r="41" spans="1:6" ht="19.5">
      <c r="A41" s="1547"/>
      <c r="B41" s="1564" t="s">
        <v>733</v>
      </c>
      <c r="C41" s="1558" t="s">
        <v>734</v>
      </c>
      <c r="D41" s="1559">
        <v>14</v>
      </c>
      <c r="E41" s="472" t="s">
        <v>735</v>
      </c>
      <c r="F41" s="473" t="s">
        <v>736</v>
      </c>
    </row>
    <row r="42" spans="1:6" ht="19.5">
      <c r="A42" s="1547"/>
      <c r="B42" s="1562"/>
      <c r="C42" s="1552"/>
      <c r="D42" s="1555"/>
      <c r="E42" s="474" t="s">
        <v>737</v>
      </c>
      <c r="F42" s="475" t="s">
        <v>738</v>
      </c>
    </row>
    <row r="43" spans="1:6" ht="39">
      <c r="A43" s="1547"/>
      <c r="B43" s="1562"/>
      <c r="C43" s="1552"/>
      <c r="D43" s="1555"/>
      <c r="E43" s="474" t="s">
        <v>739</v>
      </c>
      <c r="F43" s="475" t="s">
        <v>740</v>
      </c>
    </row>
    <row r="44" spans="1:6" ht="19.5">
      <c r="A44" s="1547"/>
      <c r="B44" s="1562"/>
      <c r="C44" s="1553"/>
      <c r="D44" s="1556"/>
      <c r="E44" s="482" t="s">
        <v>741</v>
      </c>
      <c r="F44" s="483" t="s">
        <v>742</v>
      </c>
    </row>
    <row r="45" spans="1:6" ht="39">
      <c r="A45" s="1547"/>
      <c r="B45" s="1562"/>
      <c r="C45" s="1558" t="s">
        <v>743</v>
      </c>
      <c r="D45" s="1559">
        <v>15</v>
      </c>
      <c r="E45" s="472" t="s">
        <v>744</v>
      </c>
      <c r="F45" s="473" t="s">
        <v>745</v>
      </c>
    </row>
    <row r="46" spans="1:6" ht="39">
      <c r="A46" s="1547"/>
      <c r="B46" s="1562"/>
      <c r="C46" s="1552"/>
      <c r="D46" s="1556"/>
      <c r="E46" s="474" t="s">
        <v>746</v>
      </c>
      <c r="F46" s="475" t="s">
        <v>747</v>
      </c>
    </row>
    <row r="47" spans="1:6" ht="39">
      <c r="A47" s="1547"/>
      <c r="B47" s="1562"/>
      <c r="C47" s="1558" t="s">
        <v>748</v>
      </c>
      <c r="D47" s="1559">
        <v>16</v>
      </c>
      <c r="E47" s="472" t="s">
        <v>749</v>
      </c>
      <c r="F47" s="473" t="s">
        <v>750</v>
      </c>
    </row>
    <row r="48" spans="1:6" ht="19.5">
      <c r="A48" s="1547"/>
      <c r="B48" s="1562"/>
      <c r="C48" s="1552"/>
      <c r="D48" s="1555"/>
      <c r="E48" s="474" t="s">
        <v>751</v>
      </c>
      <c r="F48" s="475" t="s">
        <v>752</v>
      </c>
    </row>
    <row r="49" spans="1:6" ht="19.5">
      <c r="A49" s="1547"/>
      <c r="B49" s="1562"/>
      <c r="C49" s="1552"/>
      <c r="D49" s="1555"/>
      <c r="E49" s="474" t="s">
        <v>753</v>
      </c>
      <c r="F49" s="475" t="s">
        <v>754</v>
      </c>
    </row>
    <row r="50" spans="1:6" ht="39.75" thickBot="1">
      <c r="A50" s="1560"/>
      <c r="B50" s="1565"/>
      <c r="C50" s="1566"/>
      <c r="D50" s="1567"/>
      <c r="E50" s="484" t="s">
        <v>755</v>
      </c>
      <c r="F50" s="485" t="s">
        <v>756</v>
      </c>
    </row>
    <row r="51" spans="1:6" ht="19.5">
      <c r="A51" s="486" t="s">
        <v>757</v>
      </c>
    </row>
    <row r="52" spans="1:6" ht="22.5">
      <c r="A52" s="488" t="s">
        <v>769</v>
      </c>
    </row>
    <row r="53" spans="1:6" ht="22.5">
      <c r="A53" s="488" t="s">
        <v>758</v>
      </c>
    </row>
    <row r="54" spans="1:6" ht="22.5">
      <c r="A54" s="488" t="s">
        <v>765</v>
      </c>
    </row>
  </sheetData>
  <mergeCells count="39">
    <mergeCell ref="A36:A50"/>
    <mergeCell ref="B36:B40"/>
    <mergeCell ref="C36:C37"/>
    <mergeCell ref="D36:D37"/>
    <mergeCell ref="C38:C40"/>
    <mergeCell ref="D38:D40"/>
    <mergeCell ref="B41:B50"/>
    <mergeCell ref="C41:C44"/>
    <mergeCell ref="D41:D44"/>
    <mergeCell ref="C45:C46"/>
    <mergeCell ref="D29:D32"/>
    <mergeCell ref="C33:C35"/>
    <mergeCell ref="D33:D35"/>
    <mergeCell ref="D45:D46"/>
    <mergeCell ref="C47:C50"/>
    <mergeCell ref="D47:D50"/>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A3:A8"/>
    <mergeCell ref="B3:B5"/>
    <mergeCell ref="C3:C5"/>
    <mergeCell ref="D3:D5"/>
    <mergeCell ref="B6:B7"/>
    <mergeCell ref="C6:C7"/>
    <mergeCell ref="D6:D7"/>
  </mergeCells>
  <phoneticPr fontId="6"/>
  <printOptions horizontalCentered="1"/>
  <pageMargins left="3.937007874015748E-2" right="3.937007874015748E-2" top="0.55118110236220474" bottom="0.55118110236220474" header="0" footer="0"/>
  <pageSetup paperSize="9" scale="44" orientation="landscape" r:id="rId1"/>
  <rowBreaks count="1" manualBreakCount="1">
    <brk id="35"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S39"/>
  <sheetViews>
    <sheetView view="pageBreakPreview" zoomScaleNormal="100" zoomScaleSheetLayoutView="100" workbookViewId="0">
      <selection activeCell="E2" sqref="E2"/>
    </sheetView>
  </sheetViews>
  <sheetFormatPr defaultColWidth="3.125" defaultRowHeight="24" customHeight="1"/>
  <cols>
    <col min="1" max="16384" width="3.125" style="18"/>
  </cols>
  <sheetData>
    <row r="1" spans="1:71" s="348" customFormat="1" ht="24" customHeight="1">
      <c r="A1" s="910" t="s">
        <v>89</v>
      </c>
      <c r="B1" s="910"/>
      <c r="C1" s="910"/>
      <c r="D1" s="910"/>
      <c r="E1" s="1445" t="s">
        <v>486</v>
      </c>
      <c r="F1" s="1446"/>
      <c r="G1" s="1446"/>
      <c r="H1" s="1446"/>
      <c r="I1" s="1446"/>
      <c r="J1" s="1446"/>
      <c r="K1" s="1446"/>
      <c r="L1" s="1446"/>
      <c r="M1" s="1446"/>
      <c r="N1" s="1446"/>
      <c r="O1" s="1446"/>
      <c r="P1" s="349"/>
      <c r="R1" s="595"/>
      <c r="S1" s="595"/>
      <c r="T1" s="711" t="str">
        <f>IF(COUNTIF(AI6:AI29,"未入力"),"未入力の項目があります","")</f>
        <v>未入力の項目があります</v>
      </c>
      <c r="U1" s="1151"/>
      <c r="V1" s="1151"/>
      <c r="W1" s="1151"/>
      <c r="X1" s="1151"/>
      <c r="Y1" s="1151"/>
      <c r="Z1" s="1151"/>
      <c r="AA1" s="1151"/>
      <c r="AB1" s="1151"/>
      <c r="AC1" s="1151"/>
      <c r="AD1" s="1151"/>
      <c r="AE1" s="349"/>
      <c r="AF1" s="349"/>
      <c r="AG1" s="349"/>
      <c r="AH1" s="349"/>
      <c r="AI1" s="446" t="s">
        <v>605</v>
      </c>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row>
    <row r="2" spans="1:71" s="348" customFormat="1" ht="24" customHeight="1">
      <c r="A2" s="540"/>
      <c r="B2" s="540"/>
      <c r="C2" s="540"/>
      <c r="D2" s="540"/>
      <c r="E2" s="534"/>
      <c r="F2" s="534"/>
      <c r="G2" s="534"/>
      <c r="H2" s="534"/>
      <c r="I2" s="534"/>
      <c r="J2" s="534"/>
      <c r="K2" s="534"/>
      <c r="L2" s="534"/>
      <c r="M2" s="534"/>
      <c r="N2" s="534"/>
      <c r="O2" s="534"/>
      <c r="P2" s="708" t="s">
        <v>831</v>
      </c>
      <c r="Q2" s="708"/>
      <c r="R2" s="708"/>
      <c r="S2" s="708"/>
      <c r="T2" s="710">
        <f>'１申請書'!$V$3</f>
        <v>46030</v>
      </c>
      <c r="U2" s="709"/>
      <c r="V2" s="709"/>
      <c r="W2" s="709"/>
      <c r="X2" s="709"/>
      <c r="Y2" s="709"/>
      <c r="Z2" s="709"/>
      <c r="AA2" s="709"/>
      <c r="AB2" s="709"/>
      <c r="AC2" s="709"/>
      <c r="AD2" s="709"/>
      <c r="AE2" s="349"/>
      <c r="AF2" s="349"/>
      <c r="AG2" s="349"/>
      <c r="AH2" s="349"/>
      <c r="AI2" s="529"/>
      <c r="AN2" s="535"/>
      <c r="AO2" s="535"/>
      <c r="AP2" s="535"/>
      <c r="AQ2" s="535"/>
      <c r="AR2" s="535"/>
      <c r="AS2" s="535"/>
      <c r="AT2" s="535"/>
      <c r="AU2" s="535"/>
      <c r="AV2" s="535"/>
      <c r="AW2" s="535"/>
      <c r="AX2" s="535"/>
      <c r="AY2" s="535"/>
      <c r="AZ2" s="535"/>
      <c r="BA2" s="535"/>
      <c r="BB2" s="535"/>
      <c r="BC2" s="535"/>
      <c r="BD2" s="535"/>
      <c r="BE2" s="535"/>
      <c r="BF2" s="535"/>
      <c r="BG2" s="535"/>
      <c r="BH2" s="535"/>
      <c r="BI2" s="535"/>
      <c r="BJ2" s="535"/>
      <c r="BK2" s="535"/>
      <c r="BL2" s="535"/>
      <c r="BM2" s="535"/>
      <c r="BN2" s="535"/>
      <c r="BO2" s="535"/>
      <c r="BP2" s="535"/>
      <c r="BQ2" s="535"/>
    </row>
    <row r="3" spans="1:71" s="348" customFormat="1" ht="24" customHeight="1">
      <c r="P3" s="909" t="s">
        <v>580</v>
      </c>
      <c r="Q3" s="909"/>
      <c r="R3" s="909"/>
      <c r="S3" s="909"/>
      <c r="T3" s="709">
        <f>'１申請書'!$K$14</f>
        <v>0</v>
      </c>
      <c r="U3" s="709"/>
      <c r="V3" s="709"/>
      <c r="W3" s="709"/>
      <c r="X3" s="709"/>
      <c r="Y3" s="709"/>
      <c r="Z3" s="709"/>
      <c r="AA3" s="709"/>
      <c r="AB3" s="709"/>
      <c r="AC3" s="709"/>
      <c r="AD3" s="709"/>
      <c r="AE3" s="156"/>
      <c r="AF3" s="32"/>
      <c r="AG3" s="32"/>
      <c r="AH3" s="32"/>
      <c r="AI3" s="3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c r="BL3" s="352"/>
      <c r="BM3" s="352"/>
      <c r="BN3" s="352"/>
      <c r="BO3" s="352"/>
      <c r="BP3" s="352"/>
      <c r="BQ3" s="352"/>
    </row>
    <row r="4" spans="1:71" s="348" customFormat="1" ht="24" customHeight="1">
      <c r="P4" s="910" t="s">
        <v>96</v>
      </c>
      <c r="Q4" s="910"/>
      <c r="R4" s="910"/>
      <c r="S4" s="910"/>
      <c r="T4" s="709">
        <f>'１申請書'!$K$9</f>
        <v>0</v>
      </c>
      <c r="U4" s="709"/>
      <c r="V4" s="709"/>
      <c r="W4" s="709"/>
      <c r="X4" s="709"/>
      <c r="Y4" s="709"/>
      <c r="Z4" s="709"/>
      <c r="AA4" s="709"/>
      <c r="AB4" s="709"/>
      <c r="AC4" s="709"/>
      <c r="AD4" s="709"/>
      <c r="AE4" s="156"/>
      <c r="AF4" s="32"/>
      <c r="AG4" s="32"/>
      <c r="AH4" s="32"/>
      <c r="AI4" s="32"/>
      <c r="AL4" s="80" t="s">
        <v>277</v>
      </c>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2"/>
      <c r="BO4" s="352"/>
      <c r="BP4" s="352"/>
      <c r="BQ4" s="352"/>
    </row>
    <row r="5" spans="1:71" ht="12" customHeight="1">
      <c r="B5" s="346"/>
      <c r="C5" s="346"/>
      <c r="D5" s="347"/>
      <c r="E5" s="346"/>
      <c r="F5" s="346"/>
      <c r="G5" s="346"/>
      <c r="H5" s="346"/>
      <c r="I5" s="346"/>
      <c r="J5" s="346"/>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2"/>
      <c r="BK5" s="352"/>
      <c r="BL5" s="352"/>
      <c r="BM5" s="352"/>
      <c r="BN5" s="352"/>
      <c r="BO5" s="352"/>
      <c r="BP5" s="352"/>
      <c r="BQ5" s="352"/>
    </row>
    <row r="6" spans="1:71" s="229" customFormat="1" ht="45" customHeight="1">
      <c r="B6" s="1468" t="s">
        <v>485</v>
      </c>
      <c r="C6" s="1468"/>
      <c r="D6" s="1468"/>
      <c r="E6" s="1468"/>
      <c r="F6" s="1468"/>
      <c r="G6" s="1468"/>
      <c r="H6" s="1468"/>
      <c r="I6" s="1468"/>
      <c r="J6" s="1468"/>
      <c r="K6" s="345"/>
      <c r="L6" s="1615"/>
      <c r="M6" s="1615"/>
      <c r="N6" s="1615"/>
      <c r="O6" s="124" t="s">
        <v>32</v>
      </c>
      <c r="P6" s="344"/>
      <c r="Q6" s="344"/>
      <c r="R6" s="344"/>
      <c r="S6" s="344"/>
      <c r="T6" s="344"/>
      <c r="U6" s="344"/>
      <c r="V6" s="344"/>
      <c r="W6" s="344"/>
      <c r="X6" s="344"/>
      <c r="Y6" s="344"/>
      <c r="Z6" s="344"/>
      <c r="AA6" s="344"/>
      <c r="AB6" s="344"/>
      <c r="AC6" s="344"/>
      <c r="AD6" s="343"/>
      <c r="AI6" s="1339" t="str">
        <f>IF(L6&gt;1,"OK","未入力")</f>
        <v>未入力</v>
      </c>
      <c r="AJ6" s="1340"/>
      <c r="AK6" s="1467"/>
      <c r="AL6" s="1569" t="s">
        <v>485</v>
      </c>
      <c r="AM6" s="1570"/>
      <c r="AN6" s="1570"/>
      <c r="AO6" s="1570"/>
      <c r="AP6" s="1570"/>
      <c r="AQ6" s="1570"/>
      <c r="AR6" s="1571"/>
      <c r="AS6" s="342"/>
      <c r="AT6" s="131" t="s">
        <v>495</v>
      </c>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341"/>
    </row>
    <row r="7" spans="1:71" s="229" customFormat="1" ht="9.75" customHeight="1">
      <c r="B7" s="230"/>
      <c r="C7" s="230"/>
      <c r="D7" s="231"/>
      <c r="E7" s="230"/>
      <c r="F7" s="230"/>
      <c r="G7" s="230"/>
      <c r="H7" s="230"/>
      <c r="I7" s="230"/>
      <c r="J7" s="230"/>
    </row>
    <row r="8" spans="1:71" s="229" customFormat="1" ht="24" customHeight="1">
      <c r="B8" s="230"/>
      <c r="C8" s="231" t="s">
        <v>484</v>
      </c>
      <c r="D8" s="231"/>
      <c r="E8" s="230"/>
      <c r="F8" s="230"/>
      <c r="G8" s="230"/>
      <c r="H8" s="230"/>
      <c r="I8" s="230"/>
      <c r="J8" s="230"/>
    </row>
    <row r="9" spans="1:71" s="229" customFormat="1" ht="24" customHeight="1">
      <c r="B9" s="1468" t="s">
        <v>483</v>
      </c>
      <c r="C9" s="1468"/>
      <c r="D9" s="1468"/>
      <c r="E9" s="1468"/>
      <c r="F9" s="1468"/>
      <c r="G9" s="1468"/>
      <c r="H9" s="1468"/>
      <c r="I9" s="1468"/>
      <c r="J9" s="1468"/>
      <c r="K9" s="1572"/>
      <c r="L9" s="1572"/>
      <c r="M9" s="1572"/>
      <c r="N9" s="1572"/>
      <c r="O9" s="1572"/>
      <c r="P9" s="1572"/>
      <c r="Q9" s="1572"/>
      <c r="R9" s="1572"/>
      <c r="S9" s="1572"/>
      <c r="T9" s="1572"/>
      <c r="U9" s="1572"/>
      <c r="V9" s="1572"/>
      <c r="W9" s="1572"/>
      <c r="X9" s="1572"/>
      <c r="Y9" s="1572"/>
      <c r="Z9" s="1572"/>
      <c r="AA9" s="1572"/>
      <c r="AB9" s="1572"/>
      <c r="AC9" s="1572"/>
      <c r="AD9" s="1572"/>
      <c r="AI9" s="1341" t="str">
        <f>IF(K9&lt;&gt;0,"OK","未入力")</f>
        <v>未入力</v>
      </c>
      <c r="AJ9" s="1149"/>
      <c r="AK9" s="1363"/>
    </row>
    <row r="10" spans="1:71" s="229" customFormat="1" ht="24" customHeight="1">
      <c r="B10" s="1468"/>
      <c r="C10" s="1468"/>
      <c r="D10" s="1468"/>
      <c r="E10" s="1468"/>
      <c r="F10" s="1468"/>
      <c r="G10" s="1468"/>
      <c r="H10" s="1468"/>
      <c r="I10" s="1468"/>
      <c r="J10" s="1468"/>
      <c r="K10" s="1572"/>
      <c r="L10" s="1572"/>
      <c r="M10" s="1572"/>
      <c r="N10" s="1572"/>
      <c r="O10" s="1572"/>
      <c r="P10" s="1572"/>
      <c r="Q10" s="1572"/>
      <c r="R10" s="1572"/>
      <c r="S10" s="1572"/>
      <c r="T10" s="1572"/>
      <c r="U10" s="1572"/>
      <c r="V10" s="1572"/>
      <c r="W10" s="1572"/>
      <c r="X10" s="1572"/>
      <c r="Y10" s="1572"/>
      <c r="Z10" s="1572"/>
      <c r="AA10" s="1572"/>
      <c r="AB10" s="1572"/>
      <c r="AC10" s="1572"/>
      <c r="AD10" s="1572"/>
      <c r="AI10" s="1395"/>
      <c r="AJ10" s="1150"/>
      <c r="AK10" s="1364"/>
    </row>
    <row r="11" spans="1:71" s="229" customFormat="1" ht="45.75" customHeight="1">
      <c r="B11" s="1587" t="s">
        <v>482</v>
      </c>
      <c r="C11" s="1588"/>
      <c r="D11" s="1588"/>
      <c r="E11" s="1588"/>
      <c r="F11" s="1589"/>
      <c r="G11" s="1573" t="s">
        <v>481</v>
      </c>
      <c r="H11" s="1574"/>
      <c r="I11" s="1574"/>
      <c r="J11" s="1575"/>
      <c r="K11" s="1582"/>
      <c r="L11" s="860"/>
      <c r="M11" s="860"/>
      <c r="N11" s="860"/>
      <c r="O11" s="860"/>
      <c r="P11" s="860"/>
      <c r="Q11" s="860"/>
      <c r="R11" s="860"/>
      <c r="S11" s="860"/>
      <c r="T11" s="860"/>
      <c r="U11" s="860"/>
      <c r="V11" s="860"/>
      <c r="W11" s="860"/>
      <c r="X11" s="860"/>
      <c r="Y11" s="860"/>
      <c r="Z11" s="860"/>
      <c r="AA11" s="860"/>
      <c r="AB11" s="860"/>
      <c r="AC11" s="860"/>
      <c r="AD11" s="861"/>
      <c r="AI11" s="1341" t="str">
        <f>IF(K11&lt;&gt;0,"OK","未入力")</f>
        <v>未入力</v>
      </c>
      <c r="AJ11" s="1149"/>
      <c r="AK11" s="1363"/>
    </row>
    <row r="12" spans="1:71" s="229" customFormat="1" ht="45.75" customHeight="1">
      <c r="B12" s="1590"/>
      <c r="C12" s="1591"/>
      <c r="D12" s="1591"/>
      <c r="E12" s="1591"/>
      <c r="F12" s="1592"/>
      <c r="G12" s="1573" t="s">
        <v>480</v>
      </c>
      <c r="H12" s="1574"/>
      <c r="I12" s="1574"/>
      <c r="J12" s="1575"/>
      <c r="K12" s="1582"/>
      <c r="L12" s="860"/>
      <c r="M12" s="860"/>
      <c r="N12" s="860"/>
      <c r="O12" s="860"/>
      <c r="P12" s="860"/>
      <c r="Q12" s="860"/>
      <c r="R12" s="860"/>
      <c r="S12" s="860"/>
      <c r="T12" s="860"/>
      <c r="U12" s="860"/>
      <c r="V12" s="860"/>
      <c r="W12" s="860"/>
      <c r="X12" s="860"/>
      <c r="Y12" s="860"/>
      <c r="Z12" s="860"/>
      <c r="AA12" s="860"/>
      <c r="AB12" s="860"/>
      <c r="AC12" s="860"/>
      <c r="AD12" s="861"/>
      <c r="AI12" s="1341" t="str">
        <f t="shared" ref="AI12:AI17" si="0">IF(K12&lt;&gt;0,"OK","未入力")</f>
        <v>未入力</v>
      </c>
      <c r="AJ12" s="1149"/>
      <c r="AK12" s="1363"/>
    </row>
    <row r="13" spans="1:71" s="229" customFormat="1" ht="45.75" customHeight="1">
      <c r="B13" s="1593"/>
      <c r="C13" s="1594"/>
      <c r="D13" s="1594"/>
      <c r="E13" s="1594"/>
      <c r="F13" s="1595"/>
      <c r="G13" s="1573" t="s">
        <v>477</v>
      </c>
      <c r="H13" s="1574"/>
      <c r="I13" s="1574"/>
      <c r="J13" s="1575"/>
      <c r="K13" s="1580"/>
      <c r="L13" s="1581"/>
      <c r="M13" s="1581"/>
      <c r="N13" s="1581"/>
      <c r="O13" s="1581"/>
      <c r="P13" s="1581"/>
      <c r="Q13" s="1581"/>
      <c r="R13" s="1581"/>
      <c r="S13" s="1581"/>
      <c r="T13" s="1581"/>
      <c r="U13" s="1597"/>
      <c r="V13" s="1597"/>
      <c r="W13" s="1597"/>
      <c r="X13" s="1597"/>
      <c r="Y13" s="1597"/>
      <c r="Z13" s="1597"/>
      <c r="AA13" s="1597"/>
      <c r="AB13" s="1597"/>
      <c r="AC13" s="1597"/>
      <c r="AD13" s="1598"/>
      <c r="AI13" s="1341" t="str">
        <f t="shared" si="0"/>
        <v>未入力</v>
      </c>
      <c r="AJ13" s="1149"/>
      <c r="AK13" s="1363"/>
      <c r="AL13" s="369"/>
      <c r="AM13" s="939" t="s">
        <v>429</v>
      </c>
      <c r="AN13" s="939"/>
      <c r="AO13" s="939"/>
      <c r="AP13" s="939"/>
      <c r="AQ13" s="939"/>
      <c r="AR13" s="939"/>
      <c r="AS13" s="939"/>
      <c r="AT13" s="939"/>
      <c r="AU13" s="939"/>
      <c r="AV13" s="939"/>
      <c r="AW13" s="939"/>
      <c r="AX13" s="939"/>
      <c r="AY13" s="939"/>
      <c r="AZ13" s="939"/>
      <c r="BA13" s="939"/>
      <c r="BB13" s="939"/>
      <c r="BC13" s="939"/>
      <c r="BD13" s="939"/>
      <c r="BE13" s="939"/>
      <c r="BF13" s="939"/>
      <c r="BG13" s="939"/>
      <c r="BH13" s="939"/>
      <c r="BI13" s="939"/>
      <c r="BJ13" s="939"/>
      <c r="BK13" s="939"/>
      <c r="BL13" s="131"/>
      <c r="BM13" s="131"/>
      <c r="BN13" s="131"/>
      <c r="BO13" s="131"/>
      <c r="BP13" s="131"/>
      <c r="BQ13" s="131"/>
      <c r="BR13" s="341"/>
      <c r="BS13" s="371"/>
    </row>
    <row r="14" spans="1:71" s="229" customFormat="1" ht="45.75" customHeight="1">
      <c r="B14" s="1587" t="s">
        <v>479</v>
      </c>
      <c r="C14" s="1588"/>
      <c r="D14" s="1588"/>
      <c r="E14" s="1588"/>
      <c r="F14" s="1589"/>
      <c r="G14" s="1573" t="s">
        <v>39</v>
      </c>
      <c r="H14" s="1574"/>
      <c r="I14" s="1574"/>
      <c r="J14" s="1575"/>
      <c r="K14" s="1582"/>
      <c r="L14" s="860"/>
      <c r="M14" s="860"/>
      <c r="N14" s="860"/>
      <c r="O14" s="860"/>
      <c r="P14" s="860"/>
      <c r="Q14" s="860"/>
      <c r="R14" s="860"/>
      <c r="S14" s="860"/>
      <c r="T14" s="860"/>
      <c r="U14" s="860"/>
      <c r="V14" s="860"/>
      <c r="W14" s="860"/>
      <c r="X14" s="860"/>
      <c r="Y14" s="860"/>
      <c r="Z14" s="860"/>
      <c r="AA14" s="860"/>
      <c r="AB14" s="860"/>
      <c r="AC14" s="860"/>
      <c r="AD14" s="861"/>
      <c r="AI14" s="1341" t="str">
        <f t="shared" si="0"/>
        <v>未入力</v>
      </c>
      <c r="AJ14" s="1149"/>
      <c r="AK14" s="1363"/>
    </row>
    <row r="15" spans="1:71" s="229" customFormat="1" ht="45.75" customHeight="1">
      <c r="B15" s="1590"/>
      <c r="C15" s="1591"/>
      <c r="D15" s="1591"/>
      <c r="E15" s="1591"/>
      <c r="F15" s="1592"/>
      <c r="G15" s="1573" t="s">
        <v>478</v>
      </c>
      <c r="H15" s="1574"/>
      <c r="I15" s="1574"/>
      <c r="J15" s="1575"/>
      <c r="K15" s="1582"/>
      <c r="L15" s="860"/>
      <c r="M15" s="860"/>
      <c r="N15" s="860"/>
      <c r="O15" s="860"/>
      <c r="P15" s="860"/>
      <c r="Q15" s="860"/>
      <c r="R15" s="860"/>
      <c r="S15" s="860"/>
      <c r="T15" s="860"/>
      <c r="U15" s="860"/>
      <c r="V15" s="860"/>
      <c r="W15" s="860"/>
      <c r="X15" s="860"/>
      <c r="Y15" s="860"/>
      <c r="Z15" s="860"/>
      <c r="AA15" s="860"/>
      <c r="AB15" s="860"/>
      <c r="AC15" s="860"/>
      <c r="AD15" s="861"/>
      <c r="AI15" s="1341" t="str">
        <f t="shared" si="0"/>
        <v>未入力</v>
      </c>
      <c r="AJ15" s="1149"/>
      <c r="AK15" s="1363"/>
    </row>
    <row r="16" spans="1:71" s="229" customFormat="1" ht="45.75" customHeight="1">
      <c r="B16" s="1590"/>
      <c r="C16" s="1591"/>
      <c r="D16" s="1591"/>
      <c r="E16" s="1591"/>
      <c r="F16" s="1592"/>
      <c r="G16" s="1573" t="s">
        <v>40</v>
      </c>
      <c r="H16" s="1574"/>
      <c r="I16" s="1574"/>
      <c r="J16" s="1575"/>
      <c r="K16" s="1582"/>
      <c r="L16" s="860"/>
      <c r="M16" s="860"/>
      <c r="N16" s="860"/>
      <c r="O16" s="860"/>
      <c r="P16" s="860"/>
      <c r="Q16" s="860"/>
      <c r="R16" s="860"/>
      <c r="S16" s="860"/>
      <c r="T16" s="860"/>
      <c r="U16" s="860"/>
      <c r="V16" s="860"/>
      <c r="W16" s="860"/>
      <c r="X16" s="860"/>
      <c r="Y16" s="860"/>
      <c r="Z16" s="860"/>
      <c r="AA16" s="860"/>
      <c r="AB16" s="860"/>
      <c r="AC16" s="860"/>
      <c r="AD16" s="861"/>
      <c r="AI16" s="1341" t="str">
        <f t="shared" si="0"/>
        <v>未入力</v>
      </c>
      <c r="AJ16" s="1149"/>
      <c r="AK16" s="1363"/>
      <c r="AL16" s="80"/>
      <c r="AM16" s="80"/>
      <c r="AN16" s="80"/>
      <c r="AO16" s="80"/>
      <c r="AP16" s="80"/>
      <c r="AQ16" s="80"/>
      <c r="AR16" s="80"/>
      <c r="AS16" s="80"/>
      <c r="AT16" s="80"/>
    </row>
    <row r="17" spans="2:70" s="229" customFormat="1" ht="45.75" customHeight="1">
      <c r="B17" s="1593"/>
      <c r="C17" s="1594"/>
      <c r="D17" s="1594"/>
      <c r="E17" s="1594"/>
      <c r="F17" s="1595"/>
      <c r="G17" s="1573" t="s">
        <v>477</v>
      </c>
      <c r="H17" s="1574"/>
      <c r="I17" s="1574"/>
      <c r="J17" s="1575"/>
      <c r="K17" s="1580"/>
      <c r="L17" s="1581"/>
      <c r="M17" s="1581"/>
      <c r="N17" s="1581"/>
      <c r="O17" s="1581"/>
      <c r="P17" s="1581"/>
      <c r="Q17" s="1581"/>
      <c r="R17" s="1581"/>
      <c r="S17" s="1581"/>
      <c r="T17" s="1581"/>
      <c r="U17" s="1597"/>
      <c r="V17" s="1597"/>
      <c r="W17" s="1597"/>
      <c r="X17" s="1597"/>
      <c r="Y17" s="1597"/>
      <c r="Z17" s="1597"/>
      <c r="AA17" s="1597"/>
      <c r="AB17" s="1597"/>
      <c r="AC17" s="1597"/>
      <c r="AD17" s="1598"/>
      <c r="AI17" s="1341" t="str">
        <f t="shared" si="0"/>
        <v>未入力</v>
      </c>
      <c r="AJ17" s="1149"/>
      <c r="AK17" s="1363"/>
      <c r="AL17" s="369"/>
      <c r="AM17" s="939" t="s">
        <v>429</v>
      </c>
      <c r="AN17" s="939"/>
      <c r="AO17" s="939"/>
      <c r="AP17" s="939"/>
      <c r="AQ17" s="939"/>
      <c r="AR17" s="939"/>
      <c r="AS17" s="939"/>
      <c r="AT17" s="939"/>
      <c r="AU17" s="939"/>
      <c r="AV17" s="939"/>
      <c r="AW17" s="939"/>
      <c r="AX17" s="939"/>
      <c r="AY17" s="939"/>
      <c r="AZ17" s="939"/>
      <c r="BA17" s="939"/>
      <c r="BB17" s="939"/>
      <c r="BC17" s="939"/>
      <c r="BD17" s="939"/>
      <c r="BE17" s="939"/>
      <c r="BF17" s="939"/>
      <c r="BG17" s="939"/>
      <c r="BH17" s="939"/>
      <c r="BI17" s="939"/>
      <c r="BJ17" s="939"/>
      <c r="BK17" s="939"/>
      <c r="BL17" s="131"/>
      <c r="BM17" s="131"/>
      <c r="BN17" s="131"/>
      <c r="BO17" s="131"/>
      <c r="BP17" s="131"/>
      <c r="BQ17" s="131"/>
      <c r="BR17" s="341"/>
    </row>
    <row r="18" spans="2:70" s="229" customFormat="1" ht="45.75" customHeight="1">
      <c r="B18" s="1468" t="s">
        <v>476</v>
      </c>
      <c r="C18" s="1468"/>
      <c r="D18" s="1468"/>
      <c r="E18" s="1468"/>
      <c r="F18" s="1468"/>
      <c r="G18" s="1468"/>
      <c r="H18" s="1468"/>
      <c r="I18" s="1468"/>
      <c r="J18" s="1468"/>
      <c r="K18" s="345" t="s">
        <v>475</v>
      </c>
      <c r="L18" s="1614"/>
      <c r="M18" s="1614"/>
      <c r="N18" s="1614"/>
      <c r="O18" s="344" t="s">
        <v>474</v>
      </c>
      <c r="P18" s="344"/>
      <c r="Q18" s="344"/>
      <c r="R18" s="344"/>
      <c r="S18" s="344"/>
      <c r="T18" s="344"/>
      <c r="U18" s="344"/>
      <c r="V18" s="344"/>
      <c r="W18" s="344"/>
      <c r="X18" s="344"/>
      <c r="Y18" s="344"/>
      <c r="Z18" s="344"/>
      <c r="AA18" s="344"/>
      <c r="AB18" s="344"/>
      <c r="AC18" s="344"/>
      <c r="AD18" s="343"/>
      <c r="AI18" s="1341" t="str">
        <f>IF(L18&lt;&gt;0,"OK","未入力")</f>
        <v>未入力</v>
      </c>
      <c r="AJ18" s="1149"/>
      <c r="AK18" s="1363"/>
      <c r="AL18" s="1569" t="s">
        <v>473</v>
      </c>
      <c r="AM18" s="1570"/>
      <c r="AN18" s="1570"/>
      <c r="AO18" s="1570"/>
      <c r="AP18" s="1570"/>
      <c r="AQ18" s="1570"/>
      <c r="AR18" s="1571"/>
      <c r="AS18" s="342"/>
      <c r="AT18" s="131" t="s">
        <v>472</v>
      </c>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341"/>
    </row>
    <row r="19" spans="2:70" s="229" customFormat="1" ht="27" customHeight="1">
      <c r="B19" s="1453" t="s">
        <v>494</v>
      </c>
      <c r="C19" s="1453"/>
      <c r="D19" s="1453"/>
      <c r="E19" s="1453"/>
      <c r="F19" s="1453"/>
      <c r="G19" s="1453"/>
      <c r="H19" s="1453"/>
      <c r="I19" s="1453"/>
      <c r="J19" s="1613"/>
      <c r="K19" s="149"/>
      <c r="L19" s="1055"/>
      <c r="M19" s="1055"/>
      <c r="N19" s="1055"/>
      <c r="O19" s="1055"/>
      <c r="P19" s="1055"/>
      <c r="Q19" s="1055"/>
      <c r="R19" s="1055"/>
      <c r="S19" s="1055"/>
      <c r="T19" s="1055"/>
      <c r="U19" s="1055"/>
      <c r="V19" s="1055"/>
      <c r="W19" s="1055"/>
      <c r="X19" s="1055"/>
      <c r="Y19" s="1055"/>
      <c r="Z19" s="1055"/>
      <c r="AA19" s="1055"/>
      <c r="AB19" s="1055"/>
      <c r="AC19" s="337"/>
      <c r="AD19" s="336"/>
      <c r="AI19" s="1339" t="str">
        <f>IF(L19&lt;&gt;0,"OK","未入力")</f>
        <v>未入力</v>
      </c>
      <c r="AJ19" s="1340"/>
      <c r="AK19" s="1467"/>
      <c r="AL19" s="1583" t="s">
        <v>470</v>
      </c>
      <c r="AM19" s="1576"/>
      <c r="AN19" s="1576"/>
      <c r="AO19" s="1576"/>
      <c r="AP19" s="1576"/>
      <c r="AQ19" s="1576"/>
      <c r="AR19" s="1333"/>
      <c r="AS19" s="139"/>
      <c r="AT19" s="1610" t="s">
        <v>609</v>
      </c>
      <c r="AU19" s="1611"/>
      <c r="AV19" s="1611"/>
      <c r="AW19" s="1611"/>
      <c r="AX19" s="1611"/>
      <c r="AY19" s="1611"/>
      <c r="AZ19" s="1611"/>
      <c r="BA19" s="1611"/>
      <c r="BB19" s="1611"/>
      <c r="BC19" s="1611"/>
      <c r="BD19" s="1611"/>
      <c r="BE19" s="1611"/>
      <c r="BF19" s="1611"/>
      <c r="BG19" s="1611"/>
      <c r="BH19" s="1611"/>
      <c r="BI19" s="1611"/>
      <c r="BJ19" s="1611"/>
      <c r="BK19" s="1611"/>
      <c r="BL19" s="1611"/>
      <c r="BM19" s="1611"/>
      <c r="BN19" s="1611"/>
      <c r="BO19" s="1611"/>
      <c r="BP19" s="1611"/>
      <c r="BQ19" s="1611"/>
      <c r="BR19" s="1612"/>
    </row>
    <row r="20" spans="2:70" s="229" customFormat="1" ht="27" customHeight="1">
      <c r="B20" s="1453"/>
      <c r="C20" s="1453"/>
      <c r="D20" s="1453"/>
      <c r="E20" s="1453"/>
      <c r="F20" s="1453"/>
      <c r="G20" s="1453"/>
      <c r="H20" s="1453"/>
      <c r="I20" s="1453"/>
      <c r="J20" s="1613"/>
      <c r="K20" s="152"/>
      <c r="L20" s="1579"/>
      <c r="M20" s="1579"/>
      <c r="N20" s="1579"/>
      <c r="O20" s="1579"/>
      <c r="P20" s="1579"/>
      <c r="Q20" s="1579"/>
      <c r="R20" s="1579"/>
      <c r="S20" s="1579"/>
      <c r="T20" s="1579"/>
      <c r="U20" s="1579"/>
      <c r="V20" s="1579"/>
      <c r="W20" s="1579"/>
      <c r="X20" s="1579"/>
      <c r="Y20" s="1579"/>
      <c r="Z20" s="1579"/>
      <c r="AA20" s="1579"/>
      <c r="AB20" s="1579"/>
      <c r="AC20" s="335"/>
      <c r="AD20" s="334"/>
      <c r="AI20" s="1339"/>
      <c r="AJ20" s="1340"/>
      <c r="AK20" s="1467"/>
      <c r="AL20" s="1585"/>
      <c r="AM20" s="1578"/>
      <c r="AN20" s="1578"/>
      <c r="AO20" s="1578"/>
      <c r="AP20" s="1578"/>
      <c r="AQ20" s="1578"/>
      <c r="AR20" s="1337"/>
      <c r="AS20" s="333"/>
      <c r="AT20" s="1611"/>
      <c r="AU20" s="1611"/>
      <c r="AV20" s="1611"/>
      <c r="AW20" s="1611"/>
      <c r="AX20" s="1611"/>
      <c r="AY20" s="1611"/>
      <c r="AZ20" s="1611"/>
      <c r="BA20" s="1611"/>
      <c r="BB20" s="1611"/>
      <c r="BC20" s="1611"/>
      <c r="BD20" s="1611"/>
      <c r="BE20" s="1611"/>
      <c r="BF20" s="1611"/>
      <c r="BG20" s="1611"/>
      <c r="BH20" s="1611"/>
      <c r="BI20" s="1611"/>
      <c r="BJ20" s="1611"/>
      <c r="BK20" s="1611"/>
      <c r="BL20" s="1611"/>
      <c r="BM20" s="1611"/>
      <c r="BN20" s="1611"/>
      <c r="BO20" s="1611"/>
      <c r="BP20" s="1611"/>
      <c r="BQ20" s="1611"/>
      <c r="BR20" s="1612"/>
    </row>
    <row r="21" spans="2:70" s="229" customFormat="1" ht="36.75" customHeight="1">
      <c r="B21" s="1468" t="s">
        <v>467</v>
      </c>
      <c r="C21" s="1468"/>
      <c r="D21" s="1468"/>
      <c r="E21" s="1468"/>
      <c r="F21" s="1468"/>
      <c r="G21" s="1468"/>
      <c r="H21" s="1468"/>
      <c r="I21" s="1468"/>
      <c r="J21" s="1573"/>
      <c r="K21" s="149"/>
      <c r="L21" s="1596"/>
      <c r="M21" s="1596"/>
      <c r="N21" s="1596"/>
      <c r="O21" s="337" t="s">
        <v>466</v>
      </c>
      <c r="P21" s="337"/>
      <c r="Q21" s="337"/>
      <c r="R21" s="337"/>
      <c r="S21" s="337"/>
      <c r="T21" s="337"/>
      <c r="U21" s="337"/>
      <c r="V21" s="337"/>
      <c r="W21" s="337"/>
      <c r="X21" s="337"/>
      <c r="Y21" s="337"/>
      <c r="Z21" s="337"/>
      <c r="AA21" s="337"/>
      <c r="AB21" s="337"/>
      <c r="AC21" s="337"/>
      <c r="AD21" s="336"/>
      <c r="AI21" s="1339" t="str">
        <f>IF(L21&lt;&gt;0,"OK","未入力")</f>
        <v>未入力</v>
      </c>
      <c r="AJ21" s="1340"/>
      <c r="AK21" s="1340"/>
      <c r="AL21" s="1583" t="s">
        <v>467</v>
      </c>
      <c r="AM21" s="1576"/>
      <c r="AN21" s="1576"/>
      <c r="AO21" s="1576"/>
      <c r="AP21" s="1576"/>
      <c r="AQ21" s="1576"/>
      <c r="AR21" s="1333"/>
      <c r="AS21" s="143"/>
      <c r="AT21" s="1576" t="s">
        <v>496</v>
      </c>
      <c r="AU21" s="1576"/>
      <c r="AV21" s="1576"/>
      <c r="AW21" s="1576"/>
      <c r="AX21" s="1576"/>
      <c r="AY21" s="1576"/>
      <c r="AZ21" s="1576"/>
      <c r="BA21" s="1576"/>
      <c r="BB21" s="1576"/>
      <c r="BC21" s="1576"/>
      <c r="BD21" s="1576"/>
      <c r="BE21" s="1576"/>
      <c r="BF21" s="1576"/>
      <c r="BG21" s="1576"/>
      <c r="BH21" s="1576"/>
      <c r="BI21" s="1576"/>
      <c r="BJ21" s="1576"/>
      <c r="BK21" s="1576"/>
      <c r="BL21" s="1576"/>
      <c r="BM21" s="1576"/>
      <c r="BN21" s="1576"/>
      <c r="BO21" s="1576"/>
      <c r="BP21" s="1576"/>
      <c r="BQ21" s="1576"/>
      <c r="BR21" s="1333"/>
    </row>
    <row r="22" spans="2:70" s="229" customFormat="1" ht="21" customHeight="1">
      <c r="B22" s="1468"/>
      <c r="C22" s="1468"/>
      <c r="D22" s="1468"/>
      <c r="E22" s="1468"/>
      <c r="F22" s="1468"/>
      <c r="G22" s="1468"/>
      <c r="H22" s="1468"/>
      <c r="I22" s="1468"/>
      <c r="J22" s="1573"/>
      <c r="K22" s="340"/>
      <c r="L22" s="339"/>
      <c r="M22" s="338"/>
      <c r="N22" s="338"/>
      <c r="O22" s="338"/>
      <c r="P22" s="338"/>
      <c r="Q22" s="1230" t="s">
        <v>465</v>
      </c>
      <c r="R22" s="1230"/>
      <c r="S22" s="1230"/>
      <c r="T22" s="1230"/>
      <c r="U22" s="1230"/>
      <c r="V22" s="1230"/>
      <c r="W22" s="1230"/>
      <c r="X22" s="1230"/>
      <c r="Y22" s="1230"/>
      <c r="Z22" s="1230"/>
      <c r="AA22" s="1230"/>
      <c r="AB22" s="1230"/>
      <c r="AC22" s="1230"/>
      <c r="AD22" s="1231"/>
      <c r="AL22" s="1584"/>
      <c r="AM22" s="1577"/>
      <c r="AN22" s="1577"/>
      <c r="AO22" s="1577"/>
      <c r="AP22" s="1577"/>
      <c r="AQ22" s="1577"/>
      <c r="AR22" s="1335"/>
      <c r="AS22" s="224"/>
      <c r="AT22" s="1577"/>
      <c r="AU22" s="1577"/>
      <c r="AV22" s="1577"/>
      <c r="AW22" s="1577"/>
      <c r="AX22" s="1577"/>
      <c r="AY22" s="1577"/>
      <c r="AZ22" s="1577"/>
      <c r="BA22" s="1577"/>
      <c r="BB22" s="1577"/>
      <c r="BC22" s="1577"/>
      <c r="BD22" s="1577"/>
      <c r="BE22" s="1577"/>
      <c r="BF22" s="1577"/>
      <c r="BG22" s="1577"/>
      <c r="BH22" s="1577"/>
      <c r="BI22" s="1577"/>
      <c r="BJ22" s="1577"/>
      <c r="BK22" s="1577"/>
      <c r="BL22" s="1577"/>
      <c r="BM22" s="1577"/>
      <c r="BN22" s="1577"/>
      <c r="BO22" s="1577"/>
      <c r="BP22" s="1577"/>
      <c r="BQ22" s="1577"/>
      <c r="BR22" s="1335"/>
    </row>
    <row r="23" spans="2:70" s="229" customFormat="1" ht="21" customHeight="1">
      <c r="B23" s="1468"/>
      <c r="C23" s="1468"/>
      <c r="D23" s="1468"/>
      <c r="E23" s="1468"/>
      <c r="F23" s="1468"/>
      <c r="G23" s="1468"/>
      <c r="H23" s="1468"/>
      <c r="I23" s="1468"/>
      <c r="J23" s="1573"/>
      <c r="K23" s="340"/>
      <c r="L23" s="339"/>
      <c r="M23" s="338"/>
      <c r="N23" s="338"/>
      <c r="O23" s="338"/>
      <c r="P23" s="338"/>
      <c r="Q23" s="1230"/>
      <c r="R23" s="1230"/>
      <c r="S23" s="1230"/>
      <c r="T23" s="1230"/>
      <c r="U23" s="1230"/>
      <c r="V23" s="1230"/>
      <c r="W23" s="1230"/>
      <c r="X23" s="1230"/>
      <c r="Y23" s="1230"/>
      <c r="Z23" s="1230"/>
      <c r="AA23" s="1230"/>
      <c r="AB23" s="1230"/>
      <c r="AC23" s="1230"/>
      <c r="AD23" s="1231"/>
      <c r="AL23" s="1584"/>
      <c r="AM23" s="1577"/>
      <c r="AN23" s="1577"/>
      <c r="AO23" s="1577"/>
      <c r="AP23" s="1577"/>
      <c r="AQ23" s="1577"/>
      <c r="AR23" s="1335"/>
      <c r="AS23" s="224"/>
      <c r="AT23" s="1577"/>
      <c r="AU23" s="1577"/>
      <c r="AV23" s="1577"/>
      <c r="AW23" s="1577"/>
      <c r="AX23" s="1577"/>
      <c r="AY23" s="1577"/>
      <c r="AZ23" s="1577"/>
      <c r="BA23" s="1577"/>
      <c r="BB23" s="1577"/>
      <c r="BC23" s="1577"/>
      <c r="BD23" s="1577"/>
      <c r="BE23" s="1577"/>
      <c r="BF23" s="1577"/>
      <c r="BG23" s="1577"/>
      <c r="BH23" s="1577"/>
      <c r="BI23" s="1577"/>
      <c r="BJ23" s="1577"/>
      <c r="BK23" s="1577"/>
      <c r="BL23" s="1577"/>
      <c r="BM23" s="1577"/>
      <c r="BN23" s="1577"/>
      <c r="BO23" s="1577"/>
      <c r="BP23" s="1577"/>
      <c r="BQ23" s="1577"/>
      <c r="BR23" s="1335"/>
    </row>
    <row r="24" spans="2:70" s="229" customFormat="1" ht="21" customHeight="1">
      <c r="B24" s="1468"/>
      <c r="C24" s="1468"/>
      <c r="D24" s="1468"/>
      <c r="E24" s="1468"/>
      <c r="F24" s="1468"/>
      <c r="G24" s="1468"/>
      <c r="H24" s="1468"/>
      <c r="I24" s="1468"/>
      <c r="J24" s="1573"/>
      <c r="K24" s="340"/>
      <c r="L24" s="339"/>
      <c r="M24" s="338"/>
      <c r="N24" s="338"/>
      <c r="O24" s="338"/>
      <c r="P24" s="338"/>
      <c r="Q24" s="1230" t="s">
        <v>464</v>
      </c>
      <c r="R24" s="1230"/>
      <c r="S24" s="1230"/>
      <c r="T24" s="1230"/>
      <c r="U24" s="1230"/>
      <c r="V24" s="1230"/>
      <c r="W24" s="1230"/>
      <c r="X24" s="1230"/>
      <c r="Y24" s="1230"/>
      <c r="Z24" s="1230"/>
      <c r="AA24" s="1230"/>
      <c r="AB24" s="1230"/>
      <c r="AC24" s="1230"/>
      <c r="AD24" s="1231"/>
      <c r="AL24" s="1584"/>
      <c r="AM24" s="1577"/>
      <c r="AN24" s="1577"/>
      <c r="AO24" s="1577"/>
      <c r="AP24" s="1577"/>
      <c r="AQ24" s="1577"/>
      <c r="AR24" s="1335"/>
      <c r="AS24" s="224"/>
      <c r="AT24" s="1577"/>
      <c r="AU24" s="1577"/>
      <c r="AV24" s="1577"/>
      <c r="AW24" s="1577"/>
      <c r="AX24" s="1577"/>
      <c r="AY24" s="1577"/>
      <c r="AZ24" s="1577"/>
      <c r="BA24" s="1577"/>
      <c r="BB24" s="1577"/>
      <c r="BC24" s="1577"/>
      <c r="BD24" s="1577"/>
      <c r="BE24" s="1577"/>
      <c r="BF24" s="1577"/>
      <c r="BG24" s="1577"/>
      <c r="BH24" s="1577"/>
      <c r="BI24" s="1577"/>
      <c r="BJ24" s="1577"/>
      <c r="BK24" s="1577"/>
      <c r="BL24" s="1577"/>
      <c r="BM24" s="1577"/>
      <c r="BN24" s="1577"/>
      <c r="BO24" s="1577"/>
      <c r="BP24" s="1577"/>
      <c r="BQ24" s="1577"/>
      <c r="BR24" s="1335"/>
    </row>
    <row r="25" spans="2:70" s="229" customFormat="1" ht="21" customHeight="1">
      <c r="B25" s="1468"/>
      <c r="C25" s="1468"/>
      <c r="D25" s="1468"/>
      <c r="E25" s="1468"/>
      <c r="F25" s="1468"/>
      <c r="G25" s="1468"/>
      <c r="H25" s="1468"/>
      <c r="I25" s="1468"/>
      <c r="J25" s="1573"/>
      <c r="K25" s="152"/>
      <c r="L25" s="331"/>
      <c r="M25" s="335"/>
      <c r="N25" s="335"/>
      <c r="O25" s="335"/>
      <c r="P25" s="335"/>
      <c r="Q25" s="1230"/>
      <c r="R25" s="1230"/>
      <c r="S25" s="1230"/>
      <c r="T25" s="1230"/>
      <c r="U25" s="1230"/>
      <c r="V25" s="1230"/>
      <c r="W25" s="1230"/>
      <c r="X25" s="1230"/>
      <c r="Y25" s="1230"/>
      <c r="Z25" s="1230"/>
      <c r="AA25" s="1230"/>
      <c r="AB25" s="1230"/>
      <c r="AC25" s="1230"/>
      <c r="AD25" s="1231"/>
      <c r="AL25" s="1585"/>
      <c r="AM25" s="1578"/>
      <c r="AN25" s="1578"/>
      <c r="AO25" s="1578"/>
      <c r="AP25" s="1578"/>
      <c r="AQ25" s="1578"/>
      <c r="AR25" s="1337"/>
      <c r="AS25" s="146"/>
      <c r="AT25" s="1578"/>
      <c r="AU25" s="1578"/>
      <c r="AV25" s="1578"/>
      <c r="AW25" s="1578"/>
      <c r="AX25" s="1578"/>
      <c r="AY25" s="1578"/>
      <c r="AZ25" s="1578"/>
      <c r="BA25" s="1578"/>
      <c r="BB25" s="1578"/>
      <c r="BC25" s="1578"/>
      <c r="BD25" s="1578"/>
      <c r="BE25" s="1578"/>
      <c r="BF25" s="1578"/>
      <c r="BG25" s="1578"/>
      <c r="BH25" s="1578"/>
      <c r="BI25" s="1578"/>
      <c r="BJ25" s="1578"/>
      <c r="BK25" s="1578"/>
      <c r="BL25" s="1578"/>
      <c r="BM25" s="1578"/>
      <c r="BN25" s="1578"/>
      <c r="BO25" s="1578"/>
      <c r="BP25" s="1578"/>
      <c r="BQ25" s="1578"/>
      <c r="BR25" s="1337"/>
    </row>
    <row r="26" spans="2:70" s="229" customFormat="1" ht="24" customHeight="1">
      <c r="B26" s="1468" t="s">
        <v>462</v>
      </c>
      <c r="C26" s="1468"/>
      <c r="D26" s="1468"/>
      <c r="E26" s="1468"/>
      <c r="F26" s="1468"/>
      <c r="G26" s="1468"/>
      <c r="H26" s="1468"/>
      <c r="I26" s="1468"/>
      <c r="J26" s="1573"/>
      <c r="K26" s="149"/>
      <c r="L26" s="1606"/>
      <c r="M26" s="1606"/>
      <c r="N26" s="1606"/>
      <c r="O26" s="337"/>
      <c r="P26" s="337"/>
      <c r="Q26" s="742" t="s">
        <v>463</v>
      </c>
      <c r="R26" s="742"/>
      <c r="S26" s="742"/>
      <c r="T26" s="742"/>
      <c r="U26" s="742"/>
      <c r="V26" s="742"/>
      <c r="W26" s="742"/>
      <c r="X26" s="742"/>
      <c r="Y26" s="742"/>
      <c r="Z26" s="742"/>
      <c r="AA26" s="742"/>
      <c r="AB26" s="742"/>
      <c r="AC26" s="742"/>
      <c r="AD26" s="797"/>
      <c r="AI26" s="1341" t="str">
        <f>IF(L26&lt;&gt;0,"OK","未入力")</f>
        <v>未入力</v>
      </c>
      <c r="AJ26" s="1149"/>
      <c r="AK26" s="1363"/>
      <c r="AL26" s="1599" t="s">
        <v>462</v>
      </c>
      <c r="AM26" s="1600"/>
      <c r="AN26" s="1600"/>
      <c r="AO26" s="1600"/>
      <c r="AP26" s="1600"/>
      <c r="AQ26" s="1600"/>
      <c r="AR26" s="1601"/>
      <c r="AS26" s="139"/>
      <c r="AT26" s="1600" t="s">
        <v>493</v>
      </c>
      <c r="AU26" s="939"/>
      <c r="AV26" s="939"/>
      <c r="AW26" s="939"/>
      <c r="AX26" s="939"/>
      <c r="AY26" s="939"/>
      <c r="AZ26" s="939"/>
      <c r="BA26" s="939"/>
      <c r="BB26" s="939"/>
      <c r="BC26" s="939"/>
      <c r="BD26" s="939"/>
      <c r="BE26" s="939"/>
      <c r="BF26" s="939"/>
      <c r="BG26" s="939"/>
      <c r="BH26" s="939"/>
      <c r="BI26" s="939"/>
      <c r="BJ26" s="939"/>
      <c r="BK26" s="939"/>
      <c r="BL26" s="939"/>
      <c r="BM26" s="939"/>
      <c r="BN26" s="939"/>
      <c r="BO26" s="939"/>
      <c r="BP26" s="939"/>
      <c r="BQ26" s="939"/>
      <c r="BR26" s="940"/>
    </row>
    <row r="27" spans="2:70" s="229" customFormat="1" ht="24" customHeight="1">
      <c r="B27" s="1468"/>
      <c r="C27" s="1468"/>
      <c r="D27" s="1468"/>
      <c r="E27" s="1468"/>
      <c r="F27" s="1468"/>
      <c r="G27" s="1468"/>
      <c r="H27" s="1468"/>
      <c r="I27" s="1468"/>
      <c r="J27" s="1573"/>
      <c r="K27" s="152"/>
      <c r="L27" s="1607"/>
      <c r="M27" s="1607"/>
      <c r="N27" s="1607"/>
      <c r="O27" s="335"/>
      <c r="P27" s="335"/>
      <c r="Q27" s="1604"/>
      <c r="R27" s="1604"/>
      <c r="S27" s="1604"/>
      <c r="T27" s="1604"/>
      <c r="U27" s="1604"/>
      <c r="V27" s="1604"/>
      <c r="W27" s="1604"/>
      <c r="X27" s="1604"/>
      <c r="Y27" s="1604"/>
      <c r="Z27" s="1604"/>
      <c r="AA27" s="1604"/>
      <c r="AB27" s="1604"/>
      <c r="AC27" s="1604"/>
      <c r="AD27" s="1605"/>
      <c r="AI27" s="1395"/>
      <c r="AJ27" s="1150"/>
      <c r="AK27" s="1364"/>
      <c r="AL27" s="1599"/>
      <c r="AM27" s="1600"/>
      <c r="AN27" s="1600"/>
      <c r="AO27" s="1600"/>
      <c r="AP27" s="1600"/>
      <c r="AQ27" s="1600"/>
      <c r="AR27" s="1601"/>
      <c r="AS27" s="333"/>
      <c r="AT27" s="939"/>
      <c r="AU27" s="939"/>
      <c r="AV27" s="939"/>
      <c r="AW27" s="939"/>
      <c r="AX27" s="939"/>
      <c r="AY27" s="939"/>
      <c r="AZ27" s="939"/>
      <c r="BA27" s="939"/>
      <c r="BB27" s="939"/>
      <c r="BC27" s="939"/>
      <c r="BD27" s="939"/>
      <c r="BE27" s="939"/>
      <c r="BF27" s="939"/>
      <c r="BG27" s="939"/>
      <c r="BH27" s="939"/>
      <c r="BI27" s="939"/>
      <c r="BJ27" s="939"/>
      <c r="BK27" s="939"/>
      <c r="BL27" s="939"/>
      <c r="BM27" s="939"/>
      <c r="BN27" s="939"/>
      <c r="BO27" s="939"/>
      <c r="BP27" s="939"/>
      <c r="BQ27" s="939"/>
      <c r="BR27" s="940"/>
    </row>
    <row r="28" spans="2:70" s="229" customFormat="1" ht="24" customHeight="1">
      <c r="B28" s="1603" t="s">
        <v>461</v>
      </c>
      <c r="C28" s="1468"/>
      <c r="D28" s="1468"/>
      <c r="E28" s="1468"/>
      <c r="F28" s="1468"/>
      <c r="G28" s="1468"/>
      <c r="H28" s="1468"/>
      <c r="I28" s="1468"/>
      <c r="J28" s="1573"/>
      <c r="K28" s="149"/>
      <c r="L28" s="1606"/>
      <c r="M28" s="1606"/>
      <c r="N28" s="1606"/>
      <c r="O28" s="1608" t="s">
        <v>489</v>
      </c>
      <c r="P28" s="1608"/>
      <c r="Q28" s="1608"/>
      <c r="R28" s="1608"/>
      <c r="S28" s="1608"/>
      <c r="T28" s="350"/>
      <c r="U28" s="350"/>
      <c r="V28" s="350"/>
      <c r="W28" s="337"/>
      <c r="X28" s="337"/>
      <c r="Y28" s="337"/>
      <c r="Z28" s="337"/>
      <c r="AA28" s="337"/>
      <c r="AB28" s="337"/>
      <c r="AC28" s="337"/>
      <c r="AD28" s="336"/>
      <c r="AI28" s="1341" t="str">
        <f>IF(L28&lt;&gt;0,"OK","未入力")</f>
        <v>未入力</v>
      </c>
      <c r="AJ28" s="1149"/>
      <c r="AK28" s="1363"/>
      <c r="AL28" s="1599" t="s">
        <v>460</v>
      </c>
      <c r="AM28" s="939"/>
      <c r="AN28" s="939"/>
      <c r="AO28" s="939"/>
      <c r="AP28" s="939"/>
      <c r="AQ28" s="939"/>
      <c r="AR28" s="940"/>
      <c r="AS28" s="133"/>
      <c r="AT28" s="1600" t="s">
        <v>490</v>
      </c>
      <c r="AU28" s="939"/>
      <c r="AV28" s="939"/>
      <c r="AW28" s="939"/>
      <c r="AX28" s="939"/>
      <c r="AY28" s="939"/>
      <c r="AZ28" s="939"/>
      <c r="BA28" s="939"/>
      <c r="BB28" s="939"/>
      <c r="BC28" s="939"/>
      <c r="BD28" s="939"/>
      <c r="BE28" s="939"/>
      <c r="BF28" s="939"/>
      <c r="BG28" s="939"/>
      <c r="BH28" s="939"/>
      <c r="BI28" s="939"/>
      <c r="BJ28" s="939"/>
      <c r="BK28" s="939"/>
      <c r="BL28" s="939"/>
      <c r="BM28" s="939"/>
      <c r="BN28" s="939"/>
      <c r="BO28" s="939"/>
      <c r="BP28" s="939"/>
      <c r="BQ28" s="939"/>
      <c r="BR28" s="940"/>
    </row>
    <row r="29" spans="2:70" s="229" customFormat="1" ht="24" customHeight="1">
      <c r="B29" s="1468"/>
      <c r="C29" s="1468"/>
      <c r="D29" s="1468"/>
      <c r="E29" s="1468"/>
      <c r="F29" s="1468"/>
      <c r="G29" s="1468"/>
      <c r="H29" s="1468"/>
      <c r="I29" s="1468"/>
      <c r="J29" s="1573"/>
      <c r="K29" s="152"/>
      <c r="L29" s="1607"/>
      <c r="M29" s="1607"/>
      <c r="N29" s="1607"/>
      <c r="O29" s="1609"/>
      <c r="P29" s="1609"/>
      <c r="Q29" s="1609"/>
      <c r="R29" s="1609"/>
      <c r="S29" s="1609"/>
      <c r="T29" s="351"/>
      <c r="U29" s="351"/>
      <c r="V29" s="351"/>
      <c r="W29" s="335"/>
      <c r="X29" s="335"/>
      <c r="Y29" s="335"/>
      <c r="Z29" s="335"/>
      <c r="AA29" s="335"/>
      <c r="AB29" s="335"/>
      <c r="AC29" s="335"/>
      <c r="AD29" s="334"/>
      <c r="AI29" s="1395"/>
      <c r="AJ29" s="1150"/>
      <c r="AK29" s="1364"/>
      <c r="AL29" s="1602"/>
      <c r="AM29" s="939"/>
      <c r="AN29" s="939"/>
      <c r="AO29" s="939"/>
      <c r="AP29" s="939"/>
      <c r="AQ29" s="939"/>
      <c r="AR29" s="940"/>
      <c r="AS29" s="333"/>
      <c r="AT29" s="939"/>
      <c r="AU29" s="939"/>
      <c r="AV29" s="939"/>
      <c r="AW29" s="939"/>
      <c r="AX29" s="939"/>
      <c r="AY29" s="939"/>
      <c r="AZ29" s="939"/>
      <c r="BA29" s="939"/>
      <c r="BB29" s="939"/>
      <c r="BC29" s="939"/>
      <c r="BD29" s="939"/>
      <c r="BE29" s="939"/>
      <c r="BF29" s="939"/>
      <c r="BG29" s="939"/>
      <c r="BH29" s="939"/>
      <c r="BI29" s="939"/>
      <c r="BJ29" s="939"/>
      <c r="BK29" s="939"/>
      <c r="BL29" s="939"/>
      <c r="BM29" s="939"/>
      <c r="BN29" s="939"/>
      <c r="BO29" s="939"/>
      <c r="BP29" s="939"/>
      <c r="BQ29" s="939"/>
      <c r="BR29" s="940"/>
    </row>
    <row r="30" spans="2:70" s="229" customFormat="1" ht="24" customHeight="1">
      <c r="B30" s="230"/>
      <c r="C30" s="231"/>
      <c r="D30" s="230"/>
      <c r="E30" s="230"/>
      <c r="F30" s="230"/>
      <c r="G30" s="230"/>
      <c r="H30" s="230"/>
      <c r="I30" s="230"/>
      <c r="J30" s="230"/>
    </row>
    <row r="31" spans="2:70" s="229" customFormat="1" ht="21" customHeight="1">
      <c r="B31" s="1586" t="s">
        <v>459</v>
      </c>
      <c r="C31" s="1586"/>
      <c r="D31" s="1586"/>
      <c r="E31" s="1586"/>
      <c r="F31" s="1586"/>
      <c r="G31" s="1586"/>
      <c r="H31" s="1586"/>
      <c r="I31" s="1586"/>
      <c r="J31" s="1586"/>
      <c r="K31" s="1586"/>
      <c r="L31" s="1586"/>
      <c r="M31" s="1586"/>
      <c r="N31" s="1586"/>
      <c r="O31" s="1586"/>
      <c r="P31" s="1586"/>
      <c r="Q31" s="1586"/>
      <c r="R31" s="1586"/>
      <c r="S31" s="1586"/>
      <c r="T31" s="1586"/>
      <c r="U31" s="1586"/>
      <c r="V31" s="1586"/>
      <c r="W31" s="1586"/>
      <c r="X31" s="1586"/>
      <c r="Y31" s="1586"/>
      <c r="Z31" s="1586"/>
      <c r="AA31" s="1586"/>
      <c r="AB31" s="1586"/>
      <c r="AC31" s="1586"/>
      <c r="AD31" s="1586"/>
      <c r="AE31" s="332"/>
      <c r="AF31" s="332"/>
      <c r="AG31" s="332"/>
      <c r="AH31" s="332"/>
      <c r="AI31" s="332"/>
    </row>
    <row r="33" spans="6:29" ht="24" customHeight="1">
      <c r="F33" s="353"/>
      <c r="G33" s="353"/>
      <c r="H33" s="353"/>
      <c r="I33" s="353"/>
      <c r="J33" s="353"/>
      <c r="K33" s="353"/>
      <c r="L33" s="354" t="s">
        <v>177</v>
      </c>
      <c r="M33" s="353"/>
      <c r="N33" s="353"/>
      <c r="O33" s="353"/>
      <c r="P33" s="353"/>
      <c r="Q33" s="353"/>
      <c r="R33" s="353"/>
      <c r="S33" s="353"/>
      <c r="T33" s="353"/>
      <c r="U33" s="353"/>
      <c r="V33" s="353"/>
      <c r="W33" s="353"/>
      <c r="X33" s="353"/>
      <c r="Y33" s="353"/>
      <c r="Z33" s="353"/>
      <c r="AA33" s="353"/>
      <c r="AB33" s="353"/>
      <c r="AC33" s="353"/>
    </row>
    <row r="34" spans="6:29" ht="24" customHeight="1">
      <c r="F34" s="357"/>
      <c r="G34" s="358" t="s">
        <v>487</v>
      </c>
      <c r="H34" s="358"/>
      <c r="I34" s="358"/>
      <c r="J34" s="358"/>
      <c r="K34" s="359"/>
      <c r="L34" s="355" t="s">
        <v>471</v>
      </c>
      <c r="M34" s="360"/>
      <c r="N34" s="361"/>
      <c r="O34" s="361"/>
      <c r="P34" s="361"/>
      <c r="Q34" s="361"/>
      <c r="R34" s="361"/>
      <c r="S34" s="361"/>
      <c r="T34" s="361"/>
      <c r="U34" s="361"/>
      <c r="V34" s="361"/>
      <c r="W34" s="361"/>
      <c r="X34" s="361"/>
      <c r="Y34" s="361"/>
      <c r="Z34" s="361"/>
      <c r="AA34" s="361"/>
      <c r="AB34" s="361"/>
      <c r="AC34" s="362"/>
    </row>
    <row r="35" spans="6:29" ht="24" customHeight="1">
      <c r="F35" s="363"/>
      <c r="G35" s="364"/>
      <c r="H35" s="364"/>
      <c r="I35" s="364"/>
      <c r="J35" s="364"/>
      <c r="K35" s="365"/>
      <c r="L35" s="449" t="s">
        <v>608</v>
      </c>
      <c r="M35" s="360"/>
      <c r="N35" s="361"/>
      <c r="O35" s="361"/>
      <c r="P35" s="361"/>
      <c r="Q35" s="361"/>
      <c r="R35" s="361"/>
      <c r="S35" s="361"/>
      <c r="T35" s="361"/>
      <c r="U35" s="361"/>
      <c r="V35" s="361"/>
      <c r="W35" s="361"/>
      <c r="X35" s="361"/>
      <c r="Y35" s="361"/>
      <c r="Z35" s="361"/>
      <c r="AA35" s="361"/>
      <c r="AB35" s="361"/>
      <c r="AC35" s="362"/>
    </row>
    <row r="36" spans="6:29" ht="24" customHeight="1">
      <c r="F36" s="363"/>
      <c r="G36" s="364"/>
      <c r="H36" s="364"/>
      <c r="I36" s="364"/>
      <c r="J36" s="364"/>
      <c r="K36" s="365"/>
      <c r="L36" s="355" t="s">
        <v>469</v>
      </c>
      <c r="M36" s="360"/>
      <c r="N36" s="361"/>
      <c r="O36" s="361"/>
      <c r="P36" s="361"/>
      <c r="Q36" s="361"/>
      <c r="R36" s="361"/>
      <c r="S36" s="361"/>
      <c r="T36" s="361"/>
      <c r="U36" s="361"/>
      <c r="V36" s="361"/>
      <c r="W36" s="361"/>
      <c r="X36" s="361"/>
      <c r="Y36" s="361"/>
      <c r="Z36" s="361"/>
      <c r="AA36" s="361"/>
      <c r="AB36" s="361"/>
      <c r="AC36" s="362"/>
    </row>
    <row r="37" spans="6:29" ht="24" customHeight="1">
      <c r="F37" s="366"/>
      <c r="G37" s="354"/>
      <c r="H37" s="354"/>
      <c r="I37" s="354"/>
      <c r="J37" s="354"/>
      <c r="K37" s="367"/>
      <c r="L37" s="355" t="s">
        <v>468</v>
      </c>
      <c r="M37" s="360"/>
      <c r="N37" s="361"/>
      <c r="O37" s="361"/>
      <c r="P37" s="361"/>
      <c r="Q37" s="361"/>
      <c r="R37" s="361"/>
      <c r="S37" s="361"/>
      <c r="T37" s="361"/>
      <c r="U37" s="361"/>
      <c r="V37" s="361"/>
      <c r="W37" s="361"/>
      <c r="X37" s="361"/>
      <c r="Y37" s="361"/>
      <c r="Z37" s="361"/>
      <c r="AA37" s="361"/>
      <c r="AB37" s="361"/>
      <c r="AC37" s="362"/>
    </row>
    <row r="38" spans="6:29" ht="24" customHeight="1">
      <c r="F38" s="357"/>
      <c r="G38" s="358" t="s">
        <v>488</v>
      </c>
      <c r="H38" s="358"/>
      <c r="I38" s="358"/>
      <c r="J38" s="358"/>
      <c r="K38" s="359"/>
      <c r="L38" s="356" t="s">
        <v>491</v>
      </c>
      <c r="M38" s="361"/>
      <c r="N38" s="361"/>
      <c r="O38" s="361"/>
      <c r="P38" s="361"/>
      <c r="Q38" s="361"/>
      <c r="R38" s="361"/>
      <c r="S38" s="361"/>
      <c r="T38" s="361"/>
      <c r="U38" s="361"/>
      <c r="V38" s="361"/>
      <c r="W38" s="361"/>
      <c r="X38" s="361"/>
      <c r="Y38" s="361"/>
      <c r="Z38" s="361"/>
      <c r="AA38" s="361"/>
      <c r="AB38" s="361"/>
      <c r="AC38" s="362"/>
    </row>
    <row r="39" spans="6:29" ht="24" customHeight="1">
      <c r="F39" s="366"/>
      <c r="G39" s="354"/>
      <c r="H39" s="354"/>
      <c r="I39" s="354"/>
      <c r="J39" s="354"/>
      <c r="K39" s="367"/>
      <c r="L39" s="356" t="s">
        <v>492</v>
      </c>
      <c r="M39" s="361"/>
      <c r="N39" s="361"/>
      <c r="O39" s="361"/>
      <c r="P39" s="361"/>
      <c r="Q39" s="361"/>
      <c r="R39" s="361"/>
      <c r="S39" s="361"/>
      <c r="T39" s="361"/>
      <c r="U39" s="361"/>
      <c r="V39" s="361"/>
      <c r="W39" s="361"/>
      <c r="X39" s="361"/>
      <c r="Y39" s="361"/>
      <c r="Z39" s="361"/>
      <c r="AA39" s="361"/>
      <c r="AB39" s="361"/>
      <c r="AC39" s="362"/>
    </row>
  </sheetData>
  <mergeCells count="74">
    <mergeCell ref="T1:AD1"/>
    <mergeCell ref="A1:D1"/>
    <mergeCell ref="AL19:AR20"/>
    <mergeCell ref="AT19:BR20"/>
    <mergeCell ref="AL18:AR18"/>
    <mergeCell ref="B6:J6"/>
    <mergeCell ref="B19:J20"/>
    <mergeCell ref="B18:J18"/>
    <mergeCell ref="L18:N18"/>
    <mergeCell ref="T3:AD3"/>
    <mergeCell ref="T4:AD4"/>
    <mergeCell ref="P3:S3"/>
    <mergeCell ref="P4:S4"/>
    <mergeCell ref="E1:O1"/>
    <mergeCell ref="L6:N6"/>
    <mergeCell ref="B9:J10"/>
    <mergeCell ref="G15:J15"/>
    <mergeCell ref="AL26:AR27"/>
    <mergeCell ref="AL28:AR29"/>
    <mergeCell ref="AT26:BR27"/>
    <mergeCell ref="AT28:BR29"/>
    <mergeCell ref="B28:J29"/>
    <mergeCell ref="B26:J27"/>
    <mergeCell ref="Q26:AD27"/>
    <mergeCell ref="AI26:AK27"/>
    <mergeCell ref="AI28:AK29"/>
    <mergeCell ref="L28:N29"/>
    <mergeCell ref="O28:S29"/>
    <mergeCell ref="L26:N27"/>
    <mergeCell ref="B31:AD31"/>
    <mergeCell ref="B11:F13"/>
    <mergeCell ref="B14:F17"/>
    <mergeCell ref="B21:J25"/>
    <mergeCell ref="L21:N21"/>
    <mergeCell ref="Q24:AD25"/>
    <mergeCell ref="Q22:AD23"/>
    <mergeCell ref="K17:T17"/>
    <mergeCell ref="U17:Y17"/>
    <mergeCell ref="Z17:AD17"/>
    <mergeCell ref="G16:J16"/>
    <mergeCell ref="G17:J17"/>
    <mergeCell ref="K11:AD11"/>
    <mergeCell ref="K12:AD12"/>
    <mergeCell ref="U13:Y13"/>
    <mergeCell ref="Z13:AD13"/>
    <mergeCell ref="G11:J11"/>
    <mergeCell ref="G12:J12"/>
    <mergeCell ref="G13:J13"/>
    <mergeCell ref="G14:J14"/>
    <mergeCell ref="AT21:BR25"/>
    <mergeCell ref="L19:AB20"/>
    <mergeCell ref="AM17:BK17"/>
    <mergeCell ref="AM13:BK13"/>
    <mergeCell ref="K13:T13"/>
    <mergeCell ref="K14:AD14"/>
    <mergeCell ref="K15:AD15"/>
    <mergeCell ref="K16:AD16"/>
    <mergeCell ref="AI21:AK21"/>
    <mergeCell ref="AL21:AR25"/>
    <mergeCell ref="AI17:AK17"/>
    <mergeCell ref="AI11:AK11"/>
    <mergeCell ref="P2:S2"/>
    <mergeCell ref="T2:AD2"/>
    <mergeCell ref="AL6:AR6"/>
    <mergeCell ref="AI19:AK20"/>
    <mergeCell ref="AI6:AK6"/>
    <mergeCell ref="AI9:AK10"/>
    <mergeCell ref="K9:AD10"/>
    <mergeCell ref="AI12:AK12"/>
    <mergeCell ref="AI13:AK13"/>
    <mergeCell ref="AI14:AK14"/>
    <mergeCell ref="AI15:AK15"/>
    <mergeCell ref="AI18:AK18"/>
    <mergeCell ref="AI16:AK16"/>
  </mergeCells>
  <phoneticPr fontId="6"/>
  <dataValidations count="3">
    <dataValidation imeMode="off" allowBlank="1" showInputMessage="1" showErrorMessage="1" sqref="O18:AD18 L18 L21 L6 P6:AD6 T2:AD4 K13:T13 K17:T17" xr:uid="{00000000-0002-0000-1400-000000000000}"/>
    <dataValidation type="list" allowBlank="1" showInputMessage="1" showErrorMessage="1" sqref="L26:N27" xr:uid="{00000000-0002-0000-1400-000001000000}">
      <formula1>$L$38:$L$39</formula1>
    </dataValidation>
    <dataValidation type="list" allowBlank="1" showInputMessage="1" showErrorMessage="1" sqref="L19:AB20" xr:uid="{00000000-0002-0000-1400-000002000000}">
      <formula1>$L$34:$L$37</formula1>
    </dataValidation>
  </dataValidations>
  <pageMargins left="0.9055118110236221" right="0.70866141732283472" top="0.39370078740157483" bottom="0.35433070866141736" header="0.19685039370078741" footer="0.19685039370078741"/>
  <pageSetup paperSize="9" scale="8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Q53"/>
  <sheetViews>
    <sheetView view="pageBreakPreview" zoomScaleNormal="100" zoomScaleSheetLayoutView="100" workbookViewId="0">
      <selection activeCell="G3" sqref="G3"/>
    </sheetView>
  </sheetViews>
  <sheetFormatPr defaultColWidth="3.125" defaultRowHeight="19.5" customHeight="1"/>
  <cols>
    <col min="1" max="16384" width="3.125" style="2"/>
  </cols>
  <sheetData>
    <row r="1" spans="1:69" s="285" customFormat="1" ht="19.5" customHeight="1">
      <c r="A1" s="599" t="s">
        <v>93</v>
      </c>
      <c r="B1" s="599"/>
      <c r="C1" s="599"/>
      <c r="D1" s="599"/>
      <c r="E1" s="964" t="s">
        <v>965</v>
      </c>
      <c r="F1" s="965"/>
      <c r="G1" s="965"/>
      <c r="H1" s="965"/>
      <c r="I1" s="965"/>
      <c r="J1" s="965"/>
      <c r="K1" s="965"/>
      <c r="L1" s="965"/>
      <c r="M1" s="965"/>
      <c r="N1" s="965"/>
      <c r="O1" s="965"/>
      <c r="P1" s="965"/>
      <c r="Q1" s="965"/>
      <c r="R1" s="965"/>
      <c r="S1" s="965"/>
      <c r="T1" s="965"/>
      <c r="U1" s="965"/>
      <c r="V1" s="711" t="str">
        <f>IF(COUNTIF(AJ7:AL47,"未入力"),"未入力の項目があります","")</f>
        <v>未入力の項目があります</v>
      </c>
      <c r="W1" s="711"/>
      <c r="X1" s="711"/>
      <c r="Y1" s="711"/>
      <c r="Z1" s="711"/>
      <c r="AA1" s="711"/>
      <c r="AB1" s="711"/>
      <c r="AC1" s="711"/>
      <c r="AD1" s="711"/>
      <c r="AE1" s="711"/>
      <c r="AF1" s="711"/>
      <c r="AI1" s="285" t="s">
        <v>449</v>
      </c>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row>
    <row r="2" spans="1:69" s="536" customFormat="1" ht="19.5" customHeight="1">
      <c r="A2" s="528"/>
      <c r="B2" s="528"/>
      <c r="C2" s="528"/>
      <c r="D2" s="528"/>
      <c r="E2" s="531"/>
      <c r="F2" s="531"/>
      <c r="G2" s="531"/>
      <c r="H2" s="531"/>
      <c r="I2" s="531"/>
      <c r="J2" s="531"/>
      <c r="K2" s="531"/>
      <c r="L2" s="531"/>
      <c r="M2" s="531"/>
      <c r="N2" s="531"/>
      <c r="O2" s="531"/>
      <c r="P2" s="531"/>
      <c r="Q2" s="531"/>
      <c r="R2" s="708" t="s">
        <v>831</v>
      </c>
      <c r="S2" s="708"/>
      <c r="T2" s="708"/>
      <c r="U2" s="708"/>
      <c r="V2" s="710">
        <f>'１申請書'!$V$3</f>
        <v>46030</v>
      </c>
      <c r="W2" s="709"/>
      <c r="X2" s="709"/>
      <c r="Y2" s="709"/>
      <c r="Z2" s="709"/>
      <c r="AA2" s="709"/>
      <c r="AB2" s="709"/>
      <c r="AC2" s="709"/>
      <c r="AD2" s="709"/>
      <c r="AE2" s="709"/>
      <c r="AF2" s="709"/>
      <c r="AJ2" s="1776" t="s">
        <v>606</v>
      </c>
      <c r="AK2" s="1776"/>
      <c r="AL2" s="1776"/>
      <c r="AM2" s="1776"/>
      <c r="AN2" s="1776"/>
      <c r="AO2" s="1776"/>
      <c r="AP2" s="1776"/>
      <c r="AQ2" s="1776"/>
      <c r="AR2" s="1776"/>
      <c r="AS2" s="1776"/>
      <c r="AT2" s="1776"/>
      <c r="AU2" s="1776"/>
      <c r="AV2" s="1776"/>
      <c r="AW2" s="1776"/>
      <c r="AX2" s="1776"/>
      <c r="AY2" s="1776"/>
      <c r="AZ2" s="1776"/>
      <c r="BA2" s="1776"/>
      <c r="BB2" s="1776"/>
      <c r="BC2" s="1776"/>
      <c r="BD2" s="1776"/>
      <c r="BE2" s="1776"/>
      <c r="BF2" s="1776"/>
      <c r="BG2" s="1776"/>
      <c r="BH2" s="1776"/>
      <c r="BI2" s="1776"/>
      <c r="BJ2" s="1776"/>
      <c r="BK2" s="1776"/>
      <c r="BL2" s="1776"/>
      <c r="BM2" s="535"/>
      <c r="BN2" s="535"/>
      <c r="BO2" s="535"/>
      <c r="BP2" s="535"/>
      <c r="BQ2" s="535"/>
    </row>
    <row r="3" spans="1:69" s="285" customFormat="1" ht="19.5" customHeight="1">
      <c r="R3" s="909" t="s">
        <v>580</v>
      </c>
      <c r="S3" s="909"/>
      <c r="T3" s="909"/>
      <c r="U3" s="909"/>
      <c r="V3" s="709">
        <f>'１申請書'!$K$14</f>
        <v>0</v>
      </c>
      <c r="W3" s="709"/>
      <c r="X3" s="709"/>
      <c r="Y3" s="709"/>
      <c r="Z3" s="709"/>
      <c r="AA3" s="709"/>
      <c r="AB3" s="709"/>
      <c r="AC3" s="709"/>
      <c r="AD3" s="709"/>
      <c r="AE3" s="709"/>
      <c r="AF3" s="709"/>
      <c r="AJ3" s="1776"/>
      <c r="AK3" s="1776"/>
      <c r="AL3" s="1776"/>
      <c r="AM3" s="1776"/>
      <c r="AN3" s="1776"/>
      <c r="AO3" s="1776"/>
      <c r="AP3" s="1776"/>
      <c r="AQ3" s="1776"/>
      <c r="AR3" s="1776"/>
      <c r="AS3" s="1776"/>
      <c r="AT3" s="1776"/>
      <c r="AU3" s="1776"/>
      <c r="AV3" s="1776"/>
      <c r="AW3" s="1776"/>
      <c r="AX3" s="1776"/>
      <c r="AY3" s="1776"/>
      <c r="AZ3" s="1776"/>
      <c r="BA3" s="1776"/>
      <c r="BB3" s="1776"/>
      <c r="BC3" s="1776"/>
      <c r="BD3" s="1776"/>
      <c r="BE3" s="1776"/>
      <c r="BF3" s="1776"/>
      <c r="BG3" s="1776"/>
      <c r="BH3" s="1776"/>
      <c r="BI3" s="1776"/>
      <c r="BJ3" s="1776"/>
      <c r="BK3" s="1776"/>
      <c r="BL3" s="1776"/>
      <c r="BM3" s="1775"/>
      <c r="BN3" s="1775"/>
      <c r="BO3" s="1775"/>
      <c r="BP3" s="1775"/>
      <c r="BQ3" s="1775"/>
    </row>
    <row r="4" spans="1:69" s="285" customFormat="1" ht="19.5" customHeight="1">
      <c r="R4" s="910" t="s">
        <v>96</v>
      </c>
      <c r="S4" s="910"/>
      <c r="T4" s="910"/>
      <c r="U4" s="910"/>
      <c r="V4" s="709">
        <f>'１申請書'!$K$9</f>
        <v>0</v>
      </c>
      <c r="W4" s="709"/>
      <c r="X4" s="709"/>
      <c r="Y4" s="709"/>
      <c r="Z4" s="709"/>
      <c r="AA4" s="709"/>
      <c r="AB4" s="709"/>
      <c r="AC4" s="709"/>
      <c r="AD4" s="709"/>
      <c r="AE4" s="709"/>
      <c r="AF4" s="709"/>
      <c r="AJ4" s="1776"/>
      <c r="AK4" s="1776"/>
      <c r="AL4" s="1776"/>
      <c r="AM4" s="1776"/>
      <c r="AN4" s="1776"/>
      <c r="AO4" s="1776"/>
      <c r="AP4" s="1776"/>
      <c r="AQ4" s="1776"/>
      <c r="AR4" s="1776"/>
      <c r="AS4" s="1776"/>
      <c r="AT4" s="1776"/>
      <c r="AU4" s="1776"/>
      <c r="AV4" s="1776"/>
      <c r="AW4" s="1776"/>
      <c r="AX4" s="1776"/>
      <c r="AY4" s="1776"/>
      <c r="AZ4" s="1776"/>
      <c r="BA4" s="1776"/>
      <c r="BB4" s="1776"/>
      <c r="BC4" s="1776"/>
      <c r="BD4" s="1776"/>
      <c r="BE4" s="1776"/>
      <c r="BF4" s="1776"/>
      <c r="BG4" s="1776"/>
      <c r="BH4" s="1776"/>
      <c r="BI4" s="1776"/>
      <c r="BJ4" s="1776"/>
      <c r="BK4" s="1776"/>
      <c r="BL4" s="1776"/>
      <c r="BM4" s="1775"/>
      <c r="BN4" s="1775"/>
      <c r="BO4" s="1775"/>
      <c r="BP4" s="1775"/>
      <c r="BQ4" s="1775"/>
    </row>
    <row r="5" spans="1:69" s="414" customFormat="1" ht="19.5" customHeight="1">
      <c r="B5" s="375"/>
      <c r="D5" s="447" t="s">
        <v>973</v>
      </c>
      <c r="AJ5" s="447" t="s">
        <v>972</v>
      </c>
      <c r="AK5" s="1775"/>
      <c r="AL5" s="1775"/>
      <c r="AM5" s="1775"/>
      <c r="AN5" s="1775"/>
      <c r="AO5" s="1775"/>
      <c r="AP5" s="1775"/>
      <c r="AQ5" s="1775"/>
      <c r="AR5" s="1775"/>
      <c r="AS5" s="1775"/>
      <c r="AT5" s="1775"/>
      <c r="AU5" s="1775"/>
      <c r="AV5" s="1775"/>
      <c r="AW5" s="1775"/>
      <c r="AX5" s="1775"/>
      <c r="AY5" s="1775"/>
      <c r="AZ5" s="1775"/>
      <c r="BA5" s="1775"/>
      <c r="BB5" s="1775"/>
      <c r="BC5" s="1775"/>
      <c r="BD5" s="1775"/>
      <c r="BE5" s="1775"/>
      <c r="BF5" s="1775"/>
      <c r="BG5" s="1775"/>
      <c r="BH5" s="1775"/>
      <c r="BI5" s="1775"/>
      <c r="BJ5" s="1775"/>
      <c r="BK5" s="1775"/>
      <c r="BL5" s="1775"/>
      <c r="BM5" s="1775"/>
      <c r="BN5" s="1775"/>
      <c r="BO5" s="1775"/>
      <c r="BP5" s="1775"/>
      <c r="BQ5" s="1775"/>
    </row>
    <row r="6" spans="1:69" ht="19.5" customHeight="1">
      <c r="B6" s="599" t="s">
        <v>88</v>
      </c>
      <c r="C6" s="599"/>
      <c r="D6" s="994" t="s">
        <v>510</v>
      </c>
      <c r="E6" s="994"/>
      <c r="F6" s="994"/>
      <c r="G6" s="994"/>
      <c r="H6" s="599"/>
      <c r="I6" s="599"/>
      <c r="J6" s="599"/>
      <c r="K6" s="599" t="s">
        <v>17</v>
      </c>
      <c r="L6" s="599"/>
      <c r="M6" s="599"/>
      <c r="N6" s="599"/>
      <c r="O6" s="599"/>
      <c r="P6" s="599"/>
      <c r="Q6" s="599"/>
      <c r="R6" s="599" t="s">
        <v>511</v>
      </c>
      <c r="S6" s="599"/>
      <c r="T6" s="599"/>
      <c r="U6" s="994" t="s">
        <v>512</v>
      </c>
      <c r="V6" s="599"/>
      <c r="W6" s="599"/>
      <c r="X6" s="599" t="s">
        <v>513</v>
      </c>
      <c r="Y6" s="599"/>
      <c r="Z6" s="599"/>
      <c r="AA6" s="599"/>
      <c r="AB6" s="599" t="s">
        <v>514</v>
      </c>
      <c r="AC6" s="599"/>
      <c r="AD6" s="599"/>
      <c r="AE6" s="599"/>
      <c r="AJ6" s="285"/>
      <c r="AK6" s="285"/>
      <c r="AL6" s="409"/>
      <c r="AM6" s="717" t="s">
        <v>277</v>
      </c>
      <c r="AN6" s="717"/>
      <c r="AO6" s="717"/>
      <c r="AP6" s="717"/>
      <c r="AQ6" s="717"/>
      <c r="AR6" s="717"/>
      <c r="AS6" s="717"/>
      <c r="AT6" s="717"/>
      <c r="AU6" s="285"/>
      <c r="AV6" s="285"/>
      <c r="AW6" s="285"/>
      <c r="AX6" s="285"/>
      <c r="AY6" s="285"/>
      <c r="AZ6" s="285"/>
      <c r="BA6" s="285"/>
      <c r="BB6" s="285"/>
      <c r="BC6" s="285"/>
      <c r="BD6" s="285"/>
      <c r="BE6" s="285"/>
      <c r="BF6" s="285"/>
      <c r="BG6" s="285"/>
      <c r="BH6" s="285"/>
      <c r="BI6" s="285"/>
      <c r="BJ6" s="285"/>
      <c r="BK6" s="285"/>
      <c r="BL6" s="285"/>
      <c r="BM6" s="285"/>
      <c r="BN6" s="285"/>
      <c r="BO6" s="285"/>
      <c r="BP6" s="285"/>
      <c r="BQ6" s="285"/>
    </row>
    <row r="7" spans="1:69" ht="19.5" customHeight="1">
      <c r="B7" s="599"/>
      <c r="C7" s="599"/>
      <c r="D7" s="599"/>
      <c r="E7" s="599"/>
      <c r="F7" s="599"/>
      <c r="G7" s="599"/>
      <c r="H7" s="599"/>
      <c r="I7" s="599"/>
      <c r="J7" s="599"/>
      <c r="K7" s="599"/>
      <c r="L7" s="599"/>
      <c r="M7" s="599"/>
      <c r="N7" s="599"/>
      <c r="O7" s="599"/>
      <c r="P7" s="599"/>
      <c r="Q7" s="599"/>
      <c r="R7" s="599"/>
      <c r="S7" s="599"/>
      <c r="T7" s="599"/>
      <c r="U7" s="599"/>
      <c r="V7" s="599"/>
      <c r="W7" s="599"/>
      <c r="X7" s="599"/>
      <c r="Y7" s="599"/>
      <c r="Z7" s="599"/>
      <c r="AA7" s="599"/>
      <c r="AB7" s="911"/>
      <c r="AC7" s="911"/>
      <c r="AD7" s="911"/>
      <c r="AE7" s="911"/>
      <c r="AJ7" s="1339" t="str">
        <f>IF(COUNTIF(AJ8:AJ47,"")=40,"未入力","")</f>
        <v>未入力</v>
      </c>
      <c r="AK7" s="1340"/>
      <c r="AL7" s="1467"/>
      <c r="AM7" s="718"/>
      <c r="AN7" s="718"/>
      <c r="AO7" s="718"/>
      <c r="AP7" s="718"/>
      <c r="AQ7" s="718"/>
      <c r="AR7" s="718"/>
      <c r="AS7" s="718"/>
      <c r="AT7" s="718"/>
    </row>
    <row r="8" spans="1:69" ht="19.5" customHeight="1">
      <c r="B8" s="599">
        <v>1</v>
      </c>
      <c r="C8" s="599"/>
      <c r="D8" s="1017"/>
      <c r="E8" s="1017"/>
      <c r="F8" s="1017"/>
      <c r="G8" s="1017"/>
      <c r="H8" s="1017"/>
      <c r="I8" s="1017"/>
      <c r="J8" s="1017"/>
      <c r="K8" s="1017"/>
      <c r="L8" s="1017"/>
      <c r="M8" s="1017"/>
      <c r="N8" s="1017"/>
      <c r="O8" s="1017"/>
      <c r="P8" s="1017"/>
      <c r="Q8" s="1017"/>
      <c r="R8" s="1617"/>
      <c r="S8" s="1617"/>
      <c r="T8" s="1617"/>
      <c r="U8" s="1617"/>
      <c r="V8" s="1617"/>
      <c r="W8" s="1617"/>
      <c r="X8" s="1016"/>
      <c r="Y8" s="1016"/>
      <c r="Z8" s="1016"/>
      <c r="AA8" s="1264"/>
      <c r="AB8" s="610" t="s">
        <v>515</v>
      </c>
      <c r="AC8" s="611"/>
      <c r="AD8" s="1022"/>
      <c r="AE8" s="1023"/>
      <c r="AJ8" s="1341" t="str">
        <f>IF(AND(D8&lt;&gt;"",AD8&lt;&gt;""),"OK",IF(AND(D8="",AD8=""),"","未入力"))</f>
        <v/>
      </c>
      <c r="AK8" s="1149"/>
      <c r="AL8" s="1363"/>
      <c r="AM8" s="1131" t="s">
        <v>514</v>
      </c>
      <c r="AN8" s="1132"/>
      <c r="AO8" s="1132"/>
      <c r="AP8" s="1132"/>
      <c r="AQ8" s="1133"/>
      <c r="AR8" s="1616" t="s">
        <v>515</v>
      </c>
      <c r="AS8" s="1616"/>
      <c r="AT8" s="1616"/>
      <c r="AU8" s="208"/>
      <c r="AV8" s="620" t="s">
        <v>516</v>
      </c>
      <c r="AW8" s="620"/>
      <c r="AX8" s="620"/>
      <c r="AY8" s="620"/>
      <c r="AZ8" s="620"/>
      <c r="BA8" s="620"/>
      <c r="BB8" s="620"/>
      <c r="BC8" s="620"/>
      <c r="BD8" s="620"/>
      <c r="BE8" s="620"/>
      <c r="BF8" s="620"/>
      <c r="BG8" s="620"/>
      <c r="BH8" s="620"/>
      <c r="BI8" s="620"/>
      <c r="BJ8" s="620"/>
      <c r="BK8" s="620"/>
      <c r="BL8" s="620"/>
      <c r="BM8" s="620"/>
      <c r="BN8" s="620"/>
      <c r="BO8" s="620"/>
      <c r="BP8" s="620"/>
      <c r="BQ8" s="1122"/>
    </row>
    <row r="9" spans="1:69" ht="19.5" customHeight="1">
      <c r="B9" s="599"/>
      <c r="C9" s="599"/>
      <c r="D9" s="1017"/>
      <c r="E9" s="1017"/>
      <c r="F9" s="1017"/>
      <c r="G9" s="1017"/>
      <c r="H9" s="1017"/>
      <c r="I9" s="1017"/>
      <c r="J9" s="1017"/>
      <c r="K9" s="1017"/>
      <c r="L9" s="1017"/>
      <c r="M9" s="1017"/>
      <c r="N9" s="1017"/>
      <c r="O9" s="1017"/>
      <c r="P9" s="1017"/>
      <c r="Q9" s="1017"/>
      <c r="R9" s="1617"/>
      <c r="S9" s="1617"/>
      <c r="T9" s="1617"/>
      <c r="U9" s="1617"/>
      <c r="V9" s="1617"/>
      <c r="W9" s="1617"/>
      <c r="X9" s="1016"/>
      <c r="Y9" s="1016"/>
      <c r="Z9" s="1016"/>
      <c r="AA9" s="1264"/>
      <c r="AB9" s="613" t="s">
        <v>517</v>
      </c>
      <c r="AC9" s="614"/>
      <c r="AD9" s="1025"/>
      <c r="AE9" s="1026"/>
      <c r="AJ9" s="1341" t="str">
        <f>IF(AND(D8&lt;&gt;"",AD9&lt;&gt;""),"OK",IF(AND(D8="",AD9=""),"","未入力"))</f>
        <v/>
      </c>
      <c r="AK9" s="1149"/>
      <c r="AL9" s="1363"/>
      <c r="AM9" s="1134"/>
      <c r="AN9" s="1135"/>
      <c r="AO9" s="1135"/>
      <c r="AP9" s="1135"/>
      <c r="AQ9" s="1136"/>
      <c r="AR9" s="1616" t="s">
        <v>517</v>
      </c>
      <c r="AS9" s="1616"/>
      <c r="AT9" s="1616"/>
      <c r="AU9" s="85"/>
      <c r="AV9" s="673"/>
      <c r="AW9" s="673"/>
      <c r="AX9" s="673"/>
      <c r="AY9" s="673"/>
      <c r="AZ9" s="673"/>
      <c r="BA9" s="673"/>
      <c r="BB9" s="673"/>
      <c r="BC9" s="673"/>
      <c r="BD9" s="673"/>
      <c r="BE9" s="673"/>
      <c r="BF9" s="673"/>
      <c r="BG9" s="673"/>
      <c r="BH9" s="673"/>
      <c r="BI9" s="673"/>
      <c r="BJ9" s="673"/>
      <c r="BK9" s="673"/>
      <c r="BL9" s="673"/>
      <c r="BM9" s="673"/>
      <c r="BN9" s="673"/>
      <c r="BO9" s="673"/>
      <c r="BP9" s="673"/>
      <c r="BQ9" s="1196"/>
    </row>
    <row r="10" spans="1:69" ht="19.5" customHeight="1">
      <c r="B10" s="599">
        <v>2</v>
      </c>
      <c r="C10" s="599"/>
      <c r="D10" s="1017"/>
      <c r="E10" s="1017"/>
      <c r="F10" s="1017"/>
      <c r="G10" s="1017"/>
      <c r="H10" s="1017"/>
      <c r="I10" s="1017"/>
      <c r="J10" s="1017"/>
      <c r="K10" s="1017"/>
      <c r="L10" s="1017"/>
      <c r="M10" s="1017"/>
      <c r="N10" s="1017"/>
      <c r="O10" s="1017"/>
      <c r="P10" s="1017"/>
      <c r="Q10" s="1017"/>
      <c r="R10" s="1617"/>
      <c r="S10" s="1617"/>
      <c r="T10" s="1617"/>
      <c r="U10" s="1617"/>
      <c r="V10" s="1617"/>
      <c r="W10" s="1617"/>
      <c r="X10" s="1016"/>
      <c r="Y10" s="1016"/>
      <c r="Z10" s="1016"/>
      <c r="AA10" s="1016"/>
      <c r="AB10" s="610" t="s">
        <v>515</v>
      </c>
      <c r="AC10" s="611"/>
      <c r="AD10" s="1022"/>
      <c r="AE10" s="1023"/>
      <c r="AJ10" s="1341" t="str">
        <f t="shared" ref="AJ10" si="0">IF(AND(D10&lt;&gt;"",AD10&lt;&gt;""),"OK",IF(AND(D10="",AD10=""),"","未入力"))</f>
        <v/>
      </c>
      <c r="AK10" s="1149"/>
      <c r="AL10" s="1363"/>
      <c r="AM10" s="1131" t="s">
        <v>514</v>
      </c>
      <c r="AN10" s="1132"/>
      <c r="AO10" s="1132"/>
      <c r="AP10" s="1132"/>
      <c r="AQ10" s="1133"/>
      <c r="AR10" s="1616" t="s">
        <v>515</v>
      </c>
      <c r="AS10" s="1616"/>
      <c r="AT10" s="1616"/>
      <c r="AU10" s="85"/>
      <c r="AV10" s="86"/>
      <c r="AW10" s="86"/>
      <c r="AX10" s="86"/>
      <c r="AY10" s="86"/>
      <c r="AZ10" s="86"/>
      <c r="BA10" s="86"/>
      <c r="BB10" s="86"/>
      <c r="BC10" s="86"/>
      <c r="BD10" s="86"/>
      <c r="BE10" s="86"/>
      <c r="BF10" s="86"/>
      <c r="BG10" s="86"/>
      <c r="BH10" s="86"/>
      <c r="BI10" s="86"/>
      <c r="BJ10" s="86"/>
      <c r="BK10" s="86"/>
      <c r="BL10" s="86"/>
      <c r="BM10" s="86"/>
      <c r="BN10" s="86"/>
      <c r="BO10" s="86"/>
      <c r="BP10" s="86"/>
      <c r="BQ10" s="87"/>
    </row>
    <row r="11" spans="1:69" ht="19.5" customHeight="1">
      <c r="B11" s="599"/>
      <c r="C11" s="599"/>
      <c r="D11" s="1017"/>
      <c r="E11" s="1017"/>
      <c r="F11" s="1017"/>
      <c r="G11" s="1017"/>
      <c r="H11" s="1017"/>
      <c r="I11" s="1017"/>
      <c r="J11" s="1017"/>
      <c r="K11" s="1017"/>
      <c r="L11" s="1017"/>
      <c r="M11" s="1017"/>
      <c r="N11" s="1017"/>
      <c r="O11" s="1017"/>
      <c r="P11" s="1017"/>
      <c r="Q11" s="1017"/>
      <c r="R11" s="1617"/>
      <c r="S11" s="1617"/>
      <c r="T11" s="1617"/>
      <c r="U11" s="1617"/>
      <c r="V11" s="1617"/>
      <c r="W11" s="1617"/>
      <c r="X11" s="1016"/>
      <c r="Y11" s="1016"/>
      <c r="Z11" s="1016"/>
      <c r="AA11" s="1016"/>
      <c r="AB11" s="613" t="s">
        <v>517</v>
      </c>
      <c r="AC11" s="614"/>
      <c r="AD11" s="1025"/>
      <c r="AE11" s="1026"/>
      <c r="AJ11" s="1341" t="str">
        <f t="shared" ref="AJ11" si="1">IF(AND(D10&lt;&gt;"",AD11&lt;&gt;""),"OK",IF(AND(D10="",AD11=""),"","未入力"))</f>
        <v/>
      </c>
      <c r="AK11" s="1149"/>
      <c r="AL11" s="1363"/>
      <c r="AM11" s="1134"/>
      <c r="AN11" s="1135"/>
      <c r="AO11" s="1135"/>
      <c r="AP11" s="1135"/>
      <c r="AQ11" s="1136"/>
      <c r="AR11" s="1616" t="s">
        <v>517</v>
      </c>
      <c r="AS11" s="1616"/>
      <c r="AT11" s="1616"/>
      <c r="AU11" s="85"/>
      <c r="AV11" s="86"/>
      <c r="AW11" s="86"/>
      <c r="AX11" s="86"/>
      <c r="AY11" s="86"/>
      <c r="AZ11" s="86"/>
      <c r="BA11" s="86"/>
      <c r="BB11" s="86"/>
      <c r="BC11" s="86"/>
      <c r="BD11" s="86"/>
      <c r="BE11" s="86"/>
      <c r="BF11" s="86"/>
      <c r="BG11" s="86"/>
      <c r="BH11" s="86"/>
      <c r="BI11" s="86"/>
      <c r="BJ11" s="86"/>
      <c r="BK11" s="86"/>
      <c r="BL11" s="86"/>
      <c r="BM11" s="86"/>
      <c r="BN11" s="86"/>
      <c r="BO11" s="86"/>
      <c r="BP11" s="86"/>
      <c r="BQ11" s="87"/>
    </row>
    <row r="12" spans="1:69" ht="19.5" customHeight="1">
      <c r="B12" s="599">
        <v>3</v>
      </c>
      <c r="C12" s="599"/>
      <c r="D12" s="1017"/>
      <c r="E12" s="1017"/>
      <c r="F12" s="1017"/>
      <c r="G12" s="1017"/>
      <c r="H12" s="1017"/>
      <c r="I12" s="1017"/>
      <c r="J12" s="1017"/>
      <c r="K12" s="1017"/>
      <c r="L12" s="1017"/>
      <c r="M12" s="1017"/>
      <c r="N12" s="1017"/>
      <c r="O12" s="1017"/>
      <c r="P12" s="1017"/>
      <c r="Q12" s="1017"/>
      <c r="R12" s="1617"/>
      <c r="S12" s="1617"/>
      <c r="T12" s="1617"/>
      <c r="U12" s="1617"/>
      <c r="V12" s="1617"/>
      <c r="W12" s="1617"/>
      <c r="X12" s="1016"/>
      <c r="Y12" s="1016"/>
      <c r="Z12" s="1016"/>
      <c r="AA12" s="1016"/>
      <c r="AB12" s="610" t="s">
        <v>515</v>
      </c>
      <c r="AC12" s="611"/>
      <c r="AD12" s="1022"/>
      <c r="AE12" s="1023"/>
      <c r="AJ12" s="1341" t="str">
        <f t="shared" ref="AJ12" si="2">IF(AND(D12&lt;&gt;"",AD12&lt;&gt;""),"OK",IF(AND(D12="",AD12=""),"","未入力"))</f>
        <v/>
      </c>
      <c r="AK12" s="1149"/>
      <c r="AL12" s="1363"/>
      <c r="AM12" s="1131" t="s">
        <v>514</v>
      </c>
      <c r="AN12" s="1132"/>
      <c r="AO12" s="1132"/>
      <c r="AP12" s="1132"/>
      <c r="AQ12" s="1133"/>
      <c r="AR12" s="1616" t="s">
        <v>515</v>
      </c>
      <c r="AS12" s="1616"/>
      <c r="AT12" s="1616"/>
      <c r="AU12" s="85"/>
      <c r="AV12" s="86"/>
      <c r="AW12" s="86"/>
      <c r="AX12" s="86"/>
      <c r="AY12" s="86"/>
      <c r="AZ12" s="86"/>
      <c r="BA12" s="86"/>
      <c r="BB12" s="86"/>
      <c r="BC12" s="86"/>
      <c r="BD12" s="86"/>
      <c r="BE12" s="86"/>
      <c r="BF12" s="86"/>
      <c r="BG12" s="86"/>
      <c r="BH12" s="86"/>
      <c r="BI12" s="86"/>
      <c r="BJ12" s="86"/>
      <c r="BK12" s="86"/>
      <c r="BL12" s="86"/>
      <c r="BM12" s="86"/>
      <c r="BN12" s="86"/>
      <c r="BO12" s="86"/>
      <c r="BP12" s="86"/>
      <c r="BQ12" s="87"/>
    </row>
    <row r="13" spans="1:69" ht="19.5" customHeight="1">
      <c r="B13" s="599"/>
      <c r="C13" s="599"/>
      <c r="D13" s="1017"/>
      <c r="E13" s="1017"/>
      <c r="F13" s="1017"/>
      <c r="G13" s="1017"/>
      <c r="H13" s="1017"/>
      <c r="I13" s="1017"/>
      <c r="J13" s="1017"/>
      <c r="K13" s="1017"/>
      <c r="L13" s="1017"/>
      <c r="M13" s="1017"/>
      <c r="N13" s="1017"/>
      <c r="O13" s="1017"/>
      <c r="P13" s="1017"/>
      <c r="Q13" s="1017"/>
      <c r="R13" s="1617"/>
      <c r="S13" s="1617"/>
      <c r="T13" s="1617"/>
      <c r="U13" s="1617"/>
      <c r="V13" s="1617"/>
      <c r="W13" s="1617"/>
      <c r="X13" s="1016"/>
      <c r="Y13" s="1016"/>
      <c r="Z13" s="1016"/>
      <c r="AA13" s="1016"/>
      <c r="AB13" s="613" t="s">
        <v>517</v>
      </c>
      <c r="AC13" s="614"/>
      <c r="AD13" s="1025"/>
      <c r="AE13" s="1026"/>
      <c r="AJ13" s="1341" t="str">
        <f t="shared" ref="AJ13" si="3">IF(AND(D12&lt;&gt;"",AD13&lt;&gt;""),"OK",IF(AND(D12="",AD13=""),"","未入力"))</f>
        <v/>
      </c>
      <c r="AK13" s="1149"/>
      <c r="AL13" s="1363"/>
      <c r="AM13" s="1134"/>
      <c r="AN13" s="1135"/>
      <c r="AO13" s="1135"/>
      <c r="AP13" s="1135"/>
      <c r="AQ13" s="1136"/>
      <c r="AR13" s="1616" t="s">
        <v>517</v>
      </c>
      <c r="AS13" s="1616"/>
      <c r="AT13" s="1616"/>
      <c r="AU13" s="85"/>
      <c r="AV13" s="86"/>
      <c r="AW13" s="86"/>
      <c r="AX13" s="86"/>
      <c r="AY13" s="86"/>
      <c r="AZ13" s="86"/>
      <c r="BA13" s="86"/>
      <c r="BB13" s="86"/>
      <c r="BC13" s="86"/>
      <c r="BD13" s="86"/>
      <c r="BE13" s="86"/>
      <c r="BF13" s="86"/>
      <c r="BG13" s="86"/>
      <c r="BH13" s="86"/>
      <c r="BI13" s="86"/>
      <c r="BJ13" s="86"/>
      <c r="BK13" s="86"/>
      <c r="BL13" s="86"/>
      <c r="BM13" s="86"/>
      <c r="BN13" s="86"/>
      <c r="BO13" s="86"/>
      <c r="BP13" s="86"/>
      <c r="BQ13" s="87"/>
    </row>
    <row r="14" spans="1:69" ht="19.5" customHeight="1">
      <c r="B14" s="599">
        <v>4</v>
      </c>
      <c r="C14" s="599"/>
      <c r="D14" s="1017"/>
      <c r="E14" s="1017"/>
      <c r="F14" s="1017"/>
      <c r="G14" s="1017"/>
      <c r="H14" s="1017"/>
      <c r="I14" s="1017"/>
      <c r="J14" s="1017"/>
      <c r="K14" s="1017"/>
      <c r="L14" s="1017"/>
      <c r="M14" s="1017"/>
      <c r="N14" s="1017"/>
      <c r="O14" s="1017"/>
      <c r="P14" s="1017"/>
      <c r="Q14" s="1017"/>
      <c r="R14" s="1617"/>
      <c r="S14" s="1617"/>
      <c r="T14" s="1617"/>
      <c r="U14" s="1617"/>
      <c r="V14" s="1617"/>
      <c r="W14" s="1617"/>
      <c r="X14" s="1016"/>
      <c r="Y14" s="1016"/>
      <c r="Z14" s="1016"/>
      <c r="AA14" s="1016"/>
      <c r="AB14" s="610" t="s">
        <v>515</v>
      </c>
      <c r="AC14" s="611"/>
      <c r="AD14" s="1022"/>
      <c r="AE14" s="1023"/>
      <c r="AJ14" s="1341" t="str">
        <f t="shared" ref="AJ14" si="4">IF(AND(D14&lt;&gt;"",AD14&lt;&gt;""),"OK",IF(AND(D14="",AD14=""),"","未入力"))</f>
        <v/>
      </c>
      <c r="AK14" s="1149"/>
      <c r="AL14" s="1363"/>
      <c r="AM14" s="1131" t="s">
        <v>514</v>
      </c>
      <c r="AN14" s="1132"/>
      <c r="AO14" s="1132"/>
      <c r="AP14" s="1132"/>
      <c r="AQ14" s="1133"/>
      <c r="AR14" s="1616" t="s">
        <v>515</v>
      </c>
      <c r="AS14" s="1616"/>
      <c r="AT14" s="1616"/>
      <c r="AU14" s="85"/>
      <c r="AV14" s="86"/>
      <c r="AW14" s="86"/>
      <c r="AX14" s="86"/>
      <c r="AY14" s="86"/>
      <c r="AZ14" s="86"/>
      <c r="BA14" s="86"/>
      <c r="BB14" s="86"/>
      <c r="BC14" s="86"/>
      <c r="BD14" s="86"/>
      <c r="BE14" s="86"/>
      <c r="BF14" s="86"/>
      <c r="BG14" s="86"/>
      <c r="BH14" s="86"/>
      <c r="BI14" s="86"/>
      <c r="BJ14" s="86"/>
      <c r="BK14" s="86"/>
      <c r="BL14" s="86"/>
      <c r="BM14" s="86"/>
      <c r="BN14" s="86"/>
      <c r="BO14" s="86"/>
      <c r="BP14" s="86"/>
      <c r="BQ14" s="87"/>
    </row>
    <row r="15" spans="1:69" ht="19.5" customHeight="1">
      <c r="B15" s="599"/>
      <c r="C15" s="599"/>
      <c r="D15" s="1017"/>
      <c r="E15" s="1017"/>
      <c r="F15" s="1017"/>
      <c r="G15" s="1017"/>
      <c r="H15" s="1017"/>
      <c r="I15" s="1017"/>
      <c r="J15" s="1017"/>
      <c r="K15" s="1017"/>
      <c r="L15" s="1017"/>
      <c r="M15" s="1017"/>
      <c r="N15" s="1017"/>
      <c r="O15" s="1017"/>
      <c r="P15" s="1017"/>
      <c r="Q15" s="1017"/>
      <c r="R15" s="1617"/>
      <c r="S15" s="1617"/>
      <c r="T15" s="1617"/>
      <c r="U15" s="1617"/>
      <c r="V15" s="1617"/>
      <c r="W15" s="1617"/>
      <c r="X15" s="1016"/>
      <c r="Y15" s="1016"/>
      <c r="Z15" s="1016"/>
      <c r="AA15" s="1016"/>
      <c r="AB15" s="613" t="s">
        <v>517</v>
      </c>
      <c r="AC15" s="614"/>
      <c r="AD15" s="1025"/>
      <c r="AE15" s="1026"/>
      <c r="AJ15" s="1341" t="str">
        <f t="shared" ref="AJ15" si="5">IF(AND(D14&lt;&gt;"",AD15&lt;&gt;""),"OK",IF(AND(D14="",AD15=""),"","未入力"))</f>
        <v/>
      </c>
      <c r="AK15" s="1149"/>
      <c r="AL15" s="1363"/>
      <c r="AM15" s="1134"/>
      <c r="AN15" s="1135"/>
      <c r="AO15" s="1135"/>
      <c r="AP15" s="1135"/>
      <c r="AQ15" s="1136"/>
      <c r="AR15" s="1616" t="s">
        <v>517</v>
      </c>
      <c r="AS15" s="1616"/>
      <c r="AT15" s="1616"/>
      <c r="AU15" s="85"/>
      <c r="AV15" s="86"/>
      <c r="AW15" s="86"/>
      <c r="AX15" s="86"/>
      <c r="AY15" s="86"/>
      <c r="AZ15" s="86"/>
      <c r="BA15" s="86"/>
      <c r="BB15" s="86"/>
      <c r="BC15" s="86"/>
      <c r="BD15" s="86"/>
      <c r="BE15" s="86"/>
      <c r="BF15" s="86"/>
      <c r="BG15" s="86"/>
      <c r="BH15" s="86"/>
      <c r="BI15" s="86"/>
      <c r="BJ15" s="86"/>
      <c r="BK15" s="86"/>
      <c r="BL15" s="86"/>
      <c r="BM15" s="86"/>
      <c r="BN15" s="86"/>
      <c r="BO15" s="86"/>
      <c r="BP15" s="86"/>
      <c r="BQ15" s="87"/>
    </row>
    <row r="16" spans="1:69" ht="19.5" customHeight="1">
      <c r="B16" s="599">
        <v>5</v>
      </c>
      <c r="C16" s="599"/>
      <c r="D16" s="1017"/>
      <c r="E16" s="1017"/>
      <c r="F16" s="1017"/>
      <c r="G16" s="1017"/>
      <c r="H16" s="1017"/>
      <c r="I16" s="1017"/>
      <c r="J16" s="1017"/>
      <c r="K16" s="1017"/>
      <c r="L16" s="1017"/>
      <c r="M16" s="1017"/>
      <c r="N16" s="1017"/>
      <c r="O16" s="1017"/>
      <c r="P16" s="1017"/>
      <c r="Q16" s="1017"/>
      <c r="R16" s="1617"/>
      <c r="S16" s="1617"/>
      <c r="T16" s="1617"/>
      <c r="U16" s="1617"/>
      <c r="V16" s="1617"/>
      <c r="W16" s="1617"/>
      <c r="X16" s="1016"/>
      <c r="Y16" s="1016"/>
      <c r="Z16" s="1016"/>
      <c r="AA16" s="1016"/>
      <c r="AB16" s="610" t="s">
        <v>515</v>
      </c>
      <c r="AC16" s="611"/>
      <c r="AD16" s="1022"/>
      <c r="AE16" s="1023"/>
      <c r="AJ16" s="1341" t="str">
        <f t="shared" ref="AJ16" si="6">IF(AND(D16&lt;&gt;"",AD16&lt;&gt;""),"OK",IF(AND(D16="",AD16=""),"","未入力"))</f>
        <v/>
      </c>
      <c r="AK16" s="1149"/>
      <c r="AL16" s="1363"/>
      <c r="AM16" s="1131" t="s">
        <v>514</v>
      </c>
      <c r="AN16" s="1132"/>
      <c r="AO16" s="1132"/>
      <c r="AP16" s="1132"/>
      <c r="AQ16" s="1133"/>
      <c r="AR16" s="1616" t="s">
        <v>515</v>
      </c>
      <c r="AS16" s="1616"/>
      <c r="AT16" s="1616"/>
      <c r="AU16" s="85"/>
      <c r="AV16" s="86"/>
      <c r="AW16" s="86"/>
      <c r="AX16" s="86"/>
      <c r="AY16" s="86"/>
      <c r="AZ16" s="86"/>
      <c r="BA16" s="86"/>
      <c r="BB16" s="86"/>
      <c r="BC16" s="86"/>
      <c r="BD16" s="86"/>
      <c r="BE16" s="86"/>
      <c r="BF16" s="86"/>
      <c r="BG16" s="86"/>
      <c r="BH16" s="86"/>
      <c r="BI16" s="86"/>
      <c r="BJ16" s="86"/>
      <c r="BK16" s="86"/>
      <c r="BL16" s="86"/>
      <c r="BM16" s="86"/>
      <c r="BN16" s="86"/>
      <c r="BO16" s="86"/>
      <c r="BP16" s="86"/>
      <c r="BQ16" s="87"/>
    </row>
    <row r="17" spans="2:69" ht="19.5" customHeight="1">
      <c r="B17" s="599"/>
      <c r="C17" s="599"/>
      <c r="D17" s="1017"/>
      <c r="E17" s="1017"/>
      <c r="F17" s="1017"/>
      <c r="G17" s="1017"/>
      <c r="H17" s="1017"/>
      <c r="I17" s="1017"/>
      <c r="J17" s="1017"/>
      <c r="K17" s="1017"/>
      <c r="L17" s="1017"/>
      <c r="M17" s="1017"/>
      <c r="N17" s="1017"/>
      <c r="O17" s="1017"/>
      <c r="P17" s="1017"/>
      <c r="Q17" s="1017"/>
      <c r="R17" s="1617"/>
      <c r="S17" s="1617"/>
      <c r="T17" s="1617"/>
      <c r="U17" s="1617"/>
      <c r="V17" s="1617"/>
      <c r="W17" s="1617"/>
      <c r="X17" s="1016"/>
      <c r="Y17" s="1016"/>
      <c r="Z17" s="1016"/>
      <c r="AA17" s="1016"/>
      <c r="AB17" s="613" t="s">
        <v>517</v>
      </c>
      <c r="AC17" s="614"/>
      <c r="AD17" s="1025"/>
      <c r="AE17" s="1026"/>
      <c r="AJ17" s="1341" t="str">
        <f t="shared" ref="AJ17" si="7">IF(AND(D16&lt;&gt;"",AD17&lt;&gt;""),"OK",IF(AND(D16="",AD17=""),"","未入力"))</f>
        <v/>
      </c>
      <c r="AK17" s="1149"/>
      <c r="AL17" s="1363"/>
      <c r="AM17" s="1134"/>
      <c r="AN17" s="1135"/>
      <c r="AO17" s="1135"/>
      <c r="AP17" s="1135"/>
      <c r="AQ17" s="1136"/>
      <c r="AR17" s="1616" t="s">
        <v>517</v>
      </c>
      <c r="AS17" s="1616"/>
      <c r="AT17" s="1616"/>
      <c r="AU17" s="85"/>
      <c r="AV17" s="86"/>
      <c r="AW17" s="86"/>
      <c r="AX17" s="86"/>
      <c r="AY17" s="86"/>
      <c r="AZ17" s="86"/>
      <c r="BA17" s="86"/>
      <c r="BB17" s="86"/>
      <c r="BC17" s="86"/>
      <c r="BD17" s="86"/>
      <c r="BE17" s="86"/>
      <c r="BF17" s="86"/>
      <c r="BG17" s="86"/>
      <c r="BH17" s="86"/>
      <c r="BI17" s="86"/>
      <c r="BJ17" s="86"/>
      <c r="BK17" s="86"/>
      <c r="BL17" s="86"/>
      <c r="BM17" s="86"/>
      <c r="BN17" s="86"/>
      <c r="BO17" s="86"/>
      <c r="BP17" s="86"/>
      <c r="BQ17" s="87"/>
    </row>
    <row r="18" spans="2:69" ht="19.5" customHeight="1">
      <c r="B18" s="599">
        <v>6</v>
      </c>
      <c r="C18" s="599"/>
      <c r="D18" s="1017"/>
      <c r="E18" s="1017"/>
      <c r="F18" s="1017"/>
      <c r="G18" s="1017"/>
      <c r="H18" s="1017"/>
      <c r="I18" s="1017"/>
      <c r="J18" s="1017"/>
      <c r="K18" s="1017"/>
      <c r="L18" s="1017"/>
      <c r="M18" s="1017"/>
      <c r="N18" s="1017"/>
      <c r="O18" s="1017"/>
      <c r="P18" s="1017"/>
      <c r="Q18" s="1017"/>
      <c r="R18" s="1617"/>
      <c r="S18" s="1617"/>
      <c r="T18" s="1617"/>
      <c r="U18" s="1617"/>
      <c r="V18" s="1617"/>
      <c r="W18" s="1617"/>
      <c r="X18" s="1016"/>
      <c r="Y18" s="1016"/>
      <c r="Z18" s="1016"/>
      <c r="AA18" s="1264"/>
      <c r="AB18" s="610" t="s">
        <v>515</v>
      </c>
      <c r="AC18" s="611"/>
      <c r="AD18" s="1022"/>
      <c r="AE18" s="1023"/>
      <c r="AJ18" s="1341" t="str">
        <f t="shared" ref="AJ18" si="8">IF(AND(D18&lt;&gt;"",AD18&lt;&gt;""),"OK",IF(AND(D18="",AD18=""),"","未入力"))</f>
        <v/>
      </c>
      <c r="AK18" s="1149"/>
      <c r="AL18" s="1363"/>
      <c r="AM18" s="1131" t="s">
        <v>514</v>
      </c>
      <c r="AN18" s="1132"/>
      <c r="AO18" s="1132"/>
      <c r="AP18" s="1132"/>
      <c r="AQ18" s="1133"/>
      <c r="AR18" s="1616" t="s">
        <v>515</v>
      </c>
      <c r="AS18" s="1616"/>
      <c r="AT18" s="1616"/>
      <c r="AU18" s="85"/>
      <c r="AV18" s="86"/>
      <c r="AW18" s="86"/>
      <c r="AX18" s="86"/>
      <c r="AY18" s="86"/>
      <c r="AZ18" s="86"/>
      <c r="BA18" s="86"/>
      <c r="BB18" s="86"/>
      <c r="BC18" s="86"/>
      <c r="BD18" s="86"/>
      <c r="BE18" s="86"/>
      <c r="BF18" s="86"/>
      <c r="BG18" s="86"/>
      <c r="BH18" s="86"/>
      <c r="BI18" s="86"/>
      <c r="BJ18" s="86"/>
      <c r="BK18" s="86"/>
      <c r="BL18" s="86"/>
      <c r="BM18" s="86"/>
      <c r="BN18" s="86"/>
      <c r="BO18" s="86"/>
      <c r="BP18" s="86"/>
      <c r="BQ18" s="87"/>
    </row>
    <row r="19" spans="2:69" ht="19.5" customHeight="1">
      <c r="B19" s="599"/>
      <c r="C19" s="599"/>
      <c r="D19" s="1017"/>
      <c r="E19" s="1017"/>
      <c r="F19" s="1017"/>
      <c r="G19" s="1017"/>
      <c r="H19" s="1017"/>
      <c r="I19" s="1017"/>
      <c r="J19" s="1017"/>
      <c r="K19" s="1017"/>
      <c r="L19" s="1017"/>
      <c r="M19" s="1017"/>
      <c r="N19" s="1017"/>
      <c r="O19" s="1017"/>
      <c r="P19" s="1017"/>
      <c r="Q19" s="1017"/>
      <c r="R19" s="1617"/>
      <c r="S19" s="1617"/>
      <c r="T19" s="1617"/>
      <c r="U19" s="1617"/>
      <c r="V19" s="1617"/>
      <c r="W19" s="1617"/>
      <c r="X19" s="1016"/>
      <c r="Y19" s="1016"/>
      <c r="Z19" s="1016"/>
      <c r="AA19" s="1264"/>
      <c r="AB19" s="613" t="s">
        <v>517</v>
      </c>
      <c r="AC19" s="614"/>
      <c r="AD19" s="1025"/>
      <c r="AE19" s="1026"/>
      <c r="AJ19" s="1341" t="str">
        <f t="shared" ref="AJ19" si="9">IF(AND(D18&lt;&gt;"",AD19&lt;&gt;""),"OK",IF(AND(D18="",AD19=""),"","未入力"))</f>
        <v/>
      </c>
      <c r="AK19" s="1149"/>
      <c r="AL19" s="1363"/>
      <c r="AM19" s="1134"/>
      <c r="AN19" s="1135"/>
      <c r="AO19" s="1135"/>
      <c r="AP19" s="1135"/>
      <c r="AQ19" s="1136"/>
      <c r="AR19" s="1616" t="s">
        <v>517</v>
      </c>
      <c r="AS19" s="1616"/>
      <c r="AT19" s="1616"/>
      <c r="AU19" s="85"/>
      <c r="AV19" s="86"/>
      <c r="AW19" s="86"/>
      <c r="AX19" s="86"/>
      <c r="AY19" s="86"/>
      <c r="AZ19" s="86"/>
      <c r="BA19" s="86"/>
      <c r="BB19" s="86"/>
      <c r="BC19" s="86"/>
      <c r="BD19" s="86"/>
      <c r="BE19" s="86"/>
      <c r="BF19" s="86"/>
      <c r="BG19" s="86"/>
      <c r="BH19" s="86"/>
      <c r="BI19" s="86"/>
      <c r="BJ19" s="86"/>
      <c r="BK19" s="86"/>
      <c r="BL19" s="86"/>
      <c r="BM19" s="86"/>
      <c r="BN19" s="86"/>
      <c r="BO19" s="86"/>
      <c r="BP19" s="86"/>
      <c r="BQ19" s="87"/>
    </row>
    <row r="20" spans="2:69" ht="19.5" customHeight="1">
      <c r="B20" s="599">
        <v>7</v>
      </c>
      <c r="C20" s="599"/>
      <c r="D20" s="1017"/>
      <c r="E20" s="1017"/>
      <c r="F20" s="1017"/>
      <c r="G20" s="1017"/>
      <c r="H20" s="1017"/>
      <c r="I20" s="1017"/>
      <c r="J20" s="1017"/>
      <c r="K20" s="1017"/>
      <c r="L20" s="1017"/>
      <c r="M20" s="1017"/>
      <c r="N20" s="1017"/>
      <c r="O20" s="1017"/>
      <c r="P20" s="1017"/>
      <c r="Q20" s="1017"/>
      <c r="R20" s="1617"/>
      <c r="S20" s="1617"/>
      <c r="T20" s="1617"/>
      <c r="U20" s="1617"/>
      <c r="V20" s="1617"/>
      <c r="W20" s="1617"/>
      <c r="X20" s="1016"/>
      <c r="Y20" s="1016"/>
      <c r="Z20" s="1016"/>
      <c r="AA20" s="1016"/>
      <c r="AB20" s="610" t="s">
        <v>515</v>
      </c>
      <c r="AC20" s="611"/>
      <c r="AD20" s="1022"/>
      <c r="AE20" s="1023"/>
      <c r="AJ20" s="1341" t="str">
        <f t="shared" ref="AJ20" si="10">IF(AND(D20&lt;&gt;"",AD20&lt;&gt;""),"OK",IF(AND(D20="",AD20=""),"","未入力"))</f>
        <v/>
      </c>
      <c r="AK20" s="1149"/>
      <c r="AL20" s="1363"/>
      <c r="AM20" s="1131" t="s">
        <v>514</v>
      </c>
      <c r="AN20" s="1132"/>
      <c r="AO20" s="1132"/>
      <c r="AP20" s="1132"/>
      <c r="AQ20" s="1133"/>
      <c r="AR20" s="1616" t="s">
        <v>515</v>
      </c>
      <c r="AS20" s="1616"/>
      <c r="AT20" s="1616"/>
      <c r="AU20" s="85"/>
      <c r="AV20" s="86"/>
      <c r="AW20" s="86"/>
      <c r="AX20" s="86"/>
      <c r="AY20" s="86"/>
      <c r="AZ20" s="86"/>
      <c r="BA20" s="86"/>
      <c r="BB20" s="86"/>
      <c r="BC20" s="86"/>
      <c r="BD20" s="86"/>
      <c r="BE20" s="86"/>
      <c r="BF20" s="86"/>
      <c r="BG20" s="86"/>
      <c r="BH20" s="86"/>
      <c r="BI20" s="86"/>
      <c r="BJ20" s="86"/>
      <c r="BK20" s="86"/>
      <c r="BL20" s="86"/>
      <c r="BM20" s="86"/>
      <c r="BN20" s="86"/>
      <c r="BO20" s="86"/>
      <c r="BP20" s="86"/>
      <c r="BQ20" s="87"/>
    </row>
    <row r="21" spans="2:69" ht="19.5" customHeight="1">
      <c r="B21" s="599"/>
      <c r="C21" s="599"/>
      <c r="D21" s="1017"/>
      <c r="E21" s="1017"/>
      <c r="F21" s="1017"/>
      <c r="G21" s="1017"/>
      <c r="H21" s="1017"/>
      <c r="I21" s="1017"/>
      <c r="J21" s="1017"/>
      <c r="K21" s="1017"/>
      <c r="L21" s="1017"/>
      <c r="M21" s="1017"/>
      <c r="N21" s="1017"/>
      <c r="O21" s="1017"/>
      <c r="P21" s="1017"/>
      <c r="Q21" s="1017"/>
      <c r="R21" s="1617"/>
      <c r="S21" s="1617"/>
      <c r="T21" s="1617"/>
      <c r="U21" s="1617"/>
      <c r="V21" s="1617"/>
      <c r="W21" s="1617"/>
      <c r="X21" s="1016"/>
      <c r="Y21" s="1016"/>
      <c r="Z21" s="1016"/>
      <c r="AA21" s="1016"/>
      <c r="AB21" s="613" t="s">
        <v>517</v>
      </c>
      <c r="AC21" s="614"/>
      <c r="AD21" s="1025"/>
      <c r="AE21" s="1026"/>
      <c r="AJ21" s="1341" t="str">
        <f t="shared" ref="AJ21" si="11">IF(AND(D20&lt;&gt;"",AD21&lt;&gt;""),"OK",IF(AND(D20="",AD21=""),"","未入力"))</f>
        <v/>
      </c>
      <c r="AK21" s="1149"/>
      <c r="AL21" s="1363"/>
      <c r="AM21" s="1134"/>
      <c r="AN21" s="1135"/>
      <c r="AO21" s="1135"/>
      <c r="AP21" s="1135"/>
      <c r="AQ21" s="1136"/>
      <c r="AR21" s="1616" t="s">
        <v>517</v>
      </c>
      <c r="AS21" s="1616"/>
      <c r="AT21" s="1616"/>
      <c r="AU21" s="85"/>
      <c r="AV21" s="86"/>
      <c r="AW21" s="86"/>
      <c r="AX21" s="86"/>
      <c r="AY21" s="86"/>
      <c r="AZ21" s="86"/>
      <c r="BA21" s="86"/>
      <c r="BB21" s="86"/>
      <c r="BC21" s="86"/>
      <c r="BD21" s="86"/>
      <c r="BE21" s="86"/>
      <c r="BF21" s="86"/>
      <c r="BG21" s="86"/>
      <c r="BH21" s="86"/>
      <c r="BI21" s="86"/>
      <c r="BJ21" s="86"/>
      <c r="BK21" s="86"/>
      <c r="BL21" s="86"/>
      <c r="BM21" s="86"/>
      <c r="BN21" s="86"/>
      <c r="BO21" s="86"/>
      <c r="BP21" s="86"/>
      <c r="BQ21" s="87"/>
    </row>
    <row r="22" spans="2:69" ht="19.5" customHeight="1">
      <c r="B22" s="599">
        <v>8</v>
      </c>
      <c r="C22" s="599"/>
      <c r="D22" s="1017"/>
      <c r="E22" s="1017"/>
      <c r="F22" s="1017"/>
      <c r="G22" s="1017"/>
      <c r="H22" s="1017"/>
      <c r="I22" s="1017"/>
      <c r="J22" s="1017"/>
      <c r="K22" s="1017"/>
      <c r="L22" s="1017"/>
      <c r="M22" s="1017"/>
      <c r="N22" s="1017"/>
      <c r="O22" s="1017"/>
      <c r="P22" s="1017"/>
      <c r="Q22" s="1017"/>
      <c r="R22" s="1617"/>
      <c r="S22" s="1617"/>
      <c r="T22" s="1617"/>
      <c r="U22" s="1617"/>
      <c r="V22" s="1617"/>
      <c r="W22" s="1617"/>
      <c r="X22" s="1016"/>
      <c r="Y22" s="1016"/>
      <c r="Z22" s="1016"/>
      <c r="AA22" s="1016"/>
      <c r="AB22" s="610" t="s">
        <v>515</v>
      </c>
      <c r="AC22" s="611"/>
      <c r="AD22" s="1022"/>
      <c r="AE22" s="1023"/>
      <c r="AJ22" s="1341" t="str">
        <f t="shared" ref="AJ22" si="12">IF(AND(D22&lt;&gt;"",AD22&lt;&gt;""),"OK",IF(AND(D22="",AD22=""),"","未入力"))</f>
        <v/>
      </c>
      <c r="AK22" s="1149"/>
      <c r="AL22" s="1363"/>
      <c r="AM22" s="1131" t="s">
        <v>514</v>
      </c>
      <c r="AN22" s="1132"/>
      <c r="AO22" s="1132"/>
      <c r="AP22" s="1132"/>
      <c r="AQ22" s="1133"/>
      <c r="AR22" s="1616" t="s">
        <v>515</v>
      </c>
      <c r="AS22" s="1616"/>
      <c r="AT22" s="1616"/>
      <c r="AU22" s="85"/>
      <c r="AV22" s="86"/>
      <c r="AW22" s="86"/>
      <c r="AX22" s="86"/>
      <c r="AY22" s="86"/>
      <c r="AZ22" s="86"/>
      <c r="BA22" s="86"/>
      <c r="BB22" s="86"/>
      <c r="BC22" s="86"/>
      <c r="BD22" s="86"/>
      <c r="BE22" s="86"/>
      <c r="BF22" s="86"/>
      <c r="BG22" s="86"/>
      <c r="BH22" s="86"/>
      <c r="BI22" s="86"/>
      <c r="BJ22" s="86"/>
      <c r="BK22" s="86"/>
      <c r="BL22" s="86"/>
      <c r="BM22" s="86"/>
      <c r="BN22" s="86"/>
      <c r="BO22" s="86"/>
      <c r="BP22" s="86"/>
      <c r="BQ22" s="87"/>
    </row>
    <row r="23" spans="2:69" ht="19.5" customHeight="1">
      <c r="B23" s="599"/>
      <c r="C23" s="599"/>
      <c r="D23" s="1017"/>
      <c r="E23" s="1017"/>
      <c r="F23" s="1017"/>
      <c r="G23" s="1017"/>
      <c r="H23" s="1017"/>
      <c r="I23" s="1017"/>
      <c r="J23" s="1017"/>
      <c r="K23" s="1017"/>
      <c r="L23" s="1017"/>
      <c r="M23" s="1017"/>
      <c r="N23" s="1017"/>
      <c r="O23" s="1017"/>
      <c r="P23" s="1017"/>
      <c r="Q23" s="1017"/>
      <c r="R23" s="1617"/>
      <c r="S23" s="1617"/>
      <c r="T23" s="1617"/>
      <c r="U23" s="1617"/>
      <c r="V23" s="1617"/>
      <c r="W23" s="1617"/>
      <c r="X23" s="1016"/>
      <c r="Y23" s="1016"/>
      <c r="Z23" s="1016"/>
      <c r="AA23" s="1016"/>
      <c r="AB23" s="613" t="s">
        <v>517</v>
      </c>
      <c r="AC23" s="614"/>
      <c r="AD23" s="1025"/>
      <c r="AE23" s="1026"/>
      <c r="AJ23" s="1341" t="str">
        <f t="shared" ref="AJ23" si="13">IF(AND(D22&lt;&gt;"",AD23&lt;&gt;""),"OK",IF(AND(D22="",AD23=""),"","未入力"))</f>
        <v/>
      </c>
      <c r="AK23" s="1149"/>
      <c r="AL23" s="1363"/>
      <c r="AM23" s="1134"/>
      <c r="AN23" s="1135"/>
      <c r="AO23" s="1135"/>
      <c r="AP23" s="1135"/>
      <c r="AQ23" s="1136"/>
      <c r="AR23" s="1616" t="s">
        <v>517</v>
      </c>
      <c r="AS23" s="1616"/>
      <c r="AT23" s="1616"/>
      <c r="AU23" s="85"/>
      <c r="AV23" s="86"/>
      <c r="AW23" s="86"/>
      <c r="AX23" s="86"/>
      <c r="AY23" s="86"/>
      <c r="AZ23" s="86"/>
      <c r="BA23" s="86"/>
      <c r="BB23" s="86"/>
      <c r="BC23" s="86"/>
      <c r="BD23" s="86"/>
      <c r="BE23" s="86"/>
      <c r="BF23" s="86"/>
      <c r="BG23" s="86"/>
      <c r="BH23" s="86"/>
      <c r="BI23" s="86"/>
      <c r="BJ23" s="86"/>
      <c r="BK23" s="86"/>
      <c r="BL23" s="86"/>
      <c r="BM23" s="86"/>
      <c r="BN23" s="86"/>
      <c r="BO23" s="86"/>
      <c r="BP23" s="86"/>
      <c r="BQ23" s="87"/>
    </row>
    <row r="24" spans="2:69" ht="19.5" customHeight="1">
      <c r="B24" s="599">
        <v>9</v>
      </c>
      <c r="C24" s="599"/>
      <c r="D24" s="1017"/>
      <c r="E24" s="1017"/>
      <c r="F24" s="1017"/>
      <c r="G24" s="1017"/>
      <c r="H24" s="1017"/>
      <c r="I24" s="1017"/>
      <c r="J24" s="1017"/>
      <c r="K24" s="1017"/>
      <c r="L24" s="1017"/>
      <c r="M24" s="1017"/>
      <c r="N24" s="1017"/>
      <c r="O24" s="1017"/>
      <c r="P24" s="1017"/>
      <c r="Q24" s="1017"/>
      <c r="R24" s="1617"/>
      <c r="S24" s="1617"/>
      <c r="T24" s="1617"/>
      <c r="U24" s="1617"/>
      <c r="V24" s="1617"/>
      <c r="W24" s="1617"/>
      <c r="X24" s="1016"/>
      <c r="Y24" s="1016"/>
      <c r="Z24" s="1016"/>
      <c r="AA24" s="1016"/>
      <c r="AB24" s="610" t="s">
        <v>515</v>
      </c>
      <c r="AC24" s="611"/>
      <c r="AD24" s="1022"/>
      <c r="AE24" s="1023"/>
      <c r="AJ24" s="1341" t="str">
        <f t="shared" ref="AJ24" si="14">IF(AND(D24&lt;&gt;"",AD24&lt;&gt;""),"OK",IF(AND(D24="",AD24=""),"","未入力"))</f>
        <v/>
      </c>
      <c r="AK24" s="1149"/>
      <c r="AL24" s="1363"/>
      <c r="AM24" s="1131" t="s">
        <v>514</v>
      </c>
      <c r="AN24" s="1132"/>
      <c r="AO24" s="1132"/>
      <c r="AP24" s="1132"/>
      <c r="AQ24" s="1133"/>
      <c r="AR24" s="1616" t="s">
        <v>515</v>
      </c>
      <c r="AS24" s="1616"/>
      <c r="AT24" s="1616"/>
      <c r="AU24" s="85"/>
      <c r="AV24" s="86"/>
      <c r="AW24" s="86"/>
      <c r="AX24" s="86"/>
      <c r="AY24" s="86"/>
      <c r="AZ24" s="86"/>
      <c r="BA24" s="86"/>
      <c r="BB24" s="86"/>
      <c r="BC24" s="86"/>
      <c r="BD24" s="86"/>
      <c r="BE24" s="86"/>
      <c r="BF24" s="86"/>
      <c r="BG24" s="86"/>
      <c r="BH24" s="86"/>
      <c r="BI24" s="86"/>
      <c r="BJ24" s="86"/>
      <c r="BK24" s="86"/>
      <c r="BL24" s="86"/>
      <c r="BM24" s="86"/>
      <c r="BN24" s="86"/>
      <c r="BO24" s="86"/>
      <c r="BP24" s="86"/>
      <c r="BQ24" s="87"/>
    </row>
    <row r="25" spans="2:69" ht="19.5" customHeight="1">
      <c r="B25" s="599"/>
      <c r="C25" s="599"/>
      <c r="D25" s="1017"/>
      <c r="E25" s="1017"/>
      <c r="F25" s="1017"/>
      <c r="G25" s="1017"/>
      <c r="H25" s="1017"/>
      <c r="I25" s="1017"/>
      <c r="J25" s="1017"/>
      <c r="K25" s="1017"/>
      <c r="L25" s="1017"/>
      <c r="M25" s="1017"/>
      <c r="N25" s="1017"/>
      <c r="O25" s="1017"/>
      <c r="P25" s="1017"/>
      <c r="Q25" s="1017"/>
      <c r="R25" s="1617"/>
      <c r="S25" s="1617"/>
      <c r="T25" s="1617"/>
      <c r="U25" s="1617"/>
      <c r="V25" s="1617"/>
      <c r="W25" s="1617"/>
      <c r="X25" s="1016"/>
      <c r="Y25" s="1016"/>
      <c r="Z25" s="1016"/>
      <c r="AA25" s="1016"/>
      <c r="AB25" s="613" t="s">
        <v>517</v>
      </c>
      <c r="AC25" s="614"/>
      <c r="AD25" s="1025"/>
      <c r="AE25" s="1026"/>
      <c r="AJ25" s="1341" t="str">
        <f t="shared" ref="AJ25" si="15">IF(AND(D24&lt;&gt;"",AD25&lt;&gt;""),"OK",IF(AND(D24="",AD25=""),"","未入力"))</f>
        <v/>
      </c>
      <c r="AK25" s="1149"/>
      <c r="AL25" s="1363"/>
      <c r="AM25" s="1134"/>
      <c r="AN25" s="1135"/>
      <c r="AO25" s="1135"/>
      <c r="AP25" s="1135"/>
      <c r="AQ25" s="1136"/>
      <c r="AR25" s="1616" t="s">
        <v>517</v>
      </c>
      <c r="AS25" s="1616"/>
      <c r="AT25" s="1616"/>
      <c r="AU25" s="85"/>
      <c r="AV25" s="86"/>
      <c r="AW25" s="86"/>
      <c r="AX25" s="86"/>
      <c r="AY25" s="86"/>
      <c r="AZ25" s="86"/>
      <c r="BA25" s="86"/>
      <c r="BB25" s="86"/>
      <c r="BC25" s="86"/>
      <c r="BD25" s="86"/>
      <c r="BE25" s="86"/>
      <c r="BF25" s="86"/>
      <c r="BG25" s="86"/>
      <c r="BH25" s="86"/>
      <c r="BI25" s="86"/>
      <c r="BJ25" s="86"/>
      <c r="BK25" s="86"/>
      <c r="BL25" s="86"/>
      <c r="BM25" s="86"/>
      <c r="BN25" s="86"/>
      <c r="BO25" s="86"/>
      <c r="BP25" s="86"/>
      <c r="BQ25" s="87"/>
    </row>
    <row r="26" spans="2:69" ht="19.5" customHeight="1">
      <c r="B26" s="599">
        <v>10</v>
      </c>
      <c r="C26" s="599"/>
      <c r="D26" s="1017"/>
      <c r="E26" s="1017"/>
      <c r="F26" s="1017"/>
      <c r="G26" s="1017"/>
      <c r="H26" s="1017"/>
      <c r="I26" s="1017"/>
      <c r="J26" s="1017"/>
      <c r="K26" s="1017"/>
      <c r="L26" s="1017"/>
      <c r="M26" s="1017"/>
      <c r="N26" s="1017"/>
      <c r="O26" s="1017"/>
      <c r="P26" s="1017"/>
      <c r="Q26" s="1017"/>
      <c r="R26" s="1617"/>
      <c r="S26" s="1617"/>
      <c r="T26" s="1617"/>
      <c r="U26" s="1617"/>
      <c r="V26" s="1617"/>
      <c r="W26" s="1617"/>
      <c r="X26" s="1016"/>
      <c r="Y26" s="1016"/>
      <c r="Z26" s="1016"/>
      <c r="AA26" s="1016"/>
      <c r="AB26" s="610" t="s">
        <v>515</v>
      </c>
      <c r="AC26" s="611"/>
      <c r="AD26" s="1022"/>
      <c r="AE26" s="1023"/>
      <c r="AJ26" s="1341" t="str">
        <f t="shared" ref="AJ26" si="16">IF(AND(D26&lt;&gt;"",AD26&lt;&gt;""),"OK",IF(AND(D26="",AD26=""),"","未入力"))</f>
        <v/>
      </c>
      <c r="AK26" s="1149"/>
      <c r="AL26" s="1363"/>
      <c r="AM26" s="1131" t="s">
        <v>514</v>
      </c>
      <c r="AN26" s="1132"/>
      <c r="AO26" s="1132"/>
      <c r="AP26" s="1132"/>
      <c r="AQ26" s="1133"/>
      <c r="AR26" s="1616" t="s">
        <v>515</v>
      </c>
      <c r="AS26" s="1616"/>
      <c r="AT26" s="1616"/>
      <c r="AU26" s="85"/>
      <c r="AV26" s="86"/>
      <c r="AW26" s="86"/>
      <c r="AX26" s="86"/>
      <c r="AY26" s="86"/>
      <c r="AZ26" s="86"/>
      <c r="BA26" s="86"/>
      <c r="BB26" s="86"/>
      <c r="BC26" s="86"/>
      <c r="BD26" s="86"/>
      <c r="BE26" s="86"/>
      <c r="BF26" s="86"/>
      <c r="BG26" s="86"/>
      <c r="BH26" s="86"/>
      <c r="BI26" s="86"/>
      <c r="BJ26" s="86"/>
      <c r="BK26" s="86"/>
      <c r="BL26" s="86"/>
      <c r="BM26" s="86"/>
      <c r="BN26" s="86"/>
      <c r="BO26" s="86"/>
      <c r="BP26" s="86"/>
      <c r="BQ26" s="87"/>
    </row>
    <row r="27" spans="2:69" ht="19.5" customHeight="1">
      <c r="B27" s="599"/>
      <c r="C27" s="599"/>
      <c r="D27" s="1017"/>
      <c r="E27" s="1017"/>
      <c r="F27" s="1017"/>
      <c r="G27" s="1017"/>
      <c r="H27" s="1017"/>
      <c r="I27" s="1017"/>
      <c r="J27" s="1017"/>
      <c r="K27" s="1017"/>
      <c r="L27" s="1017"/>
      <c r="M27" s="1017"/>
      <c r="N27" s="1017"/>
      <c r="O27" s="1017"/>
      <c r="P27" s="1017"/>
      <c r="Q27" s="1017"/>
      <c r="R27" s="1617"/>
      <c r="S27" s="1617"/>
      <c r="T27" s="1617"/>
      <c r="U27" s="1617"/>
      <c r="V27" s="1617"/>
      <c r="W27" s="1617"/>
      <c r="X27" s="1016"/>
      <c r="Y27" s="1016"/>
      <c r="Z27" s="1016"/>
      <c r="AA27" s="1016"/>
      <c r="AB27" s="613" t="s">
        <v>517</v>
      </c>
      <c r="AC27" s="614"/>
      <c r="AD27" s="1025"/>
      <c r="AE27" s="1026"/>
      <c r="AJ27" s="1341" t="str">
        <f t="shared" ref="AJ27" si="17">IF(AND(D26&lt;&gt;"",AD27&lt;&gt;""),"OK",IF(AND(D26="",AD27=""),"","未入力"))</f>
        <v/>
      </c>
      <c r="AK27" s="1149"/>
      <c r="AL27" s="1363"/>
      <c r="AM27" s="1134"/>
      <c r="AN27" s="1135"/>
      <c r="AO27" s="1135"/>
      <c r="AP27" s="1135"/>
      <c r="AQ27" s="1136"/>
      <c r="AR27" s="1616" t="s">
        <v>517</v>
      </c>
      <c r="AS27" s="1616"/>
      <c r="AT27" s="1616"/>
      <c r="AU27" s="85"/>
      <c r="AV27" s="86"/>
      <c r="AW27" s="86"/>
      <c r="AX27" s="86"/>
      <c r="AY27" s="86"/>
      <c r="AZ27" s="86"/>
      <c r="BA27" s="86"/>
      <c r="BB27" s="86"/>
      <c r="BC27" s="86"/>
      <c r="BD27" s="86"/>
      <c r="BE27" s="86"/>
      <c r="BF27" s="86"/>
      <c r="BG27" s="86"/>
      <c r="BH27" s="86"/>
      <c r="BI27" s="86"/>
      <c r="BJ27" s="86"/>
      <c r="BK27" s="86"/>
      <c r="BL27" s="86"/>
      <c r="BM27" s="86"/>
      <c r="BN27" s="86"/>
      <c r="BO27" s="86"/>
      <c r="BP27" s="86"/>
      <c r="BQ27" s="87"/>
    </row>
    <row r="28" spans="2:69" ht="19.5" customHeight="1">
      <c r="B28" s="599">
        <v>11</v>
      </c>
      <c r="C28" s="599"/>
      <c r="D28" s="1017"/>
      <c r="E28" s="1017"/>
      <c r="F28" s="1017"/>
      <c r="G28" s="1017"/>
      <c r="H28" s="1017"/>
      <c r="I28" s="1017"/>
      <c r="J28" s="1017"/>
      <c r="K28" s="1017"/>
      <c r="L28" s="1017"/>
      <c r="M28" s="1017"/>
      <c r="N28" s="1017"/>
      <c r="O28" s="1017"/>
      <c r="P28" s="1017"/>
      <c r="Q28" s="1017"/>
      <c r="R28" s="1617"/>
      <c r="S28" s="1617"/>
      <c r="T28" s="1617"/>
      <c r="U28" s="1617"/>
      <c r="V28" s="1617"/>
      <c r="W28" s="1617"/>
      <c r="X28" s="1016"/>
      <c r="Y28" s="1016"/>
      <c r="Z28" s="1016"/>
      <c r="AA28" s="1264"/>
      <c r="AB28" s="610" t="s">
        <v>515</v>
      </c>
      <c r="AC28" s="611"/>
      <c r="AD28" s="1022"/>
      <c r="AE28" s="1023"/>
      <c r="AJ28" s="1341" t="str">
        <f t="shared" ref="AJ28" si="18">IF(AND(D28&lt;&gt;"",AD28&lt;&gt;""),"OK",IF(AND(D28="",AD28=""),"","未入力"))</f>
        <v/>
      </c>
      <c r="AK28" s="1149"/>
      <c r="AL28" s="1363"/>
      <c r="AM28" s="1131" t="s">
        <v>514</v>
      </c>
      <c r="AN28" s="1132"/>
      <c r="AO28" s="1132"/>
      <c r="AP28" s="1132"/>
      <c r="AQ28" s="1133"/>
      <c r="AR28" s="1616" t="s">
        <v>515</v>
      </c>
      <c r="AS28" s="1616"/>
      <c r="AT28" s="1616"/>
      <c r="AU28" s="85"/>
      <c r="AV28" s="86"/>
      <c r="AW28" s="86"/>
      <c r="AX28" s="86"/>
      <c r="AY28" s="86"/>
      <c r="AZ28" s="86"/>
      <c r="BA28" s="86"/>
      <c r="BB28" s="86"/>
      <c r="BC28" s="86"/>
      <c r="BD28" s="86"/>
      <c r="BE28" s="86"/>
      <c r="BF28" s="86"/>
      <c r="BG28" s="86"/>
      <c r="BH28" s="86"/>
      <c r="BI28" s="86"/>
      <c r="BJ28" s="86"/>
      <c r="BK28" s="86"/>
      <c r="BL28" s="86"/>
      <c r="BM28" s="86"/>
      <c r="BN28" s="86"/>
      <c r="BO28" s="86"/>
      <c r="BP28" s="86"/>
      <c r="BQ28" s="87"/>
    </row>
    <row r="29" spans="2:69" ht="19.5" customHeight="1">
      <c r="B29" s="599"/>
      <c r="C29" s="599"/>
      <c r="D29" s="1017"/>
      <c r="E29" s="1017"/>
      <c r="F29" s="1017"/>
      <c r="G29" s="1017"/>
      <c r="H29" s="1017"/>
      <c r="I29" s="1017"/>
      <c r="J29" s="1017"/>
      <c r="K29" s="1017"/>
      <c r="L29" s="1017"/>
      <c r="M29" s="1017"/>
      <c r="N29" s="1017"/>
      <c r="O29" s="1017"/>
      <c r="P29" s="1017"/>
      <c r="Q29" s="1017"/>
      <c r="R29" s="1617"/>
      <c r="S29" s="1617"/>
      <c r="T29" s="1617"/>
      <c r="U29" s="1617"/>
      <c r="V29" s="1617"/>
      <c r="W29" s="1617"/>
      <c r="X29" s="1016"/>
      <c r="Y29" s="1016"/>
      <c r="Z29" s="1016"/>
      <c r="AA29" s="1264"/>
      <c r="AB29" s="613" t="s">
        <v>517</v>
      </c>
      <c r="AC29" s="614"/>
      <c r="AD29" s="1025"/>
      <c r="AE29" s="1026"/>
      <c r="AJ29" s="1341" t="str">
        <f t="shared" ref="AJ29" si="19">IF(AND(D28&lt;&gt;"",AD29&lt;&gt;""),"OK",IF(AND(D28="",AD29=""),"","未入力"))</f>
        <v/>
      </c>
      <c r="AK29" s="1149"/>
      <c r="AL29" s="1363"/>
      <c r="AM29" s="1134"/>
      <c r="AN29" s="1135"/>
      <c r="AO29" s="1135"/>
      <c r="AP29" s="1135"/>
      <c r="AQ29" s="1136"/>
      <c r="AR29" s="1616" t="s">
        <v>517</v>
      </c>
      <c r="AS29" s="1616"/>
      <c r="AT29" s="1616"/>
      <c r="AU29" s="85"/>
      <c r="AV29" s="86"/>
      <c r="AW29" s="86"/>
      <c r="AX29" s="86"/>
      <c r="AY29" s="86"/>
      <c r="AZ29" s="86"/>
      <c r="BA29" s="86"/>
      <c r="BB29" s="86"/>
      <c r="BC29" s="86"/>
      <c r="BD29" s="86"/>
      <c r="BE29" s="86"/>
      <c r="BF29" s="86"/>
      <c r="BG29" s="86"/>
      <c r="BH29" s="86"/>
      <c r="BI29" s="86"/>
      <c r="BJ29" s="86"/>
      <c r="BK29" s="86"/>
      <c r="BL29" s="86"/>
      <c r="BM29" s="86"/>
      <c r="BN29" s="86"/>
      <c r="BO29" s="86"/>
      <c r="BP29" s="86"/>
      <c r="BQ29" s="87"/>
    </row>
    <row r="30" spans="2:69" ht="19.5" customHeight="1">
      <c r="B30" s="599">
        <v>12</v>
      </c>
      <c r="C30" s="599"/>
      <c r="D30" s="1017"/>
      <c r="E30" s="1017"/>
      <c r="F30" s="1017"/>
      <c r="G30" s="1017"/>
      <c r="H30" s="1017"/>
      <c r="I30" s="1017"/>
      <c r="J30" s="1017"/>
      <c r="K30" s="1017"/>
      <c r="L30" s="1017"/>
      <c r="M30" s="1017"/>
      <c r="N30" s="1017"/>
      <c r="O30" s="1017"/>
      <c r="P30" s="1017"/>
      <c r="Q30" s="1017"/>
      <c r="R30" s="1617"/>
      <c r="S30" s="1617"/>
      <c r="T30" s="1617"/>
      <c r="U30" s="1617"/>
      <c r="V30" s="1617"/>
      <c r="W30" s="1617"/>
      <c r="X30" s="1016"/>
      <c r="Y30" s="1016"/>
      <c r="Z30" s="1016"/>
      <c r="AA30" s="1016"/>
      <c r="AB30" s="610" t="s">
        <v>515</v>
      </c>
      <c r="AC30" s="611"/>
      <c r="AD30" s="1022"/>
      <c r="AE30" s="1023"/>
      <c r="AJ30" s="1341" t="str">
        <f t="shared" ref="AJ30" si="20">IF(AND(D30&lt;&gt;"",AD30&lt;&gt;""),"OK",IF(AND(D30="",AD30=""),"","未入力"))</f>
        <v/>
      </c>
      <c r="AK30" s="1149"/>
      <c r="AL30" s="1363"/>
      <c r="AM30" s="1131" t="s">
        <v>514</v>
      </c>
      <c r="AN30" s="1132"/>
      <c r="AO30" s="1132"/>
      <c r="AP30" s="1132"/>
      <c r="AQ30" s="1133"/>
      <c r="AR30" s="1616" t="s">
        <v>515</v>
      </c>
      <c r="AS30" s="1616"/>
      <c r="AT30" s="1616"/>
      <c r="AU30" s="85"/>
      <c r="AV30" s="86"/>
      <c r="AW30" s="86"/>
      <c r="AX30" s="86"/>
      <c r="AY30" s="86"/>
      <c r="AZ30" s="86"/>
      <c r="BA30" s="86"/>
      <c r="BB30" s="86"/>
      <c r="BC30" s="86"/>
      <c r="BD30" s="86"/>
      <c r="BE30" s="86"/>
      <c r="BF30" s="86"/>
      <c r="BG30" s="86"/>
      <c r="BH30" s="86"/>
      <c r="BI30" s="86"/>
      <c r="BJ30" s="86"/>
      <c r="BK30" s="86"/>
      <c r="BL30" s="86"/>
      <c r="BM30" s="86"/>
      <c r="BN30" s="86"/>
      <c r="BO30" s="86"/>
      <c r="BP30" s="86"/>
      <c r="BQ30" s="87"/>
    </row>
    <row r="31" spans="2:69" ht="19.5" customHeight="1">
      <c r="B31" s="599"/>
      <c r="C31" s="599"/>
      <c r="D31" s="1017"/>
      <c r="E31" s="1017"/>
      <c r="F31" s="1017"/>
      <c r="G31" s="1017"/>
      <c r="H31" s="1017"/>
      <c r="I31" s="1017"/>
      <c r="J31" s="1017"/>
      <c r="K31" s="1017"/>
      <c r="L31" s="1017"/>
      <c r="M31" s="1017"/>
      <c r="N31" s="1017"/>
      <c r="O31" s="1017"/>
      <c r="P31" s="1017"/>
      <c r="Q31" s="1017"/>
      <c r="R31" s="1617"/>
      <c r="S31" s="1617"/>
      <c r="T31" s="1617"/>
      <c r="U31" s="1617"/>
      <c r="V31" s="1617"/>
      <c r="W31" s="1617"/>
      <c r="X31" s="1016"/>
      <c r="Y31" s="1016"/>
      <c r="Z31" s="1016"/>
      <c r="AA31" s="1016"/>
      <c r="AB31" s="613" t="s">
        <v>517</v>
      </c>
      <c r="AC31" s="614"/>
      <c r="AD31" s="1025"/>
      <c r="AE31" s="1026"/>
      <c r="AJ31" s="1341" t="str">
        <f t="shared" ref="AJ31" si="21">IF(AND(D30&lt;&gt;"",AD31&lt;&gt;""),"OK",IF(AND(D30="",AD31=""),"","未入力"))</f>
        <v/>
      </c>
      <c r="AK31" s="1149"/>
      <c r="AL31" s="1363"/>
      <c r="AM31" s="1134"/>
      <c r="AN31" s="1135"/>
      <c r="AO31" s="1135"/>
      <c r="AP31" s="1135"/>
      <c r="AQ31" s="1136"/>
      <c r="AR31" s="1616" t="s">
        <v>517</v>
      </c>
      <c r="AS31" s="1616"/>
      <c r="AT31" s="1616"/>
      <c r="AU31" s="85"/>
      <c r="AV31" s="86"/>
      <c r="AW31" s="86"/>
      <c r="AX31" s="86"/>
      <c r="AY31" s="86"/>
      <c r="AZ31" s="86"/>
      <c r="BA31" s="86"/>
      <c r="BB31" s="86"/>
      <c r="BC31" s="86"/>
      <c r="BD31" s="86"/>
      <c r="BE31" s="86"/>
      <c r="BF31" s="86"/>
      <c r="BG31" s="86"/>
      <c r="BH31" s="86"/>
      <c r="BI31" s="86"/>
      <c r="BJ31" s="86"/>
      <c r="BK31" s="86"/>
      <c r="BL31" s="86"/>
      <c r="BM31" s="86"/>
      <c r="BN31" s="86"/>
      <c r="BO31" s="86"/>
      <c r="BP31" s="86"/>
      <c r="BQ31" s="87"/>
    </row>
    <row r="32" spans="2:69" ht="19.5" customHeight="1">
      <c r="B32" s="599">
        <v>13</v>
      </c>
      <c r="C32" s="599"/>
      <c r="D32" s="1017"/>
      <c r="E32" s="1017"/>
      <c r="F32" s="1017"/>
      <c r="G32" s="1017"/>
      <c r="H32" s="1017"/>
      <c r="I32" s="1017"/>
      <c r="J32" s="1017"/>
      <c r="K32" s="1017"/>
      <c r="L32" s="1017"/>
      <c r="M32" s="1017"/>
      <c r="N32" s="1017"/>
      <c r="O32" s="1017"/>
      <c r="P32" s="1017"/>
      <c r="Q32" s="1017"/>
      <c r="R32" s="1617"/>
      <c r="S32" s="1617"/>
      <c r="T32" s="1617"/>
      <c r="U32" s="1617"/>
      <c r="V32" s="1617"/>
      <c r="W32" s="1617"/>
      <c r="X32" s="1016"/>
      <c r="Y32" s="1016"/>
      <c r="Z32" s="1016"/>
      <c r="AA32" s="1016"/>
      <c r="AB32" s="610" t="s">
        <v>515</v>
      </c>
      <c r="AC32" s="611"/>
      <c r="AD32" s="1022"/>
      <c r="AE32" s="1023"/>
      <c r="AJ32" s="1341" t="str">
        <f t="shared" ref="AJ32" si="22">IF(AND(D32&lt;&gt;"",AD32&lt;&gt;""),"OK",IF(AND(D32="",AD32=""),"","未入力"))</f>
        <v/>
      </c>
      <c r="AK32" s="1149"/>
      <c r="AL32" s="1363"/>
      <c r="AM32" s="1131" t="s">
        <v>514</v>
      </c>
      <c r="AN32" s="1132"/>
      <c r="AO32" s="1132"/>
      <c r="AP32" s="1132"/>
      <c r="AQ32" s="1133"/>
      <c r="AR32" s="1616" t="s">
        <v>515</v>
      </c>
      <c r="AS32" s="1616"/>
      <c r="AT32" s="1616"/>
      <c r="AU32" s="85"/>
      <c r="AV32" s="86"/>
      <c r="AW32" s="86"/>
      <c r="AX32" s="86"/>
      <c r="AY32" s="86"/>
      <c r="AZ32" s="86"/>
      <c r="BA32" s="86"/>
      <c r="BB32" s="86"/>
      <c r="BC32" s="86"/>
      <c r="BD32" s="86"/>
      <c r="BE32" s="86"/>
      <c r="BF32" s="86"/>
      <c r="BG32" s="86"/>
      <c r="BH32" s="86"/>
      <c r="BI32" s="86"/>
      <c r="BJ32" s="86"/>
      <c r="BK32" s="86"/>
      <c r="BL32" s="86"/>
      <c r="BM32" s="86"/>
      <c r="BN32" s="86"/>
      <c r="BO32" s="86"/>
      <c r="BP32" s="86"/>
      <c r="BQ32" s="87"/>
    </row>
    <row r="33" spans="1:69" ht="19.5" customHeight="1">
      <c r="B33" s="599"/>
      <c r="C33" s="599"/>
      <c r="D33" s="1017"/>
      <c r="E33" s="1017"/>
      <c r="F33" s="1017"/>
      <c r="G33" s="1017"/>
      <c r="H33" s="1017"/>
      <c r="I33" s="1017"/>
      <c r="J33" s="1017"/>
      <c r="K33" s="1017"/>
      <c r="L33" s="1017"/>
      <c r="M33" s="1017"/>
      <c r="N33" s="1017"/>
      <c r="O33" s="1017"/>
      <c r="P33" s="1017"/>
      <c r="Q33" s="1017"/>
      <c r="R33" s="1617"/>
      <c r="S33" s="1617"/>
      <c r="T33" s="1617"/>
      <c r="U33" s="1617"/>
      <c r="V33" s="1617"/>
      <c r="W33" s="1617"/>
      <c r="X33" s="1016"/>
      <c r="Y33" s="1016"/>
      <c r="Z33" s="1016"/>
      <c r="AA33" s="1016"/>
      <c r="AB33" s="613" t="s">
        <v>517</v>
      </c>
      <c r="AC33" s="614"/>
      <c r="AD33" s="1025"/>
      <c r="AE33" s="1026"/>
      <c r="AJ33" s="1341" t="str">
        <f t="shared" ref="AJ33" si="23">IF(AND(D32&lt;&gt;"",AD33&lt;&gt;""),"OK",IF(AND(D32="",AD33=""),"","未入力"))</f>
        <v/>
      </c>
      <c r="AK33" s="1149"/>
      <c r="AL33" s="1363"/>
      <c r="AM33" s="1134"/>
      <c r="AN33" s="1135"/>
      <c r="AO33" s="1135"/>
      <c r="AP33" s="1135"/>
      <c r="AQ33" s="1136"/>
      <c r="AR33" s="1616" t="s">
        <v>517</v>
      </c>
      <c r="AS33" s="1616"/>
      <c r="AT33" s="1616"/>
      <c r="AU33" s="85"/>
      <c r="AV33" s="86"/>
      <c r="AW33" s="86"/>
      <c r="AX33" s="86"/>
      <c r="AY33" s="86"/>
      <c r="AZ33" s="86"/>
      <c r="BA33" s="86"/>
      <c r="BB33" s="86"/>
      <c r="BC33" s="86"/>
      <c r="BD33" s="86"/>
      <c r="BE33" s="86"/>
      <c r="BF33" s="86"/>
      <c r="BG33" s="86"/>
      <c r="BH33" s="86"/>
      <c r="BI33" s="86"/>
      <c r="BJ33" s="86"/>
      <c r="BK33" s="86"/>
      <c r="BL33" s="86"/>
      <c r="BM33" s="86"/>
      <c r="BN33" s="86"/>
      <c r="BO33" s="86"/>
      <c r="BP33" s="86"/>
      <c r="BQ33" s="87"/>
    </row>
    <row r="34" spans="1:69" ht="19.5" customHeight="1">
      <c r="B34" s="599">
        <v>14</v>
      </c>
      <c r="C34" s="599"/>
      <c r="D34" s="1017"/>
      <c r="E34" s="1017"/>
      <c r="F34" s="1017"/>
      <c r="G34" s="1017"/>
      <c r="H34" s="1017"/>
      <c r="I34" s="1017"/>
      <c r="J34" s="1017"/>
      <c r="K34" s="1017"/>
      <c r="L34" s="1017"/>
      <c r="M34" s="1017"/>
      <c r="N34" s="1017"/>
      <c r="O34" s="1017"/>
      <c r="P34" s="1017"/>
      <c r="Q34" s="1017"/>
      <c r="R34" s="1617"/>
      <c r="S34" s="1617"/>
      <c r="T34" s="1617"/>
      <c r="U34" s="1617"/>
      <c r="V34" s="1617"/>
      <c r="W34" s="1617"/>
      <c r="X34" s="1016"/>
      <c r="Y34" s="1016"/>
      <c r="Z34" s="1016"/>
      <c r="AA34" s="1016"/>
      <c r="AB34" s="610" t="s">
        <v>515</v>
      </c>
      <c r="AC34" s="611"/>
      <c r="AD34" s="1022"/>
      <c r="AE34" s="1023"/>
      <c r="AJ34" s="1341" t="str">
        <f t="shared" ref="AJ34" si="24">IF(AND(D34&lt;&gt;"",AD34&lt;&gt;""),"OK",IF(AND(D34="",AD34=""),"","未入力"))</f>
        <v/>
      </c>
      <c r="AK34" s="1149"/>
      <c r="AL34" s="1363"/>
      <c r="AM34" s="1131" t="s">
        <v>514</v>
      </c>
      <c r="AN34" s="1132"/>
      <c r="AO34" s="1132"/>
      <c r="AP34" s="1132"/>
      <c r="AQ34" s="1133"/>
      <c r="AR34" s="1616" t="s">
        <v>515</v>
      </c>
      <c r="AS34" s="1616"/>
      <c r="AT34" s="1616"/>
      <c r="AU34" s="85"/>
      <c r="AV34" s="86"/>
      <c r="AW34" s="86"/>
      <c r="AX34" s="86"/>
      <c r="AY34" s="86"/>
      <c r="AZ34" s="86"/>
      <c r="BA34" s="86"/>
      <c r="BB34" s="86"/>
      <c r="BC34" s="86"/>
      <c r="BD34" s="86"/>
      <c r="BE34" s="86"/>
      <c r="BF34" s="86"/>
      <c r="BG34" s="86"/>
      <c r="BH34" s="86"/>
      <c r="BI34" s="86"/>
      <c r="BJ34" s="86"/>
      <c r="BK34" s="86"/>
      <c r="BL34" s="86"/>
      <c r="BM34" s="86"/>
      <c r="BN34" s="86"/>
      <c r="BO34" s="86"/>
      <c r="BP34" s="86"/>
      <c r="BQ34" s="87"/>
    </row>
    <row r="35" spans="1:69" ht="19.5" customHeight="1">
      <c r="B35" s="599"/>
      <c r="C35" s="599"/>
      <c r="D35" s="1017"/>
      <c r="E35" s="1017"/>
      <c r="F35" s="1017"/>
      <c r="G35" s="1017"/>
      <c r="H35" s="1017"/>
      <c r="I35" s="1017"/>
      <c r="J35" s="1017"/>
      <c r="K35" s="1017"/>
      <c r="L35" s="1017"/>
      <c r="M35" s="1017"/>
      <c r="N35" s="1017"/>
      <c r="O35" s="1017"/>
      <c r="P35" s="1017"/>
      <c r="Q35" s="1017"/>
      <c r="R35" s="1617"/>
      <c r="S35" s="1617"/>
      <c r="T35" s="1617"/>
      <c r="U35" s="1617"/>
      <c r="V35" s="1617"/>
      <c r="W35" s="1617"/>
      <c r="X35" s="1016"/>
      <c r="Y35" s="1016"/>
      <c r="Z35" s="1016"/>
      <c r="AA35" s="1016"/>
      <c r="AB35" s="613" t="s">
        <v>517</v>
      </c>
      <c r="AC35" s="614"/>
      <c r="AD35" s="1025"/>
      <c r="AE35" s="1026"/>
      <c r="AJ35" s="1341" t="str">
        <f t="shared" ref="AJ35" si="25">IF(AND(D34&lt;&gt;"",AD35&lt;&gt;""),"OK",IF(AND(D34="",AD35=""),"","未入力"))</f>
        <v/>
      </c>
      <c r="AK35" s="1149"/>
      <c r="AL35" s="1363"/>
      <c r="AM35" s="1134"/>
      <c r="AN35" s="1135"/>
      <c r="AO35" s="1135"/>
      <c r="AP35" s="1135"/>
      <c r="AQ35" s="1136"/>
      <c r="AR35" s="1616" t="s">
        <v>517</v>
      </c>
      <c r="AS35" s="1616"/>
      <c r="AT35" s="1616"/>
      <c r="AU35" s="85"/>
      <c r="AV35" s="86"/>
      <c r="AW35" s="86"/>
      <c r="AX35" s="86"/>
      <c r="AY35" s="86"/>
      <c r="AZ35" s="86"/>
      <c r="BA35" s="86"/>
      <c r="BB35" s="86"/>
      <c r="BC35" s="86"/>
      <c r="BD35" s="86"/>
      <c r="BE35" s="86"/>
      <c r="BF35" s="86"/>
      <c r="BG35" s="86"/>
      <c r="BH35" s="86"/>
      <c r="BI35" s="86"/>
      <c r="BJ35" s="86"/>
      <c r="BK35" s="86"/>
      <c r="BL35" s="86"/>
      <c r="BM35" s="86"/>
      <c r="BN35" s="86"/>
      <c r="BO35" s="86"/>
      <c r="BP35" s="86"/>
      <c r="BQ35" s="87"/>
    </row>
    <row r="36" spans="1:69" ht="19.5" customHeight="1">
      <c r="B36" s="599">
        <v>15</v>
      </c>
      <c r="C36" s="599"/>
      <c r="D36" s="1017"/>
      <c r="E36" s="1017"/>
      <c r="F36" s="1017"/>
      <c r="G36" s="1017"/>
      <c r="H36" s="1017"/>
      <c r="I36" s="1017"/>
      <c r="J36" s="1017"/>
      <c r="K36" s="1017"/>
      <c r="L36" s="1017"/>
      <c r="M36" s="1017"/>
      <c r="N36" s="1017"/>
      <c r="O36" s="1017"/>
      <c r="P36" s="1017"/>
      <c r="Q36" s="1017"/>
      <c r="R36" s="1617"/>
      <c r="S36" s="1617"/>
      <c r="T36" s="1617"/>
      <c r="U36" s="1617"/>
      <c r="V36" s="1617"/>
      <c r="W36" s="1617"/>
      <c r="X36" s="1016"/>
      <c r="Y36" s="1016"/>
      <c r="Z36" s="1016"/>
      <c r="AA36" s="1016"/>
      <c r="AB36" s="610" t="s">
        <v>515</v>
      </c>
      <c r="AC36" s="611"/>
      <c r="AD36" s="1022"/>
      <c r="AE36" s="1023"/>
      <c r="AJ36" s="1341" t="str">
        <f t="shared" ref="AJ36" si="26">IF(AND(D36&lt;&gt;"",AD36&lt;&gt;""),"OK",IF(AND(D36="",AD36=""),"","未入力"))</f>
        <v/>
      </c>
      <c r="AK36" s="1149"/>
      <c r="AL36" s="1363"/>
      <c r="AM36" s="1131" t="s">
        <v>514</v>
      </c>
      <c r="AN36" s="1132"/>
      <c r="AO36" s="1132"/>
      <c r="AP36" s="1132"/>
      <c r="AQ36" s="1133"/>
      <c r="AR36" s="1616" t="s">
        <v>515</v>
      </c>
      <c r="AS36" s="1616"/>
      <c r="AT36" s="1616"/>
      <c r="AU36" s="85"/>
      <c r="AV36" s="86"/>
      <c r="AW36" s="86"/>
      <c r="AX36" s="86"/>
      <c r="AY36" s="86"/>
      <c r="AZ36" s="86"/>
      <c r="BA36" s="86"/>
      <c r="BB36" s="86"/>
      <c r="BC36" s="86"/>
      <c r="BD36" s="86"/>
      <c r="BE36" s="86"/>
      <c r="BF36" s="86"/>
      <c r="BG36" s="86"/>
      <c r="BH36" s="86"/>
      <c r="BI36" s="86"/>
      <c r="BJ36" s="86"/>
      <c r="BK36" s="86"/>
      <c r="BL36" s="86"/>
      <c r="BM36" s="86"/>
      <c r="BN36" s="86"/>
      <c r="BO36" s="86"/>
      <c r="BP36" s="86"/>
      <c r="BQ36" s="87"/>
    </row>
    <row r="37" spans="1:69" ht="19.5" customHeight="1">
      <c r="B37" s="599"/>
      <c r="C37" s="599"/>
      <c r="D37" s="1017"/>
      <c r="E37" s="1017"/>
      <c r="F37" s="1017"/>
      <c r="G37" s="1017"/>
      <c r="H37" s="1017"/>
      <c r="I37" s="1017"/>
      <c r="J37" s="1017"/>
      <c r="K37" s="1017"/>
      <c r="L37" s="1017"/>
      <c r="M37" s="1017"/>
      <c r="N37" s="1017"/>
      <c r="O37" s="1017"/>
      <c r="P37" s="1017"/>
      <c r="Q37" s="1017"/>
      <c r="R37" s="1617"/>
      <c r="S37" s="1617"/>
      <c r="T37" s="1617"/>
      <c r="U37" s="1617"/>
      <c r="V37" s="1617"/>
      <c r="W37" s="1617"/>
      <c r="X37" s="1016"/>
      <c r="Y37" s="1016"/>
      <c r="Z37" s="1016"/>
      <c r="AA37" s="1016"/>
      <c r="AB37" s="613" t="s">
        <v>517</v>
      </c>
      <c r="AC37" s="614"/>
      <c r="AD37" s="1025"/>
      <c r="AE37" s="1026"/>
      <c r="AJ37" s="1341" t="str">
        <f t="shared" ref="AJ37" si="27">IF(AND(D36&lt;&gt;"",AD37&lt;&gt;""),"OK",IF(AND(D36="",AD37=""),"","未入力"))</f>
        <v/>
      </c>
      <c r="AK37" s="1149"/>
      <c r="AL37" s="1363"/>
      <c r="AM37" s="1134"/>
      <c r="AN37" s="1135"/>
      <c r="AO37" s="1135"/>
      <c r="AP37" s="1135"/>
      <c r="AQ37" s="1136"/>
      <c r="AR37" s="1616" t="s">
        <v>517</v>
      </c>
      <c r="AS37" s="1616"/>
      <c r="AT37" s="1616"/>
      <c r="AU37" s="85"/>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69" ht="19.5" customHeight="1">
      <c r="B38" s="599">
        <v>16</v>
      </c>
      <c r="C38" s="599"/>
      <c r="D38" s="1017"/>
      <c r="E38" s="1017"/>
      <c r="F38" s="1017"/>
      <c r="G38" s="1017"/>
      <c r="H38" s="1017"/>
      <c r="I38" s="1017"/>
      <c r="J38" s="1017"/>
      <c r="K38" s="1017"/>
      <c r="L38" s="1017"/>
      <c r="M38" s="1017"/>
      <c r="N38" s="1017"/>
      <c r="O38" s="1017"/>
      <c r="P38" s="1017"/>
      <c r="Q38" s="1017"/>
      <c r="R38" s="1617"/>
      <c r="S38" s="1617"/>
      <c r="T38" s="1617"/>
      <c r="U38" s="1617"/>
      <c r="V38" s="1617"/>
      <c r="W38" s="1617"/>
      <c r="X38" s="1016"/>
      <c r="Y38" s="1016"/>
      <c r="Z38" s="1016"/>
      <c r="AA38" s="1264"/>
      <c r="AB38" s="610" t="s">
        <v>515</v>
      </c>
      <c r="AC38" s="611"/>
      <c r="AD38" s="1022"/>
      <c r="AE38" s="1023"/>
      <c r="AJ38" s="1341" t="str">
        <f t="shared" ref="AJ38" si="28">IF(AND(D38&lt;&gt;"",AD38&lt;&gt;""),"OK",IF(AND(D38="",AD38=""),"","未入力"))</f>
        <v/>
      </c>
      <c r="AK38" s="1149"/>
      <c r="AL38" s="1363"/>
      <c r="AM38" s="1131" t="s">
        <v>514</v>
      </c>
      <c r="AN38" s="1132"/>
      <c r="AO38" s="1132"/>
      <c r="AP38" s="1132"/>
      <c r="AQ38" s="1133"/>
      <c r="AR38" s="1616" t="s">
        <v>515</v>
      </c>
      <c r="AS38" s="1616"/>
      <c r="AT38" s="1616"/>
      <c r="AU38" s="85"/>
      <c r="AV38" s="86"/>
      <c r="AW38" s="86"/>
      <c r="AX38" s="86"/>
      <c r="AY38" s="86"/>
      <c r="AZ38" s="86"/>
      <c r="BA38" s="86"/>
      <c r="BB38" s="86"/>
      <c r="BC38" s="86"/>
      <c r="BD38" s="86"/>
      <c r="BE38" s="86"/>
      <c r="BF38" s="86"/>
      <c r="BG38" s="86"/>
      <c r="BH38" s="86"/>
      <c r="BI38" s="86"/>
      <c r="BJ38" s="86"/>
      <c r="BK38" s="86"/>
      <c r="BL38" s="86"/>
      <c r="BM38" s="86"/>
      <c r="BN38" s="86"/>
      <c r="BO38" s="86"/>
      <c r="BP38" s="86"/>
      <c r="BQ38" s="87"/>
    </row>
    <row r="39" spans="1:69" ht="19.5" customHeight="1">
      <c r="B39" s="599"/>
      <c r="C39" s="599"/>
      <c r="D39" s="1017"/>
      <c r="E39" s="1017"/>
      <c r="F39" s="1017"/>
      <c r="G39" s="1017"/>
      <c r="H39" s="1017"/>
      <c r="I39" s="1017"/>
      <c r="J39" s="1017"/>
      <c r="K39" s="1017"/>
      <c r="L39" s="1017"/>
      <c r="M39" s="1017"/>
      <c r="N39" s="1017"/>
      <c r="O39" s="1017"/>
      <c r="P39" s="1017"/>
      <c r="Q39" s="1017"/>
      <c r="R39" s="1617"/>
      <c r="S39" s="1617"/>
      <c r="T39" s="1617"/>
      <c r="U39" s="1617"/>
      <c r="V39" s="1617"/>
      <c r="W39" s="1617"/>
      <c r="X39" s="1016"/>
      <c r="Y39" s="1016"/>
      <c r="Z39" s="1016"/>
      <c r="AA39" s="1264"/>
      <c r="AB39" s="613" t="s">
        <v>517</v>
      </c>
      <c r="AC39" s="614"/>
      <c r="AD39" s="1025"/>
      <c r="AE39" s="1026"/>
      <c r="AJ39" s="1341" t="str">
        <f t="shared" ref="AJ39" si="29">IF(AND(D38&lt;&gt;"",AD39&lt;&gt;""),"OK",IF(AND(D38="",AD39=""),"","未入力"))</f>
        <v/>
      </c>
      <c r="AK39" s="1149"/>
      <c r="AL39" s="1363"/>
      <c r="AM39" s="1134"/>
      <c r="AN39" s="1135"/>
      <c r="AO39" s="1135"/>
      <c r="AP39" s="1135"/>
      <c r="AQ39" s="1136"/>
      <c r="AR39" s="1616" t="s">
        <v>517</v>
      </c>
      <c r="AS39" s="1616"/>
      <c r="AT39" s="1616"/>
      <c r="AU39" s="85"/>
      <c r="AV39" s="86"/>
      <c r="AW39" s="86"/>
      <c r="AX39" s="86"/>
      <c r="AY39" s="86"/>
      <c r="AZ39" s="86"/>
      <c r="BA39" s="86"/>
      <c r="BB39" s="86"/>
      <c r="BC39" s="86"/>
      <c r="BD39" s="86"/>
      <c r="BE39" s="86"/>
      <c r="BF39" s="86"/>
      <c r="BG39" s="86"/>
      <c r="BH39" s="86"/>
      <c r="BI39" s="86"/>
      <c r="BJ39" s="86"/>
      <c r="BK39" s="86"/>
      <c r="BL39" s="86"/>
      <c r="BM39" s="86"/>
      <c r="BN39" s="86"/>
      <c r="BO39" s="86"/>
      <c r="BP39" s="86"/>
      <c r="BQ39" s="87"/>
    </row>
    <row r="40" spans="1:69" ht="19.5" customHeight="1">
      <c r="B40" s="599">
        <v>17</v>
      </c>
      <c r="C40" s="599"/>
      <c r="D40" s="1017"/>
      <c r="E40" s="1017"/>
      <c r="F40" s="1017"/>
      <c r="G40" s="1017"/>
      <c r="H40" s="1017"/>
      <c r="I40" s="1017"/>
      <c r="J40" s="1017"/>
      <c r="K40" s="1017"/>
      <c r="L40" s="1017"/>
      <c r="M40" s="1017"/>
      <c r="N40" s="1017"/>
      <c r="O40" s="1017"/>
      <c r="P40" s="1017"/>
      <c r="Q40" s="1017"/>
      <c r="R40" s="1617"/>
      <c r="S40" s="1617"/>
      <c r="T40" s="1617"/>
      <c r="U40" s="1617"/>
      <c r="V40" s="1617"/>
      <c r="W40" s="1617"/>
      <c r="X40" s="1016"/>
      <c r="Y40" s="1016"/>
      <c r="Z40" s="1016"/>
      <c r="AA40" s="1016"/>
      <c r="AB40" s="610" t="s">
        <v>515</v>
      </c>
      <c r="AC40" s="611"/>
      <c r="AD40" s="1022"/>
      <c r="AE40" s="1023"/>
      <c r="AJ40" s="1341" t="str">
        <f t="shared" ref="AJ40" si="30">IF(AND(D40&lt;&gt;"",AD40&lt;&gt;""),"OK",IF(AND(D40="",AD40=""),"","未入力"))</f>
        <v/>
      </c>
      <c r="AK40" s="1149"/>
      <c r="AL40" s="1363"/>
      <c r="AM40" s="1131" t="s">
        <v>514</v>
      </c>
      <c r="AN40" s="1132"/>
      <c r="AO40" s="1132"/>
      <c r="AP40" s="1132"/>
      <c r="AQ40" s="1133"/>
      <c r="AR40" s="1616" t="s">
        <v>515</v>
      </c>
      <c r="AS40" s="1616"/>
      <c r="AT40" s="1616"/>
      <c r="AU40" s="85"/>
      <c r="AV40" s="86"/>
      <c r="AW40" s="86"/>
      <c r="AX40" s="86"/>
      <c r="AY40" s="86"/>
      <c r="AZ40" s="86"/>
      <c r="BA40" s="86"/>
      <c r="BB40" s="86"/>
      <c r="BC40" s="86"/>
      <c r="BD40" s="86"/>
      <c r="BE40" s="86"/>
      <c r="BF40" s="86"/>
      <c r="BG40" s="86"/>
      <c r="BH40" s="86"/>
      <c r="BI40" s="86"/>
      <c r="BJ40" s="86"/>
      <c r="BK40" s="86"/>
      <c r="BL40" s="86"/>
      <c r="BM40" s="86"/>
      <c r="BN40" s="86"/>
      <c r="BO40" s="86"/>
      <c r="BP40" s="86"/>
      <c r="BQ40" s="87"/>
    </row>
    <row r="41" spans="1:69" ht="19.5" customHeight="1">
      <c r="B41" s="599"/>
      <c r="C41" s="599"/>
      <c r="D41" s="1017"/>
      <c r="E41" s="1017"/>
      <c r="F41" s="1017"/>
      <c r="G41" s="1017"/>
      <c r="H41" s="1017"/>
      <c r="I41" s="1017"/>
      <c r="J41" s="1017"/>
      <c r="K41" s="1017"/>
      <c r="L41" s="1017"/>
      <c r="M41" s="1017"/>
      <c r="N41" s="1017"/>
      <c r="O41" s="1017"/>
      <c r="P41" s="1017"/>
      <c r="Q41" s="1017"/>
      <c r="R41" s="1617"/>
      <c r="S41" s="1617"/>
      <c r="T41" s="1617"/>
      <c r="U41" s="1617"/>
      <c r="V41" s="1617"/>
      <c r="W41" s="1617"/>
      <c r="X41" s="1016"/>
      <c r="Y41" s="1016"/>
      <c r="Z41" s="1016"/>
      <c r="AA41" s="1016"/>
      <c r="AB41" s="613" t="s">
        <v>517</v>
      </c>
      <c r="AC41" s="614"/>
      <c r="AD41" s="1025"/>
      <c r="AE41" s="1026"/>
      <c r="AJ41" s="1341" t="str">
        <f t="shared" ref="AJ41" si="31">IF(AND(D40&lt;&gt;"",AD41&lt;&gt;""),"OK",IF(AND(D40="",AD41=""),"","未入力"))</f>
        <v/>
      </c>
      <c r="AK41" s="1149"/>
      <c r="AL41" s="1363"/>
      <c r="AM41" s="1134"/>
      <c r="AN41" s="1135"/>
      <c r="AO41" s="1135"/>
      <c r="AP41" s="1135"/>
      <c r="AQ41" s="1136"/>
      <c r="AR41" s="1616" t="s">
        <v>517</v>
      </c>
      <c r="AS41" s="1616"/>
      <c r="AT41" s="1616"/>
      <c r="AU41" s="85"/>
      <c r="AV41" s="86"/>
      <c r="AW41" s="86"/>
      <c r="AX41" s="86"/>
      <c r="AY41" s="86"/>
      <c r="AZ41" s="86"/>
      <c r="BA41" s="86"/>
      <c r="BB41" s="86"/>
      <c r="BC41" s="86"/>
      <c r="BD41" s="86"/>
      <c r="BE41" s="86"/>
      <c r="BF41" s="86"/>
      <c r="BG41" s="86"/>
      <c r="BH41" s="86"/>
      <c r="BI41" s="86"/>
      <c r="BJ41" s="86"/>
      <c r="BK41" s="86"/>
      <c r="BL41" s="86"/>
      <c r="BM41" s="86"/>
      <c r="BN41" s="86"/>
      <c r="BO41" s="86"/>
      <c r="BP41" s="86"/>
      <c r="BQ41" s="87"/>
    </row>
    <row r="42" spans="1:69" ht="19.5" customHeight="1">
      <c r="B42" s="599">
        <v>18</v>
      </c>
      <c r="C42" s="599"/>
      <c r="D42" s="1017"/>
      <c r="E42" s="1017"/>
      <c r="F42" s="1017"/>
      <c r="G42" s="1017"/>
      <c r="H42" s="1017"/>
      <c r="I42" s="1017"/>
      <c r="J42" s="1017"/>
      <c r="K42" s="1017"/>
      <c r="L42" s="1017"/>
      <c r="M42" s="1017"/>
      <c r="N42" s="1017"/>
      <c r="O42" s="1017"/>
      <c r="P42" s="1017"/>
      <c r="Q42" s="1017"/>
      <c r="R42" s="1617"/>
      <c r="S42" s="1617"/>
      <c r="T42" s="1617"/>
      <c r="U42" s="1617"/>
      <c r="V42" s="1617"/>
      <c r="W42" s="1617"/>
      <c r="X42" s="1016"/>
      <c r="Y42" s="1016"/>
      <c r="Z42" s="1016"/>
      <c r="AA42" s="1016"/>
      <c r="AB42" s="610" t="s">
        <v>515</v>
      </c>
      <c r="AC42" s="611"/>
      <c r="AD42" s="1022"/>
      <c r="AE42" s="1023"/>
      <c r="AJ42" s="1341" t="str">
        <f t="shared" ref="AJ42" si="32">IF(AND(D42&lt;&gt;"",AD42&lt;&gt;""),"OK",IF(AND(D42="",AD42=""),"","未入力"))</f>
        <v/>
      </c>
      <c r="AK42" s="1149"/>
      <c r="AL42" s="1363"/>
      <c r="AM42" s="1131" t="s">
        <v>514</v>
      </c>
      <c r="AN42" s="1132"/>
      <c r="AO42" s="1132"/>
      <c r="AP42" s="1132"/>
      <c r="AQ42" s="1133"/>
      <c r="AR42" s="1616" t="s">
        <v>515</v>
      </c>
      <c r="AS42" s="1616"/>
      <c r="AT42" s="1616"/>
      <c r="AU42" s="85"/>
      <c r="AV42" s="86"/>
      <c r="AW42" s="86"/>
      <c r="AX42" s="86"/>
      <c r="AY42" s="86"/>
      <c r="AZ42" s="86"/>
      <c r="BA42" s="86"/>
      <c r="BB42" s="86"/>
      <c r="BC42" s="86"/>
      <c r="BD42" s="86"/>
      <c r="BE42" s="86"/>
      <c r="BF42" s="86"/>
      <c r="BG42" s="86"/>
      <c r="BH42" s="86"/>
      <c r="BI42" s="86"/>
      <c r="BJ42" s="86"/>
      <c r="BK42" s="86"/>
      <c r="BL42" s="86"/>
      <c r="BM42" s="86"/>
      <c r="BN42" s="86"/>
      <c r="BO42" s="86"/>
      <c r="BP42" s="86"/>
      <c r="BQ42" s="87"/>
    </row>
    <row r="43" spans="1:69" ht="19.5" customHeight="1">
      <c r="B43" s="599"/>
      <c r="C43" s="599"/>
      <c r="D43" s="1017"/>
      <c r="E43" s="1017"/>
      <c r="F43" s="1017"/>
      <c r="G43" s="1017"/>
      <c r="H43" s="1017"/>
      <c r="I43" s="1017"/>
      <c r="J43" s="1017"/>
      <c r="K43" s="1017"/>
      <c r="L43" s="1017"/>
      <c r="M43" s="1017"/>
      <c r="N43" s="1017"/>
      <c r="O43" s="1017"/>
      <c r="P43" s="1017"/>
      <c r="Q43" s="1017"/>
      <c r="R43" s="1617"/>
      <c r="S43" s="1617"/>
      <c r="T43" s="1617"/>
      <c r="U43" s="1617"/>
      <c r="V43" s="1617"/>
      <c r="W43" s="1617"/>
      <c r="X43" s="1016"/>
      <c r="Y43" s="1016"/>
      <c r="Z43" s="1016"/>
      <c r="AA43" s="1016"/>
      <c r="AB43" s="613" t="s">
        <v>517</v>
      </c>
      <c r="AC43" s="614"/>
      <c r="AD43" s="1025"/>
      <c r="AE43" s="1026"/>
      <c r="AJ43" s="1341" t="str">
        <f t="shared" ref="AJ43" si="33">IF(AND(D42&lt;&gt;"",AD43&lt;&gt;""),"OK",IF(AND(D42="",AD43=""),"","未入力"))</f>
        <v/>
      </c>
      <c r="AK43" s="1149"/>
      <c r="AL43" s="1363"/>
      <c r="AM43" s="1134"/>
      <c r="AN43" s="1135"/>
      <c r="AO43" s="1135"/>
      <c r="AP43" s="1135"/>
      <c r="AQ43" s="1136"/>
      <c r="AR43" s="1616" t="s">
        <v>517</v>
      </c>
      <c r="AS43" s="1616"/>
      <c r="AT43" s="1616"/>
      <c r="AU43" s="85"/>
      <c r="AV43" s="86"/>
      <c r="AW43" s="86"/>
      <c r="AX43" s="86"/>
      <c r="AY43" s="86"/>
      <c r="AZ43" s="86"/>
      <c r="BA43" s="86"/>
      <c r="BB43" s="86"/>
      <c r="BC43" s="86"/>
      <c r="BD43" s="86"/>
      <c r="BE43" s="86"/>
      <c r="BF43" s="86"/>
      <c r="BG43" s="86"/>
      <c r="BH43" s="86"/>
      <c r="BI43" s="86"/>
      <c r="BJ43" s="86"/>
      <c r="BK43" s="86"/>
      <c r="BL43" s="86"/>
      <c r="BM43" s="86"/>
      <c r="BN43" s="86"/>
      <c r="BO43" s="86"/>
      <c r="BP43" s="86"/>
      <c r="BQ43" s="87"/>
    </row>
    <row r="44" spans="1:69" ht="19.5" customHeight="1">
      <c r="B44" s="599">
        <v>19</v>
      </c>
      <c r="C44" s="599"/>
      <c r="D44" s="1017"/>
      <c r="E44" s="1017"/>
      <c r="F44" s="1017"/>
      <c r="G44" s="1017"/>
      <c r="H44" s="1017"/>
      <c r="I44" s="1017"/>
      <c r="J44" s="1017"/>
      <c r="K44" s="1017"/>
      <c r="L44" s="1017"/>
      <c r="M44" s="1017"/>
      <c r="N44" s="1017"/>
      <c r="O44" s="1017"/>
      <c r="P44" s="1017"/>
      <c r="Q44" s="1017"/>
      <c r="R44" s="1617"/>
      <c r="S44" s="1617"/>
      <c r="T44" s="1617"/>
      <c r="U44" s="1617"/>
      <c r="V44" s="1617"/>
      <c r="W44" s="1617"/>
      <c r="X44" s="1016"/>
      <c r="Y44" s="1016"/>
      <c r="Z44" s="1016"/>
      <c r="AA44" s="1016"/>
      <c r="AB44" s="610" t="s">
        <v>515</v>
      </c>
      <c r="AC44" s="611"/>
      <c r="AD44" s="1022"/>
      <c r="AE44" s="1023"/>
      <c r="AJ44" s="1341" t="str">
        <f t="shared" ref="AJ44" si="34">IF(AND(D44&lt;&gt;"",AD44&lt;&gt;""),"OK",IF(AND(D44="",AD44=""),"","未入力"))</f>
        <v/>
      </c>
      <c r="AK44" s="1149"/>
      <c r="AL44" s="1363"/>
      <c r="AM44" s="1131" t="s">
        <v>514</v>
      </c>
      <c r="AN44" s="1132"/>
      <c r="AO44" s="1132"/>
      <c r="AP44" s="1132"/>
      <c r="AQ44" s="1133"/>
      <c r="AR44" s="1616" t="s">
        <v>515</v>
      </c>
      <c r="AS44" s="1616"/>
      <c r="AT44" s="1616"/>
      <c r="AU44" s="85"/>
      <c r="AV44" s="86"/>
      <c r="AW44" s="86"/>
      <c r="AX44" s="86"/>
      <c r="AY44" s="86"/>
      <c r="AZ44" s="86"/>
      <c r="BA44" s="86"/>
      <c r="BB44" s="86"/>
      <c r="BC44" s="86"/>
      <c r="BD44" s="86"/>
      <c r="BE44" s="86"/>
      <c r="BF44" s="86"/>
      <c r="BG44" s="86"/>
      <c r="BH44" s="86"/>
      <c r="BI44" s="86"/>
      <c r="BJ44" s="86"/>
      <c r="BK44" s="86"/>
      <c r="BL44" s="86"/>
      <c r="BM44" s="86"/>
      <c r="BN44" s="86"/>
      <c r="BO44" s="86"/>
      <c r="BP44" s="86"/>
      <c r="BQ44" s="87"/>
    </row>
    <row r="45" spans="1:69" ht="19.5" customHeight="1">
      <c r="B45" s="599"/>
      <c r="C45" s="599"/>
      <c r="D45" s="1017"/>
      <c r="E45" s="1017"/>
      <c r="F45" s="1017"/>
      <c r="G45" s="1017"/>
      <c r="H45" s="1017"/>
      <c r="I45" s="1017"/>
      <c r="J45" s="1017"/>
      <c r="K45" s="1017"/>
      <c r="L45" s="1017"/>
      <c r="M45" s="1017"/>
      <c r="N45" s="1017"/>
      <c r="O45" s="1017"/>
      <c r="P45" s="1017"/>
      <c r="Q45" s="1017"/>
      <c r="R45" s="1617"/>
      <c r="S45" s="1617"/>
      <c r="T45" s="1617"/>
      <c r="U45" s="1617"/>
      <c r="V45" s="1617"/>
      <c r="W45" s="1617"/>
      <c r="X45" s="1016"/>
      <c r="Y45" s="1016"/>
      <c r="Z45" s="1016"/>
      <c r="AA45" s="1016"/>
      <c r="AB45" s="613" t="s">
        <v>517</v>
      </c>
      <c r="AC45" s="614"/>
      <c r="AD45" s="1025"/>
      <c r="AE45" s="1026"/>
      <c r="AJ45" s="1341" t="str">
        <f t="shared" ref="AJ45" si="35">IF(AND(D44&lt;&gt;"",AD45&lt;&gt;""),"OK",IF(AND(D44="",AD45=""),"","未入力"))</f>
        <v/>
      </c>
      <c r="AK45" s="1149"/>
      <c r="AL45" s="1363"/>
      <c r="AM45" s="1134"/>
      <c r="AN45" s="1135"/>
      <c r="AO45" s="1135"/>
      <c r="AP45" s="1135"/>
      <c r="AQ45" s="1136"/>
      <c r="AR45" s="1616" t="s">
        <v>517</v>
      </c>
      <c r="AS45" s="1616"/>
      <c r="AT45" s="1616"/>
      <c r="AU45" s="85"/>
      <c r="AV45" s="86"/>
      <c r="AW45" s="86"/>
      <c r="AX45" s="86"/>
      <c r="AY45" s="86"/>
      <c r="AZ45" s="86"/>
      <c r="BA45" s="86"/>
      <c r="BB45" s="86"/>
      <c r="BC45" s="86"/>
      <c r="BD45" s="86"/>
      <c r="BE45" s="86"/>
      <c r="BF45" s="86"/>
      <c r="BG45" s="86"/>
      <c r="BH45" s="86"/>
      <c r="BI45" s="86"/>
      <c r="BJ45" s="86"/>
      <c r="BK45" s="86"/>
      <c r="BL45" s="86"/>
      <c r="BM45" s="86"/>
      <c r="BN45" s="86"/>
      <c r="BO45" s="86"/>
      <c r="BP45" s="86"/>
      <c r="BQ45" s="87"/>
    </row>
    <row r="46" spans="1:69" ht="19.5" customHeight="1">
      <c r="B46" s="599">
        <v>20</v>
      </c>
      <c r="C46" s="599"/>
      <c r="D46" s="1017"/>
      <c r="E46" s="1017"/>
      <c r="F46" s="1017"/>
      <c r="G46" s="1017"/>
      <c r="H46" s="1017"/>
      <c r="I46" s="1017"/>
      <c r="J46" s="1017"/>
      <c r="K46" s="1017"/>
      <c r="L46" s="1017"/>
      <c r="M46" s="1017"/>
      <c r="N46" s="1017"/>
      <c r="O46" s="1017"/>
      <c r="P46" s="1017"/>
      <c r="Q46" s="1017"/>
      <c r="R46" s="1617"/>
      <c r="S46" s="1617"/>
      <c r="T46" s="1617"/>
      <c r="U46" s="1617"/>
      <c r="V46" s="1617"/>
      <c r="W46" s="1617"/>
      <c r="X46" s="1016"/>
      <c r="Y46" s="1016"/>
      <c r="Z46" s="1016"/>
      <c r="AA46" s="1016"/>
      <c r="AB46" s="610" t="s">
        <v>515</v>
      </c>
      <c r="AC46" s="611"/>
      <c r="AD46" s="1022"/>
      <c r="AE46" s="1023"/>
      <c r="AJ46" s="1341" t="str">
        <f t="shared" ref="AJ46" si="36">IF(AND(D46&lt;&gt;"",AD46&lt;&gt;""),"OK",IF(AND(D46="",AD46=""),"","未入力"))</f>
        <v/>
      </c>
      <c r="AK46" s="1149"/>
      <c r="AL46" s="1363"/>
      <c r="AM46" s="1131" t="s">
        <v>514</v>
      </c>
      <c r="AN46" s="1132"/>
      <c r="AO46" s="1132"/>
      <c r="AP46" s="1132"/>
      <c r="AQ46" s="1133"/>
      <c r="AR46" s="1616" t="s">
        <v>515</v>
      </c>
      <c r="AS46" s="1616"/>
      <c r="AT46" s="1616"/>
      <c r="AU46" s="85"/>
      <c r="AV46" s="86"/>
      <c r="AW46" s="86"/>
      <c r="AX46" s="86"/>
      <c r="AY46" s="86"/>
      <c r="AZ46" s="86"/>
      <c r="BA46" s="86"/>
      <c r="BB46" s="86"/>
      <c r="BC46" s="86"/>
      <c r="BD46" s="86"/>
      <c r="BE46" s="86"/>
      <c r="BF46" s="86"/>
      <c r="BG46" s="86"/>
      <c r="BH46" s="86"/>
      <c r="BI46" s="86"/>
      <c r="BJ46" s="86"/>
      <c r="BK46" s="86"/>
      <c r="BL46" s="86"/>
      <c r="BM46" s="86"/>
      <c r="BN46" s="86"/>
      <c r="BO46" s="86"/>
      <c r="BP46" s="86"/>
      <c r="BQ46" s="87"/>
    </row>
    <row r="47" spans="1:69" ht="19.5" customHeight="1">
      <c r="B47" s="599"/>
      <c r="C47" s="599"/>
      <c r="D47" s="1017"/>
      <c r="E47" s="1017"/>
      <c r="F47" s="1017"/>
      <c r="G47" s="1017"/>
      <c r="H47" s="1017"/>
      <c r="I47" s="1017"/>
      <c r="J47" s="1017"/>
      <c r="K47" s="1017"/>
      <c r="L47" s="1017"/>
      <c r="M47" s="1017"/>
      <c r="N47" s="1017"/>
      <c r="O47" s="1017"/>
      <c r="P47" s="1017"/>
      <c r="Q47" s="1017"/>
      <c r="R47" s="1617"/>
      <c r="S47" s="1617"/>
      <c r="T47" s="1617"/>
      <c r="U47" s="1617"/>
      <c r="V47" s="1617"/>
      <c r="W47" s="1617"/>
      <c r="X47" s="1016"/>
      <c r="Y47" s="1016"/>
      <c r="Z47" s="1016"/>
      <c r="AA47" s="1016"/>
      <c r="AB47" s="613" t="s">
        <v>517</v>
      </c>
      <c r="AC47" s="614"/>
      <c r="AD47" s="1025"/>
      <c r="AE47" s="1026"/>
      <c r="AJ47" s="1339" t="str">
        <f t="shared" ref="AJ47" si="37">IF(AND(D46&lt;&gt;"",AD47&lt;&gt;""),"OK",IF(AND(D46="",AD47=""),"","未入力"))</f>
        <v/>
      </c>
      <c r="AK47" s="1340"/>
      <c r="AL47" s="1467"/>
      <c r="AM47" s="1134"/>
      <c r="AN47" s="1135"/>
      <c r="AO47" s="1135"/>
      <c r="AP47" s="1135"/>
      <c r="AQ47" s="1136"/>
      <c r="AR47" s="1616" t="s">
        <v>517</v>
      </c>
      <c r="AS47" s="1616"/>
      <c r="AT47" s="1616"/>
      <c r="AU47" s="24"/>
      <c r="AV47" s="25"/>
      <c r="AW47" s="25"/>
      <c r="AX47" s="25"/>
      <c r="AY47" s="25"/>
      <c r="AZ47" s="25"/>
      <c r="BA47" s="25"/>
      <c r="BB47" s="25"/>
      <c r="BC47" s="25"/>
      <c r="BD47" s="25"/>
      <c r="BE47" s="25"/>
      <c r="BF47" s="25"/>
      <c r="BG47" s="25"/>
      <c r="BH47" s="25"/>
      <c r="BI47" s="25"/>
      <c r="BJ47" s="25"/>
      <c r="BK47" s="25"/>
      <c r="BL47" s="25"/>
      <c r="BM47" s="25"/>
      <c r="BN47" s="25"/>
      <c r="BO47" s="25"/>
      <c r="BP47" s="25"/>
      <c r="BQ47" s="26"/>
    </row>
    <row r="48" spans="1:69" ht="19.5" customHeight="1">
      <c r="A48" s="1033"/>
      <c r="B48" s="599" t="s">
        <v>137</v>
      </c>
      <c r="C48" s="599"/>
      <c r="D48" s="1034" t="s">
        <v>520</v>
      </c>
      <c r="E48" s="1034"/>
      <c r="F48" s="1034"/>
      <c r="G48" s="1034"/>
      <c r="H48" s="1034"/>
      <c r="I48" s="1034"/>
      <c r="J48" s="1034"/>
      <c r="K48" s="1034" t="s">
        <v>518</v>
      </c>
      <c r="L48" s="1034"/>
      <c r="M48" s="1034"/>
      <c r="N48" s="1034"/>
      <c r="O48" s="1034"/>
      <c r="P48" s="1034"/>
      <c r="Q48" s="1034"/>
      <c r="R48" s="1618">
        <v>50</v>
      </c>
      <c r="S48" s="1618"/>
      <c r="T48" s="1618"/>
      <c r="U48" s="1618">
        <v>1</v>
      </c>
      <c r="V48" s="1618"/>
      <c r="W48" s="1618"/>
      <c r="X48" s="599" t="s">
        <v>519</v>
      </c>
      <c r="Y48" s="599"/>
      <c r="Z48" s="599"/>
      <c r="AA48" s="599"/>
      <c r="AB48" s="610" t="s">
        <v>515</v>
      </c>
      <c r="AC48" s="611"/>
      <c r="AD48" s="611" t="s">
        <v>307</v>
      </c>
      <c r="AE48" s="612"/>
    </row>
    <row r="49" spans="1:32" ht="19.5" customHeight="1">
      <c r="A49" s="1033"/>
      <c r="B49" s="599"/>
      <c r="C49" s="599"/>
      <c r="D49" s="1034"/>
      <c r="E49" s="1034"/>
      <c r="F49" s="1034"/>
      <c r="G49" s="1034"/>
      <c r="H49" s="1034"/>
      <c r="I49" s="1034"/>
      <c r="J49" s="1034"/>
      <c r="K49" s="1034"/>
      <c r="L49" s="1034"/>
      <c r="M49" s="1034"/>
      <c r="N49" s="1034"/>
      <c r="O49" s="1034"/>
      <c r="P49" s="1034"/>
      <c r="Q49" s="1034"/>
      <c r="R49" s="1618"/>
      <c r="S49" s="1618"/>
      <c r="T49" s="1618"/>
      <c r="U49" s="1618"/>
      <c r="V49" s="1618"/>
      <c r="W49" s="1618"/>
      <c r="X49" s="599"/>
      <c r="Y49" s="599"/>
      <c r="Z49" s="599"/>
      <c r="AA49" s="599"/>
      <c r="AB49" s="613" t="s">
        <v>517</v>
      </c>
      <c r="AC49" s="614"/>
      <c r="AD49" s="614" t="s">
        <v>307</v>
      </c>
      <c r="AE49" s="615"/>
    </row>
    <row r="51" spans="1:32" ht="19.5" customHeight="1">
      <c r="AB51" s="77" t="s">
        <v>177</v>
      </c>
      <c r="AC51" s="64"/>
      <c r="AD51" s="64"/>
      <c r="AE51" s="64"/>
      <c r="AF51" s="65"/>
    </row>
    <row r="52" spans="1:32" ht="19.5" customHeight="1">
      <c r="AB52" s="77"/>
      <c r="AC52" s="64"/>
      <c r="AD52" s="64" t="s">
        <v>307</v>
      </c>
      <c r="AE52" s="64"/>
      <c r="AF52" s="65"/>
    </row>
    <row r="53" spans="1:32" ht="19.5" customHeight="1">
      <c r="AB53" s="77"/>
      <c r="AC53" s="64"/>
      <c r="AD53" s="64" t="s">
        <v>308</v>
      </c>
      <c r="AE53" s="64"/>
      <c r="AF53" s="65"/>
    </row>
  </sheetData>
  <mergeCells count="331">
    <mergeCell ref="AJ2:BL4"/>
    <mergeCell ref="A48:A49"/>
    <mergeCell ref="B48:C49"/>
    <mergeCell ref="D48:J49"/>
    <mergeCell ref="K48:Q49"/>
    <mergeCell ref="R48:T49"/>
    <mergeCell ref="U48:W49"/>
    <mergeCell ref="AM46:AQ47"/>
    <mergeCell ref="AR46:AT46"/>
    <mergeCell ref="AB47:AC47"/>
    <mergeCell ref="AD47:AE47"/>
    <mergeCell ref="AJ47:AL47"/>
    <mergeCell ref="AR47:AT47"/>
    <mergeCell ref="X48:AA49"/>
    <mergeCell ref="AB48:AC48"/>
    <mergeCell ref="AD48:AE48"/>
    <mergeCell ref="AB49:AC49"/>
    <mergeCell ref="AD49:AE49"/>
    <mergeCell ref="B46:C47"/>
    <mergeCell ref="D46:J47"/>
    <mergeCell ref="K46:Q47"/>
    <mergeCell ref="R46:T47"/>
    <mergeCell ref="U46:W47"/>
    <mergeCell ref="X46:AA47"/>
    <mergeCell ref="AB46:AC46"/>
    <mergeCell ref="AD46:AE46"/>
    <mergeCell ref="AJ46:AL46"/>
    <mergeCell ref="AM44:AQ45"/>
    <mergeCell ref="AR44:AT44"/>
    <mergeCell ref="AB45:AC45"/>
    <mergeCell ref="AD45:AE45"/>
    <mergeCell ref="AJ45:AL45"/>
    <mergeCell ref="AR45:AT45"/>
    <mergeCell ref="B44:C45"/>
    <mergeCell ref="D44:J45"/>
    <mergeCell ref="K44:Q45"/>
    <mergeCell ref="R44:T45"/>
    <mergeCell ref="U44:W45"/>
    <mergeCell ref="X44:AA45"/>
    <mergeCell ref="AB42:AC42"/>
    <mergeCell ref="AD42:AE42"/>
    <mergeCell ref="AJ42:AL42"/>
    <mergeCell ref="AB44:AC44"/>
    <mergeCell ref="AD44:AE44"/>
    <mergeCell ref="AJ44:AL44"/>
    <mergeCell ref="AM42:AQ43"/>
    <mergeCell ref="AR42:AT42"/>
    <mergeCell ref="AB43:AC43"/>
    <mergeCell ref="AD43:AE43"/>
    <mergeCell ref="AJ43:AL43"/>
    <mergeCell ref="AR43:AT43"/>
    <mergeCell ref="B40:C41"/>
    <mergeCell ref="D40:J41"/>
    <mergeCell ref="K40:Q41"/>
    <mergeCell ref="R40:T41"/>
    <mergeCell ref="U40:W41"/>
    <mergeCell ref="X40:AA41"/>
    <mergeCell ref="B42:C43"/>
    <mergeCell ref="D42:J43"/>
    <mergeCell ref="K42:Q43"/>
    <mergeCell ref="R42:T43"/>
    <mergeCell ref="U42:W43"/>
    <mergeCell ref="X42:AA43"/>
    <mergeCell ref="AM38:AQ39"/>
    <mergeCell ref="AR38:AT38"/>
    <mergeCell ref="AB39:AC39"/>
    <mergeCell ref="AD39:AE39"/>
    <mergeCell ref="AJ39:AL39"/>
    <mergeCell ref="AR39:AT39"/>
    <mergeCell ref="AM40:AQ41"/>
    <mergeCell ref="AR40:AT40"/>
    <mergeCell ref="AB41:AC41"/>
    <mergeCell ref="AD41:AE41"/>
    <mergeCell ref="AJ41:AL41"/>
    <mergeCell ref="AR41:AT41"/>
    <mergeCell ref="AB40:AC40"/>
    <mergeCell ref="AD40:AE40"/>
    <mergeCell ref="AJ40:AL40"/>
    <mergeCell ref="B38:C39"/>
    <mergeCell ref="D38:J39"/>
    <mergeCell ref="K38:Q39"/>
    <mergeCell ref="R38:T39"/>
    <mergeCell ref="U38:W39"/>
    <mergeCell ref="X38:AA39"/>
    <mergeCell ref="AB36:AC36"/>
    <mergeCell ref="AD36:AE36"/>
    <mergeCell ref="AJ36:AL36"/>
    <mergeCell ref="AB38:AC38"/>
    <mergeCell ref="AD38:AE38"/>
    <mergeCell ref="AJ38:AL38"/>
    <mergeCell ref="AM36:AQ37"/>
    <mergeCell ref="AR36:AT36"/>
    <mergeCell ref="AB37:AC37"/>
    <mergeCell ref="AD37:AE37"/>
    <mergeCell ref="AJ37:AL37"/>
    <mergeCell ref="AR37:AT37"/>
    <mergeCell ref="B36:C37"/>
    <mergeCell ref="D36:J37"/>
    <mergeCell ref="K36:Q37"/>
    <mergeCell ref="R36:T37"/>
    <mergeCell ref="U36:W37"/>
    <mergeCell ref="X36:AA37"/>
    <mergeCell ref="AB34:AC34"/>
    <mergeCell ref="AD34:AE34"/>
    <mergeCell ref="AJ34:AL34"/>
    <mergeCell ref="AM34:AQ35"/>
    <mergeCell ref="AR34:AT34"/>
    <mergeCell ref="AB35:AC35"/>
    <mergeCell ref="AD35:AE35"/>
    <mergeCell ref="AJ35:AL35"/>
    <mergeCell ref="AR35:AT35"/>
    <mergeCell ref="B32:C33"/>
    <mergeCell ref="D32:J33"/>
    <mergeCell ref="K32:Q33"/>
    <mergeCell ref="R32:T33"/>
    <mergeCell ref="U32:W33"/>
    <mergeCell ref="X32:AA33"/>
    <mergeCell ref="B34:C35"/>
    <mergeCell ref="D34:J35"/>
    <mergeCell ref="K34:Q35"/>
    <mergeCell ref="R34:T35"/>
    <mergeCell ref="U34:W35"/>
    <mergeCell ref="X34:AA35"/>
    <mergeCell ref="AM30:AQ31"/>
    <mergeCell ref="AR30:AT30"/>
    <mergeCell ref="AB31:AC31"/>
    <mergeCell ref="AD31:AE31"/>
    <mergeCell ref="AJ31:AL31"/>
    <mergeCell ref="AR31:AT31"/>
    <mergeCell ref="AM32:AQ33"/>
    <mergeCell ref="AR32:AT32"/>
    <mergeCell ref="AB33:AC33"/>
    <mergeCell ref="AD33:AE33"/>
    <mergeCell ref="AJ33:AL33"/>
    <mergeCell ref="AR33:AT33"/>
    <mergeCell ref="AB32:AC32"/>
    <mergeCell ref="AD32:AE32"/>
    <mergeCell ref="AJ32:AL32"/>
    <mergeCell ref="B30:C31"/>
    <mergeCell ref="D30:J31"/>
    <mergeCell ref="K30:Q31"/>
    <mergeCell ref="R30:T31"/>
    <mergeCell ref="U30:W31"/>
    <mergeCell ref="X30:AA31"/>
    <mergeCell ref="AB28:AC28"/>
    <mergeCell ref="AD28:AE28"/>
    <mergeCell ref="AJ28:AL28"/>
    <mergeCell ref="AB30:AC30"/>
    <mergeCell ref="AD30:AE30"/>
    <mergeCell ref="AJ30:AL30"/>
    <mergeCell ref="AM28:AQ29"/>
    <mergeCell ref="AR28:AT28"/>
    <mergeCell ref="AB29:AC29"/>
    <mergeCell ref="AD29:AE29"/>
    <mergeCell ref="AJ29:AL29"/>
    <mergeCell ref="AR29:AT29"/>
    <mergeCell ref="B28:C29"/>
    <mergeCell ref="D28:J29"/>
    <mergeCell ref="K28:Q29"/>
    <mergeCell ref="R28:T29"/>
    <mergeCell ref="U28:W29"/>
    <mergeCell ref="X28:AA29"/>
    <mergeCell ref="AB26:AC26"/>
    <mergeCell ref="AD26:AE26"/>
    <mergeCell ref="AJ26:AL26"/>
    <mergeCell ref="AM26:AQ27"/>
    <mergeCell ref="AR26:AT26"/>
    <mergeCell ref="AB27:AC27"/>
    <mergeCell ref="AD27:AE27"/>
    <mergeCell ref="AJ27:AL27"/>
    <mergeCell ref="AR27:AT27"/>
    <mergeCell ref="B24:C25"/>
    <mergeCell ref="D24:J25"/>
    <mergeCell ref="K24:Q25"/>
    <mergeCell ref="R24:T25"/>
    <mergeCell ref="U24:W25"/>
    <mergeCell ref="X24:AA25"/>
    <mergeCell ref="B26:C27"/>
    <mergeCell ref="D26:J27"/>
    <mergeCell ref="K26:Q27"/>
    <mergeCell ref="R26:T27"/>
    <mergeCell ref="U26:W27"/>
    <mergeCell ref="X26:AA27"/>
    <mergeCell ref="AM22:AQ23"/>
    <mergeCell ref="AR22:AT22"/>
    <mergeCell ref="AB23:AC23"/>
    <mergeCell ref="AD23:AE23"/>
    <mergeCell ref="AJ23:AL23"/>
    <mergeCell ref="AR23:AT23"/>
    <mergeCell ref="AM24:AQ25"/>
    <mergeCell ref="AR24:AT24"/>
    <mergeCell ref="AB25:AC25"/>
    <mergeCell ref="AD25:AE25"/>
    <mergeCell ref="AJ25:AL25"/>
    <mergeCell ref="AR25:AT25"/>
    <mergeCell ref="AB24:AC24"/>
    <mergeCell ref="AD24:AE24"/>
    <mergeCell ref="AJ24:AL24"/>
    <mergeCell ref="B22:C23"/>
    <mergeCell ref="D22:J23"/>
    <mergeCell ref="K22:Q23"/>
    <mergeCell ref="R22:T23"/>
    <mergeCell ref="U22:W23"/>
    <mergeCell ref="X22:AA23"/>
    <mergeCell ref="AB20:AC20"/>
    <mergeCell ref="AD20:AE20"/>
    <mergeCell ref="AJ20:AL20"/>
    <mergeCell ref="AB22:AC22"/>
    <mergeCell ref="AD22:AE22"/>
    <mergeCell ref="AJ22:AL22"/>
    <mergeCell ref="AM20:AQ21"/>
    <mergeCell ref="AR20:AT20"/>
    <mergeCell ref="AB21:AC21"/>
    <mergeCell ref="AD21:AE21"/>
    <mergeCell ref="AJ21:AL21"/>
    <mergeCell ref="AR21:AT21"/>
    <mergeCell ref="B20:C21"/>
    <mergeCell ref="D20:J21"/>
    <mergeCell ref="K20:Q21"/>
    <mergeCell ref="R20:T21"/>
    <mergeCell ref="U20:W21"/>
    <mergeCell ref="X20:AA21"/>
    <mergeCell ref="AB18:AC18"/>
    <mergeCell ref="AD18:AE18"/>
    <mergeCell ref="AJ18:AL18"/>
    <mergeCell ref="AM18:AQ19"/>
    <mergeCell ref="AR18:AT18"/>
    <mergeCell ref="AB19:AC19"/>
    <mergeCell ref="AD19:AE19"/>
    <mergeCell ref="AJ19:AL19"/>
    <mergeCell ref="AR19:AT19"/>
    <mergeCell ref="B16:C17"/>
    <mergeCell ref="D16:J17"/>
    <mergeCell ref="K16:Q17"/>
    <mergeCell ref="R16:T17"/>
    <mergeCell ref="U16:W17"/>
    <mergeCell ref="X16:AA17"/>
    <mergeCell ref="B18:C19"/>
    <mergeCell ref="D18:J19"/>
    <mergeCell ref="K18:Q19"/>
    <mergeCell ref="R18:T19"/>
    <mergeCell ref="U18:W19"/>
    <mergeCell ref="X18:AA19"/>
    <mergeCell ref="AM14:AQ15"/>
    <mergeCell ref="AR14:AT14"/>
    <mergeCell ref="AB15:AC15"/>
    <mergeCell ref="AD15:AE15"/>
    <mergeCell ref="AJ15:AL15"/>
    <mergeCell ref="AR15:AT15"/>
    <mergeCell ref="AM16:AQ17"/>
    <mergeCell ref="AR16:AT16"/>
    <mergeCell ref="AB17:AC17"/>
    <mergeCell ref="AD17:AE17"/>
    <mergeCell ref="AJ17:AL17"/>
    <mergeCell ref="AR17:AT17"/>
    <mergeCell ref="AB16:AC16"/>
    <mergeCell ref="AD16:AE16"/>
    <mergeCell ref="AJ16:AL16"/>
    <mergeCell ref="B14:C15"/>
    <mergeCell ref="D14:J15"/>
    <mergeCell ref="K14:Q15"/>
    <mergeCell ref="R14:T15"/>
    <mergeCell ref="U14:W15"/>
    <mergeCell ref="X14:AA15"/>
    <mergeCell ref="AB12:AC12"/>
    <mergeCell ref="AD12:AE12"/>
    <mergeCell ref="AJ12:AL12"/>
    <mergeCell ref="AB14:AC14"/>
    <mergeCell ref="AD14:AE14"/>
    <mergeCell ref="AJ14:AL14"/>
    <mergeCell ref="AM12:AQ13"/>
    <mergeCell ref="AR12:AT12"/>
    <mergeCell ref="AB13:AC13"/>
    <mergeCell ref="AD13:AE13"/>
    <mergeCell ref="AJ13:AL13"/>
    <mergeCell ref="AR13:AT13"/>
    <mergeCell ref="B12:C13"/>
    <mergeCell ref="D12:J13"/>
    <mergeCell ref="K12:Q13"/>
    <mergeCell ref="R12:T13"/>
    <mergeCell ref="U12:W13"/>
    <mergeCell ref="X12:AA13"/>
    <mergeCell ref="B10:C11"/>
    <mergeCell ref="D10:J11"/>
    <mergeCell ref="K10:Q11"/>
    <mergeCell ref="R10:T11"/>
    <mergeCell ref="U10:W11"/>
    <mergeCell ref="X10:AA11"/>
    <mergeCell ref="AJ8:AL8"/>
    <mergeCell ref="AM8:AQ9"/>
    <mergeCell ref="AR8:AT8"/>
    <mergeCell ref="AB10:AC10"/>
    <mergeCell ref="AD10:AE10"/>
    <mergeCell ref="AJ10:AL10"/>
    <mergeCell ref="AM10:AQ11"/>
    <mergeCell ref="AR10:AT10"/>
    <mergeCell ref="AB11:AC11"/>
    <mergeCell ref="AD11:AE11"/>
    <mergeCell ref="AJ11:AL11"/>
    <mergeCell ref="AR11:AT11"/>
    <mergeCell ref="AV8:BQ9"/>
    <mergeCell ref="AB9:AC9"/>
    <mergeCell ref="AD9:AE9"/>
    <mergeCell ref="AJ9:AL9"/>
    <mergeCell ref="AR9:AT9"/>
    <mergeCell ref="AB6:AE7"/>
    <mergeCell ref="AM6:AT7"/>
    <mergeCell ref="B8:C9"/>
    <mergeCell ref="D8:J9"/>
    <mergeCell ref="K8:Q9"/>
    <mergeCell ref="R8:T9"/>
    <mergeCell ref="U8:W9"/>
    <mergeCell ref="X8:AA9"/>
    <mergeCell ref="AB8:AC8"/>
    <mergeCell ref="AD8:AE8"/>
    <mergeCell ref="B6:C7"/>
    <mergeCell ref="D6:J7"/>
    <mergeCell ref="K6:Q7"/>
    <mergeCell ref="R6:T7"/>
    <mergeCell ref="U6:W7"/>
    <mergeCell ref="X6:AA7"/>
    <mergeCell ref="AJ7:AL7"/>
    <mergeCell ref="R2:U2"/>
    <mergeCell ref="V2:AF2"/>
    <mergeCell ref="A1:D1"/>
    <mergeCell ref="E1:U1"/>
    <mergeCell ref="V1:AF1"/>
    <mergeCell ref="R3:U3"/>
    <mergeCell ref="V3:AF3"/>
    <mergeCell ref="R4:U4"/>
    <mergeCell ref="V4:AF4"/>
  </mergeCells>
  <phoneticPr fontId="6"/>
  <dataValidations count="2">
    <dataValidation type="list" allowBlank="1" showInputMessage="1" showErrorMessage="1" sqref="AD8:AE47" xr:uid="{AF94E490-5662-43A8-A2F0-75D6DFA704D7}">
      <formula1>$AD$52:$AD$53</formula1>
    </dataValidation>
    <dataValidation imeMode="off" allowBlank="1" showInputMessage="1" showErrorMessage="1" sqref="R8:W49 B8:C47 V2:AF4" xr:uid="{A197D7CA-3594-4E02-964F-5D12F0875217}"/>
  </dataValidations>
  <pageMargins left="0.9055118110236221" right="0.70866141732283472" top="0.39370078740157483" bottom="0.35433070866141736" header="0.19685039370078741" footer="0.19685039370078741"/>
  <pageSetup paperSize="9" scale="8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Z57"/>
  <sheetViews>
    <sheetView view="pageBreakPreview" zoomScaleNormal="100" zoomScaleSheetLayoutView="100" workbookViewId="0">
      <selection activeCell="V2" sqref="V2:AF2"/>
    </sheetView>
  </sheetViews>
  <sheetFormatPr defaultColWidth="3.125" defaultRowHeight="16.5" customHeight="1"/>
  <cols>
    <col min="1" max="1" width="4" style="2" customWidth="1"/>
    <col min="2" max="5" width="3.125" style="2"/>
    <col min="6" max="18" width="3.5" style="2" customWidth="1"/>
    <col min="19" max="33" width="3.125" style="2"/>
    <col min="34" max="34" width="6.75" style="2" bestFit="1" customWidth="1"/>
    <col min="35" max="16384" width="3.125" style="2"/>
  </cols>
  <sheetData>
    <row r="1" spans="1:104" s="285" customFormat="1" ht="16.5" customHeight="1">
      <c r="A1" s="723" t="s">
        <v>966</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J1" s="834" t="s">
        <v>581</v>
      </c>
      <c r="AK1" s="834"/>
      <c r="AL1" s="834"/>
      <c r="AM1" s="834"/>
      <c r="AN1" s="834"/>
      <c r="AO1" s="834"/>
      <c r="AP1" s="834"/>
      <c r="AQ1" s="834"/>
      <c r="AR1" s="834"/>
      <c r="AS1" s="834"/>
      <c r="AT1" s="834"/>
      <c r="AU1" s="834"/>
      <c r="AV1" s="834"/>
      <c r="AW1" s="834"/>
      <c r="AX1" s="834"/>
      <c r="AY1" s="834"/>
      <c r="AZ1" s="834"/>
      <c r="BA1" s="834"/>
      <c r="BB1" s="834"/>
      <c r="BC1" s="834"/>
      <c r="BD1" s="834"/>
      <c r="BE1" s="834"/>
      <c r="BF1" s="834"/>
      <c r="BG1" s="834"/>
      <c r="BH1" s="834"/>
      <c r="BI1" s="834"/>
      <c r="BJ1" s="834"/>
      <c r="BK1" s="834"/>
      <c r="BL1" s="834"/>
      <c r="BM1" s="834"/>
      <c r="BN1" s="834"/>
      <c r="BU1" s="723" t="s">
        <v>870</v>
      </c>
      <c r="BV1" s="723"/>
      <c r="BW1" s="723"/>
      <c r="BX1" s="723"/>
      <c r="BY1" s="723"/>
      <c r="BZ1" s="723"/>
      <c r="CA1" s="723"/>
      <c r="CB1" s="723"/>
      <c r="CC1" s="723"/>
      <c r="CD1" s="723"/>
      <c r="CE1" s="723"/>
      <c r="CF1" s="723"/>
      <c r="CG1" s="723"/>
      <c r="CH1" s="723"/>
      <c r="CI1" s="723"/>
      <c r="CJ1" s="723"/>
      <c r="CK1" s="723"/>
      <c r="CL1" s="723"/>
      <c r="CM1" s="723"/>
      <c r="CN1" s="723"/>
      <c r="CO1" s="723"/>
      <c r="CP1" s="723"/>
      <c r="CQ1" s="723"/>
      <c r="CR1" s="723"/>
      <c r="CS1" s="723"/>
      <c r="CT1" s="723"/>
      <c r="CU1" s="723"/>
      <c r="CV1" s="723"/>
      <c r="CW1" s="723"/>
      <c r="CX1" s="723"/>
      <c r="CY1" s="723"/>
      <c r="CZ1" s="723"/>
    </row>
    <row r="2" spans="1:104" s="285" customFormat="1" ht="16.5" customHeight="1">
      <c r="B2" s="401"/>
      <c r="C2" s="401"/>
      <c r="D2" s="401"/>
      <c r="E2" s="401"/>
      <c r="F2" s="401"/>
      <c r="G2" s="401"/>
      <c r="H2" s="401"/>
      <c r="I2" s="401"/>
      <c r="J2" s="401"/>
      <c r="K2" s="401"/>
      <c r="L2" s="401"/>
      <c r="M2" s="401"/>
      <c r="N2" s="401"/>
      <c r="O2" s="401"/>
      <c r="P2" s="401"/>
      <c r="Q2" s="401"/>
      <c r="S2" s="595"/>
      <c r="T2" s="595"/>
      <c r="U2" s="595"/>
      <c r="V2" s="711" t="str">
        <f>IF(COUNTIF(AH8:AH48,"未入力"),"未入力項目があります","")</f>
        <v>未入力項目があります</v>
      </c>
      <c r="W2" s="712"/>
      <c r="X2" s="712"/>
      <c r="Y2" s="712"/>
      <c r="Z2" s="712"/>
      <c r="AA2" s="712"/>
      <c r="AB2" s="712"/>
      <c r="AC2" s="712"/>
      <c r="AD2" s="712"/>
      <c r="AE2" s="712"/>
      <c r="AF2" s="712"/>
      <c r="AJ2" s="834"/>
      <c r="AK2" s="834"/>
      <c r="AL2" s="834"/>
      <c r="AM2" s="834"/>
      <c r="AN2" s="834"/>
      <c r="AO2" s="834"/>
      <c r="AP2" s="834"/>
      <c r="AQ2" s="834"/>
      <c r="AR2" s="834"/>
      <c r="AS2" s="834"/>
      <c r="AT2" s="834"/>
      <c r="AU2" s="834"/>
      <c r="AV2" s="834"/>
      <c r="AW2" s="834"/>
      <c r="AX2" s="834"/>
      <c r="AY2" s="834"/>
      <c r="AZ2" s="834"/>
      <c r="BA2" s="834"/>
      <c r="BB2" s="834"/>
      <c r="BC2" s="834"/>
      <c r="BD2" s="834"/>
      <c r="BE2" s="834"/>
      <c r="BF2" s="834"/>
      <c r="BG2" s="834"/>
      <c r="BH2" s="834"/>
      <c r="BI2" s="834"/>
      <c r="BJ2" s="834"/>
      <c r="BK2" s="834"/>
      <c r="BL2" s="834"/>
      <c r="BM2" s="834"/>
      <c r="BN2" s="834"/>
      <c r="BU2" s="723" t="s">
        <v>956</v>
      </c>
      <c r="BV2" s="723"/>
      <c r="BW2" s="723"/>
      <c r="BX2" s="723"/>
      <c r="BY2" s="723"/>
      <c r="BZ2" s="723"/>
      <c r="CA2" s="723"/>
      <c r="CB2" s="723"/>
      <c r="CC2" s="723"/>
      <c r="CD2" s="723"/>
      <c r="CE2" s="723"/>
      <c r="CF2" s="723"/>
      <c r="CG2" s="723"/>
      <c r="CH2" s="723"/>
      <c r="CI2" s="723"/>
      <c r="CJ2" s="723"/>
      <c r="CK2" s="723"/>
      <c r="CL2" s="723"/>
      <c r="CM2" s="723"/>
      <c r="CN2" s="723"/>
      <c r="CO2" s="723"/>
      <c r="CP2" s="723"/>
      <c r="CQ2" s="723"/>
      <c r="CR2" s="723"/>
      <c r="CS2" s="723"/>
      <c r="CT2" s="723"/>
      <c r="CU2" s="723"/>
      <c r="CV2" s="723"/>
      <c r="CW2" s="723"/>
      <c r="CX2" s="723"/>
      <c r="CY2" s="723"/>
      <c r="CZ2" s="723"/>
    </row>
    <row r="3" spans="1:104" s="536" customFormat="1" ht="16.5" customHeight="1">
      <c r="A3" s="585" t="s">
        <v>957</v>
      </c>
      <c r="B3" s="527"/>
      <c r="C3" s="527"/>
      <c r="D3" s="527"/>
      <c r="E3" s="527"/>
      <c r="F3" s="527"/>
      <c r="G3" s="527"/>
      <c r="H3" s="527"/>
      <c r="I3" s="527"/>
      <c r="J3" s="527"/>
      <c r="K3" s="527"/>
      <c r="L3" s="527"/>
      <c r="M3" s="527"/>
      <c r="N3" s="527"/>
      <c r="O3" s="527"/>
      <c r="P3" s="527"/>
      <c r="Q3" s="527"/>
      <c r="R3" s="708" t="s">
        <v>831</v>
      </c>
      <c r="S3" s="708"/>
      <c r="T3" s="708"/>
      <c r="U3" s="708"/>
      <c r="V3" s="710">
        <f>'１申請書'!$V$3</f>
        <v>46030</v>
      </c>
      <c r="W3" s="710"/>
      <c r="X3" s="710"/>
      <c r="Y3" s="710"/>
      <c r="Z3" s="710"/>
      <c r="AA3" s="710"/>
      <c r="AB3" s="710"/>
      <c r="AC3" s="710"/>
      <c r="AD3" s="710"/>
      <c r="AE3" s="710"/>
      <c r="AF3" s="710"/>
      <c r="AJ3" s="530"/>
      <c r="AK3" s="530"/>
      <c r="AL3" s="530"/>
      <c r="AM3" s="530"/>
      <c r="AN3" s="530"/>
      <c r="AO3" s="530"/>
      <c r="AP3" s="530"/>
      <c r="AQ3" s="530"/>
      <c r="AR3" s="530"/>
      <c r="AS3" s="530"/>
      <c r="AT3" s="530"/>
      <c r="AU3" s="530"/>
      <c r="AV3" s="530"/>
      <c r="AW3" s="530"/>
      <c r="AX3" s="530"/>
      <c r="AY3" s="530"/>
      <c r="AZ3" s="530"/>
      <c r="BA3" s="530"/>
      <c r="BB3" s="530"/>
      <c r="BC3" s="530"/>
      <c r="BD3" s="530"/>
      <c r="BE3" s="530"/>
      <c r="BF3" s="530"/>
      <c r="BG3" s="530"/>
      <c r="BH3" s="530"/>
      <c r="BI3" s="530"/>
      <c r="BJ3" s="530"/>
      <c r="BK3" s="530"/>
      <c r="BL3" s="530"/>
      <c r="BM3" s="530"/>
      <c r="BN3" s="530"/>
    </row>
    <row r="4" spans="1:104" s="285" customFormat="1" ht="16.5" customHeight="1">
      <c r="R4" s="708" t="s">
        <v>580</v>
      </c>
      <c r="S4" s="708"/>
      <c r="T4" s="708"/>
      <c r="U4" s="708"/>
      <c r="V4" s="709">
        <f>'１申請書'!$K$14</f>
        <v>0</v>
      </c>
      <c r="W4" s="709"/>
      <c r="X4" s="709"/>
      <c r="Y4" s="709"/>
      <c r="Z4" s="709"/>
      <c r="AA4" s="709"/>
      <c r="AB4" s="709"/>
      <c r="AC4" s="709"/>
      <c r="AD4" s="709"/>
      <c r="AE4" s="709"/>
      <c r="AF4" s="709"/>
      <c r="AJ4" s="832" t="s">
        <v>426</v>
      </c>
      <c r="AK4" s="832"/>
      <c r="AL4" s="832"/>
      <c r="AM4" s="832"/>
      <c r="AN4" s="832"/>
      <c r="AO4" s="832"/>
      <c r="AP4" s="832"/>
      <c r="AQ4" s="832"/>
      <c r="AR4" s="832"/>
      <c r="AS4" s="832"/>
      <c r="AT4" s="832"/>
      <c r="AU4" s="832"/>
      <c r="AV4" s="832"/>
      <c r="AW4" s="832"/>
      <c r="AX4" s="832"/>
      <c r="AY4" s="439"/>
      <c r="AZ4" s="439"/>
      <c r="BA4" s="439"/>
      <c r="BB4" s="439"/>
      <c r="BC4" s="439"/>
      <c r="BD4" s="439"/>
      <c r="BE4" s="439"/>
      <c r="BF4" s="439"/>
      <c r="BG4" s="439"/>
      <c r="BH4" s="439"/>
      <c r="BI4" s="439"/>
      <c r="BJ4" s="439"/>
      <c r="BK4" s="439"/>
      <c r="BL4" s="439"/>
      <c r="BM4" s="439"/>
      <c r="BN4" s="439"/>
    </row>
    <row r="5" spans="1:104" s="285" customFormat="1" ht="16.5" customHeight="1">
      <c r="R5" s="599" t="s">
        <v>96</v>
      </c>
      <c r="S5" s="599"/>
      <c r="T5" s="599"/>
      <c r="U5" s="599"/>
      <c r="V5" s="709">
        <f>'１申請書'!$K$9</f>
        <v>0</v>
      </c>
      <c r="W5" s="709"/>
      <c r="X5" s="709"/>
      <c r="Y5" s="709"/>
      <c r="Z5" s="709"/>
      <c r="AA5" s="709"/>
      <c r="AB5" s="709"/>
      <c r="AC5" s="709"/>
      <c r="AD5" s="709"/>
      <c r="AE5" s="709"/>
      <c r="AF5" s="709"/>
      <c r="AJ5" s="833"/>
      <c r="AK5" s="833"/>
      <c r="AL5" s="833"/>
      <c r="AM5" s="833"/>
      <c r="AN5" s="833"/>
      <c r="AO5" s="833"/>
      <c r="AP5" s="833"/>
      <c r="AQ5" s="833"/>
      <c r="AR5" s="833"/>
      <c r="AS5" s="833"/>
      <c r="AT5" s="833"/>
      <c r="AU5" s="833"/>
      <c r="AV5" s="833"/>
      <c r="AW5" s="833"/>
      <c r="AX5" s="833"/>
      <c r="AY5" s="439"/>
      <c r="AZ5" s="439"/>
      <c r="BA5" s="439"/>
      <c r="BB5" s="439"/>
      <c r="BC5" s="439"/>
      <c r="BD5" s="439"/>
      <c r="BE5" s="439"/>
      <c r="BF5" s="439"/>
      <c r="BG5" s="439"/>
      <c r="BH5" s="439"/>
      <c r="BI5" s="439"/>
      <c r="BJ5" s="439"/>
      <c r="BK5" s="439"/>
      <c r="BL5" s="439"/>
      <c r="BM5" s="439"/>
      <c r="BN5" s="439"/>
    </row>
    <row r="6" spans="1:104" ht="15" customHeight="1">
      <c r="C6" s="417"/>
      <c r="D6" s="417"/>
      <c r="E6" s="417"/>
      <c r="F6" s="417"/>
      <c r="G6" s="417"/>
      <c r="Y6" s="370" t="s">
        <v>505</v>
      </c>
      <c r="AJ6" s="440" t="s">
        <v>418</v>
      </c>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2"/>
    </row>
    <row r="7" spans="1:104" ht="18" customHeight="1" thickBot="1">
      <c r="B7" s="703" t="s">
        <v>97</v>
      </c>
      <c r="C7" s="704"/>
      <c r="D7" s="704"/>
      <c r="E7" s="705"/>
      <c r="F7" s="703" t="s">
        <v>98</v>
      </c>
      <c r="G7" s="704"/>
      <c r="H7" s="704"/>
      <c r="I7" s="704"/>
      <c r="J7" s="704"/>
      <c r="K7" s="704"/>
      <c r="L7" s="704"/>
      <c r="M7" s="704"/>
      <c r="N7" s="704"/>
      <c r="O7" s="704"/>
      <c r="P7" s="704"/>
      <c r="Q7" s="704"/>
      <c r="R7" s="705"/>
      <c r="S7" s="703" t="s">
        <v>102</v>
      </c>
      <c r="T7" s="704"/>
      <c r="U7" s="704"/>
      <c r="V7" s="705"/>
      <c r="W7" s="703" t="s">
        <v>99</v>
      </c>
      <c r="X7" s="705"/>
      <c r="Y7" s="706" t="s">
        <v>100</v>
      </c>
      <c r="Z7" s="707"/>
      <c r="AA7" s="703" t="s">
        <v>101</v>
      </c>
      <c r="AB7" s="704"/>
      <c r="AC7" s="704"/>
      <c r="AD7" s="704"/>
      <c r="AE7" s="704"/>
      <c r="AF7" s="705"/>
      <c r="AH7" s="316" t="s">
        <v>257</v>
      </c>
      <c r="AJ7" s="438" t="s">
        <v>421</v>
      </c>
      <c r="AK7" s="443"/>
      <c r="AL7" s="443"/>
      <c r="AM7" s="443"/>
      <c r="AN7" s="443"/>
      <c r="AO7" s="443"/>
      <c r="AP7" s="443"/>
      <c r="AQ7" s="443"/>
      <c r="AR7" s="443"/>
      <c r="AS7" s="443"/>
      <c r="AT7" s="443"/>
      <c r="AU7" s="443"/>
      <c r="AV7" s="443"/>
      <c r="AW7" s="443"/>
      <c r="AX7" s="443"/>
      <c r="AY7" s="443"/>
      <c r="AZ7" s="443"/>
      <c r="BA7" s="443"/>
      <c r="BB7" s="443"/>
      <c r="BC7" s="443"/>
      <c r="BD7" s="443"/>
      <c r="BE7" s="443"/>
      <c r="BF7" s="443"/>
      <c r="BG7" s="443"/>
      <c r="BH7" s="443"/>
      <c r="BI7" s="443"/>
      <c r="BJ7" s="443"/>
      <c r="BK7" s="443"/>
      <c r="BL7" s="443"/>
      <c r="BM7" s="443"/>
      <c r="BN7" s="444"/>
    </row>
    <row r="8" spans="1:104" ht="18" customHeight="1">
      <c r="A8" s="714" t="s">
        <v>392</v>
      </c>
      <c r="B8" s="720" t="s">
        <v>843</v>
      </c>
      <c r="C8" s="721"/>
      <c r="D8" s="721"/>
      <c r="E8" s="722"/>
      <c r="F8" s="679" t="s">
        <v>103</v>
      </c>
      <c r="G8" s="680"/>
      <c r="H8" s="680"/>
      <c r="I8" s="680"/>
      <c r="J8" s="680"/>
      <c r="K8" s="680"/>
      <c r="L8" s="680"/>
      <c r="M8" s="680"/>
      <c r="N8" s="680"/>
      <c r="O8" s="680"/>
      <c r="P8" s="680"/>
      <c r="Q8" s="680"/>
      <c r="R8" s="681"/>
      <c r="S8" s="700" t="s">
        <v>104</v>
      </c>
      <c r="T8" s="701"/>
      <c r="U8" s="701"/>
      <c r="V8" s="702"/>
      <c r="W8" s="668" t="s">
        <v>105</v>
      </c>
      <c r="X8" s="669"/>
      <c r="Y8" s="682"/>
      <c r="Z8" s="683"/>
      <c r="AA8" s="679"/>
      <c r="AB8" s="680"/>
      <c r="AC8" s="680"/>
      <c r="AD8" s="680"/>
      <c r="AE8" s="680"/>
      <c r="AF8" s="719"/>
      <c r="AH8" s="416" t="str">
        <f t="shared" ref="AH8:AH17" si="0">IF(Y8="○","OK","未入力")</f>
        <v>未入力</v>
      </c>
      <c r="AJ8" s="438" t="s">
        <v>422</v>
      </c>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43"/>
      <c r="BI8" s="443"/>
      <c r="BJ8" s="443"/>
      <c r="BK8" s="443"/>
      <c r="BL8" s="443"/>
      <c r="BM8" s="443"/>
      <c r="BN8" s="444"/>
    </row>
    <row r="9" spans="1:104" ht="18" customHeight="1">
      <c r="A9" s="715"/>
      <c r="B9" s="631" t="s">
        <v>844</v>
      </c>
      <c r="C9" s="632"/>
      <c r="D9" s="632"/>
      <c r="E9" s="633"/>
      <c r="F9" s="624" t="s">
        <v>36</v>
      </c>
      <c r="G9" s="625"/>
      <c r="H9" s="625"/>
      <c r="I9" s="625"/>
      <c r="J9" s="625"/>
      <c r="K9" s="625"/>
      <c r="L9" s="625"/>
      <c r="M9" s="625"/>
      <c r="N9" s="625"/>
      <c r="O9" s="625"/>
      <c r="P9" s="625"/>
      <c r="Q9" s="625"/>
      <c r="R9" s="626"/>
      <c r="S9" s="638" t="s">
        <v>104</v>
      </c>
      <c r="T9" s="639"/>
      <c r="U9" s="639"/>
      <c r="V9" s="640"/>
      <c r="W9" s="616" t="s">
        <v>105</v>
      </c>
      <c r="X9" s="617"/>
      <c r="Y9" s="618"/>
      <c r="Z9" s="619"/>
      <c r="AA9" s="624"/>
      <c r="AB9" s="625"/>
      <c r="AC9" s="625"/>
      <c r="AD9" s="625"/>
      <c r="AE9" s="625"/>
      <c r="AF9" s="688"/>
      <c r="AH9" s="416" t="str">
        <f t="shared" si="0"/>
        <v>未入力</v>
      </c>
      <c r="AJ9" s="438" t="s">
        <v>423</v>
      </c>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43"/>
      <c r="BI9" s="443"/>
      <c r="BJ9" s="443"/>
      <c r="BK9" s="443"/>
      <c r="BL9" s="443"/>
      <c r="BM9" s="443"/>
      <c r="BN9" s="444"/>
    </row>
    <row r="10" spans="1:104" ht="18" customHeight="1">
      <c r="A10" s="715"/>
      <c r="B10" s="631" t="s">
        <v>845</v>
      </c>
      <c r="C10" s="632"/>
      <c r="D10" s="632"/>
      <c r="E10" s="633"/>
      <c r="F10" s="624" t="s">
        <v>561</v>
      </c>
      <c r="G10" s="625"/>
      <c r="H10" s="625"/>
      <c r="I10" s="625"/>
      <c r="J10" s="625"/>
      <c r="K10" s="625"/>
      <c r="L10" s="625"/>
      <c r="M10" s="625"/>
      <c r="N10" s="625"/>
      <c r="O10" s="625"/>
      <c r="P10" s="625"/>
      <c r="Q10" s="625"/>
      <c r="R10" s="626"/>
      <c r="S10" s="638" t="s">
        <v>104</v>
      </c>
      <c r="T10" s="639"/>
      <c r="U10" s="639"/>
      <c r="V10" s="640"/>
      <c r="W10" s="616" t="s">
        <v>105</v>
      </c>
      <c r="X10" s="617"/>
      <c r="Y10" s="618"/>
      <c r="Z10" s="619"/>
      <c r="AA10" s="624"/>
      <c r="AB10" s="625"/>
      <c r="AC10" s="625"/>
      <c r="AD10" s="625"/>
      <c r="AE10" s="625"/>
      <c r="AF10" s="688"/>
      <c r="AH10" s="416" t="str">
        <f t="shared" si="0"/>
        <v>未入力</v>
      </c>
      <c r="AJ10" s="436" t="s">
        <v>424</v>
      </c>
      <c r="AK10" s="437"/>
      <c r="AL10" s="437"/>
      <c r="AM10" s="437"/>
      <c r="AN10" s="437"/>
      <c r="AO10" s="437"/>
      <c r="AP10" s="437"/>
      <c r="AQ10" s="437"/>
      <c r="AR10" s="437"/>
      <c r="AS10" s="437"/>
      <c r="AT10" s="437"/>
      <c r="AU10" s="437"/>
      <c r="AV10" s="437"/>
      <c r="AW10" s="437"/>
      <c r="AX10" s="437"/>
      <c r="AY10" s="437"/>
      <c r="AZ10" s="437"/>
      <c r="BA10" s="437"/>
      <c r="BB10" s="437"/>
      <c r="BC10" s="437"/>
      <c r="BD10" s="437"/>
      <c r="BE10" s="437"/>
      <c r="BF10" s="437"/>
      <c r="BG10" s="437"/>
      <c r="BH10" s="443"/>
      <c r="BI10" s="443"/>
      <c r="BJ10" s="443"/>
      <c r="BK10" s="443"/>
      <c r="BL10" s="443"/>
      <c r="BM10" s="443"/>
      <c r="BN10" s="444"/>
    </row>
    <row r="11" spans="1:104" ht="18" customHeight="1">
      <c r="A11" s="715"/>
      <c r="B11" s="631" t="s">
        <v>846</v>
      </c>
      <c r="C11" s="632"/>
      <c r="D11" s="632"/>
      <c r="E11" s="633"/>
      <c r="F11" s="624" t="s">
        <v>121</v>
      </c>
      <c r="G11" s="625"/>
      <c r="H11" s="625"/>
      <c r="I11" s="625"/>
      <c r="J11" s="625"/>
      <c r="K11" s="625"/>
      <c r="L11" s="625"/>
      <c r="M11" s="625"/>
      <c r="N11" s="625"/>
      <c r="O11" s="625"/>
      <c r="P11" s="625"/>
      <c r="Q11" s="625"/>
      <c r="R11" s="626"/>
      <c r="S11" s="638" t="s">
        <v>104</v>
      </c>
      <c r="T11" s="639"/>
      <c r="U11" s="639"/>
      <c r="V11" s="640"/>
      <c r="W11" s="616" t="s">
        <v>105</v>
      </c>
      <c r="X11" s="617"/>
      <c r="Y11" s="618"/>
      <c r="Z11" s="619"/>
      <c r="AA11" s="624"/>
      <c r="AB11" s="625"/>
      <c r="AC11" s="625"/>
      <c r="AD11" s="625"/>
      <c r="AE11" s="625"/>
      <c r="AF11" s="688"/>
      <c r="AH11" s="416" t="str">
        <f t="shared" si="0"/>
        <v>未入力</v>
      </c>
      <c r="AJ11" s="436" t="s">
        <v>578</v>
      </c>
      <c r="AK11" s="437"/>
      <c r="AL11" s="437"/>
      <c r="AM11" s="437"/>
      <c r="AN11" s="437"/>
      <c r="AO11" s="437"/>
      <c r="AP11" s="437"/>
      <c r="AQ11" s="437"/>
      <c r="AR11" s="437"/>
      <c r="AS11" s="437"/>
      <c r="AT11" s="437"/>
      <c r="AU11" s="437"/>
      <c r="AV11" s="437"/>
      <c r="AW11" s="437"/>
      <c r="AX11" s="437"/>
      <c r="AY11" s="437"/>
      <c r="AZ11" s="437"/>
      <c r="BA11" s="437"/>
      <c r="BB11" s="437"/>
      <c r="BC11" s="437"/>
      <c r="BD11" s="437"/>
      <c r="BE11" s="437"/>
      <c r="BF11" s="437"/>
      <c r="BG11" s="437"/>
      <c r="BH11" s="443"/>
      <c r="BI11" s="443"/>
      <c r="BJ11" s="443"/>
      <c r="BK11" s="443"/>
      <c r="BL11" s="443"/>
      <c r="BM11" s="443"/>
      <c r="BN11" s="444"/>
    </row>
    <row r="12" spans="1:104" ht="18" customHeight="1">
      <c r="A12" s="715"/>
      <c r="B12" s="631" t="s">
        <v>847</v>
      </c>
      <c r="C12" s="632"/>
      <c r="D12" s="632"/>
      <c r="E12" s="633"/>
      <c r="F12" s="624" t="s">
        <v>59</v>
      </c>
      <c r="G12" s="625"/>
      <c r="H12" s="625"/>
      <c r="I12" s="625"/>
      <c r="J12" s="625"/>
      <c r="K12" s="625"/>
      <c r="L12" s="625"/>
      <c r="M12" s="625"/>
      <c r="N12" s="625"/>
      <c r="O12" s="625"/>
      <c r="P12" s="625"/>
      <c r="Q12" s="625"/>
      <c r="R12" s="626"/>
      <c r="S12" s="638" t="s">
        <v>104</v>
      </c>
      <c r="T12" s="639"/>
      <c r="U12" s="639"/>
      <c r="V12" s="640"/>
      <c r="W12" s="616" t="s">
        <v>105</v>
      </c>
      <c r="X12" s="617"/>
      <c r="Y12" s="618"/>
      <c r="Z12" s="619"/>
      <c r="AA12" s="624"/>
      <c r="AB12" s="625"/>
      <c r="AC12" s="625"/>
      <c r="AD12" s="625"/>
      <c r="AE12" s="625"/>
      <c r="AF12" s="688"/>
      <c r="AH12" s="416" t="str">
        <f t="shared" si="0"/>
        <v>未入力</v>
      </c>
      <c r="AJ12" s="438"/>
      <c r="AK12" s="437"/>
      <c r="AL12" s="437"/>
      <c r="AM12" s="437"/>
      <c r="AN12" s="437"/>
      <c r="AO12" s="437"/>
      <c r="AP12" s="437"/>
      <c r="AQ12" s="437"/>
      <c r="AR12" s="437"/>
      <c r="AS12" s="437"/>
      <c r="AT12" s="437"/>
      <c r="AU12" s="437"/>
      <c r="AV12" s="437"/>
      <c r="AW12" s="437"/>
      <c r="AX12" s="437"/>
      <c r="AY12" s="437"/>
      <c r="AZ12" s="437"/>
      <c r="BA12" s="437"/>
      <c r="BB12" s="437"/>
      <c r="BC12" s="437"/>
      <c r="BD12" s="437"/>
      <c r="BE12" s="437"/>
      <c r="BF12" s="437"/>
      <c r="BG12" s="437"/>
      <c r="BH12" s="443"/>
      <c r="BI12" s="443"/>
      <c r="BJ12" s="443"/>
      <c r="BK12" s="443"/>
      <c r="BL12" s="443"/>
      <c r="BM12" s="443"/>
      <c r="BN12" s="444"/>
    </row>
    <row r="13" spans="1:104" ht="18" customHeight="1">
      <c r="A13" s="715"/>
      <c r="B13" s="631" t="s">
        <v>848</v>
      </c>
      <c r="C13" s="632"/>
      <c r="D13" s="632"/>
      <c r="E13" s="633"/>
      <c r="F13" s="624" t="s">
        <v>562</v>
      </c>
      <c r="G13" s="625"/>
      <c r="H13" s="625"/>
      <c r="I13" s="625"/>
      <c r="J13" s="625"/>
      <c r="K13" s="625"/>
      <c r="L13" s="625"/>
      <c r="M13" s="625"/>
      <c r="N13" s="625"/>
      <c r="O13" s="625"/>
      <c r="P13" s="625"/>
      <c r="Q13" s="625"/>
      <c r="R13" s="626"/>
      <c r="S13" s="638" t="s">
        <v>104</v>
      </c>
      <c r="T13" s="639"/>
      <c r="U13" s="639"/>
      <c r="V13" s="640"/>
      <c r="W13" s="616" t="s">
        <v>105</v>
      </c>
      <c r="X13" s="617"/>
      <c r="Y13" s="618"/>
      <c r="Z13" s="619"/>
      <c r="AA13" s="624"/>
      <c r="AB13" s="625"/>
      <c r="AC13" s="625"/>
      <c r="AD13" s="625"/>
      <c r="AE13" s="625"/>
      <c r="AF13" s="688"/>
      <c r="AH13" s="416" t="str">
        <f t="shared" si="0"/>
        <v>未入力</v>
      </c>
      <c r="AJ13" s="436" t="s">
        <v>419</v>
      </c>
      <c r="AK13" s="437"/>
      <c r="AL13" s="437"/>
      <c r="AM13" s="437"/>
      <c r="AN13" s="437"/>
      <c r="AO13" s="437"/>
      <c r="AP13" s="437"/>
      <c r="AQ13" s="437"/>
      <c r="AR13" s="437"/>
      <c r="AS13" s="437"/>
      <c r="AT13" s="437"/>
      <c r="AU13" s="437"/>
      <c r="AV13" s="437"/>
      <c r="AW13" s="437"/>
      <c r="AX13" s="437"/>
      <c r="AY13" s="437"/>
      <c r="AZ13" s="437"/>
      <c r="BA13" s="437"/>
      <c r="BB13" s="437"/>
      <c r="BC13" s="437"/>
      <c r="BD13" s="437"/>
      <c r="BE13" s="437"/>
      <c r="BF13" s="437"/>
      <c r="BG13" s="437"/>
      <c r="BH13" s="443"/>
      <c r="BI13" s="443"/>
      <c r="BJ13" s="443"/>
      <c r="BK13" s="443"/>
      <c r="BL13" s="443"/>
      <c r="BM13" s="443"/>
      <c r="BN13" s="444"/>
    </row>
    <row r="14" spans="1:104" ht="18" customHeight="1">
      <c r="A14" s="715"/>
      <c r="B14" s="631" t="s">
        <v>849</v>
      </c>
      <c r="C14" s="632"/>
      <c r="D14" s="632"/>
      <c r="E14" s="633"/>
      <c r="F14" s="624" t="s">
        <v>130</v>
      </c>
      <c r="G14" s="625"/>
      <c r="H14" s="625"/>
      <c r="I14" s="625"/>
      <c r="J14" s="625"/>
      <c r="K14" s="625"/>
      <c r="L14" s="625"/>
      <c r="M14" s="625"/>
      <c r="N14" s="625"/>
      <c r="O14" s="625"/>
      <c r="P14" s="625"/>
      <c r="Q14" s="625"/>
      <c r="R14" s="626"/>
      <c r="S14" s="638" t="s">
        <v>104</v>
      </c>
      <c r="T14" s="639"/>
      <c r="U14" s="639"/>
      <c r="V14" s="640"/>
      <c r="W14" s="616" t="s">
        <v>105</v>
      </c>
      <c r="X14" s="617"/>
      <c r="Y14" s="618"/>
      <c r="Z14" s="619"/>
      <c r="AA14" s="624"/>
      <c r="AB14" s="625"/>
      <c r="AC14" s="625"/>
      <c r="AD14" s="625"/>
      <c r="AE14" s="625"/>
      <c r="AF14" s="688"/>
      <c r="AH14" s="416" t="str">
        <f t="shared" si="0"/>
        <v>未入力</v>
      </c>
      <c r="AJ14" s="436" t="s">
        <v>425</v>
      </c>
      <c r="AK14" s="437"/>
      <c r="AL14" s="437"/>
      <c r="AM14" s="437"/>
      <c r="AN14" s="437"/>
      <c r="AO14" s="437"/>
      <c r="AP14" s="437"/>
      <c r="AQ14" s="437"/>
      <c r="AR14" s="437"/>
      <c r="AS14" s="437"/>
      <c r="AT14" s="437"/>
      <c r="AU14" s="437"/>
      <c r="AV14" s="437"/>
      <c r="AW14" s="437"/>
      <c r="AX14" s="437"/>
      <c r="AY14" s="437"/>
      <c r="AZ14" s="437"/>
      <c r="BA14" s="437"/>
      <c r="BB14" s="437"/>
      <c r="BC14" s="437"/>
      <c r="BD14" s="437"/>
      <c r="BE14" s="437"/>
      <c r="BF14" s="437"/>
      <c r="BG14" s="437"/>
      <c r="BH14" s="443"/>
      <c r="BI14" s="443"/>
      <c r="BJ14" s="443"/>
      <c r="BK14" s="443"/>
      <c r="BL14" s="443"/>
      <c r="BM14" s="443"/>
      <c r="BN14" s="444"/>
    </row>
    <row r="15" spans="1:104" ht="18" customHeight="1">
      <c r="A15" s="715"/>
      <c r="B15" s="631" t="s">
        <v>850</v>
      </c>
      <c r="C15" s="632"/>
      <c r="D15" s="632"/>
      <c r="E15" s="633"/>
      <c r="F15" s="624" t="s">
        <v>394</v>
      </c>
      <c r="G15" s="625"/>
      <c r="H15" s="625"/>
      <c r="I15" s="625"/>
      <c r="J15" s="625"/>
      <c r="K15" s="625"/>
      <c r="L15" s="625"/>
      <c r="M15" s="625"/>
      <c r="N15" s="625"/>
      <c r="O15" s="625"/>
      <c r="P15" s="625"/>
      <c r="Q15" s="625"/>
      <c r="R15" s="626"/>
      <c r="S15" s="638" t="s">
        <v>104</v>
      </c>
      <c r="T15" s="639"/>
      <c r="U15" s="639"/>
      <c r="V15" s="640"/>
      <c r="W15" s="616" t="s">
        <v>105</v>
      </c>
      <c r="X15" s="617"/>
      <c r="Y15" s="618"/>
      <c r="Z15" s="619"/>
      <c r="AA15" s="624"/>
      <c r="AB15" s="625"/>
      <c r="AC15" s="625"/>
      <c r="AD15" s="625"/>
      <c r="AE15" s="625"/>
      <c r="AF15" s="688"/>
      <c r="AH15" s="416" t="str">
        <f t="shared" si="0"/>
        <v>未入力</v>
      </c>
      <c r="AJ15" s="436"/>
      <c r="AK15" s="437"/>
      <c r="AL15" s="437"/>
      <c r="AM15" s="437"/>
      <c r="AN15" s="437"/>
      <c r="AO15" s="437"/>
      <c r="AP15" s="437"/>
      <c r="AQ15" s="437"/>
      <c r="AR15" s="437"/>
      <c r="AS15" s="437"/>
      <c r="AT15" s="437"/>
      <c r="AU15" s="437"/>
      <c r="AV15" s="437"/>
      <c r="AW15" s="437"/>
      <c r="AX15" s="437"/>
      <c r="AY15" s="437"/>
      <c r="AZ15" s="437"/>
      <c r="BA15" s="437"/>
      <c r="BB15" s="437"/>
      <c r="BC15" s="437"/>
      <c r="BD15" s="437"/>
      <c r="BE15" s="437"/>
      <c r="BF15" s="437"/>
      <c r="BG15" s="437"/>
      <c r="BH15" s="443"/>
      <c r="BI15" s="443"/>
      <c r="BJ15" s="443"/>
      <c r="BK15" s="443"/>
      <c r="BL15" s="443"/>
      <c r="BM15" s="443"/>
      <c r="BN15" s="444"/>
    </row>
    <row r="16" spans="1:104" ht="18" customHeight="1">
      <c r="A16" s="715"/>
      <c r="B16" s="631" t="s">
        <v>851</v>
      </c>
      <c r="C16" s="632"/>
      <c r="D16" s="632"/>
      <c r="E16" s="633"/>
      <c r="F16" s="624" t="s">
        <v>94</v>
      </c>
      <c r="G16" s="625"/>
      <c r="H16" s="625"/>
      <c r="I16" s="625"/>
      <c r="J16" s="625"/>
      <c r="K16" s="625"/>
      <c r="L16" s="625"/>
      <c r="M16" s="625"/>
      <c r="N16" s="625"/>
      <c r="O16" s="625"/>
      <c r="P16" s="625"/>
      <c r="Q16" s="625"/>
      <c r="R16" s="626"/>
      <c r="S16" s="638" t="s">
        <v>104</v>
      </c>
      <c r="T16" s="639"/>
      <c r="U16" s="639"/>
      <c r="V16" s="640"/>
      <c r="W16" s="616" t="s">
        <v>105</v>
      </c>
      <c r="X16" s="617"/>
      <c r="Y16" s="618"/>
      <c r="Z16" s="619"/>
      <c r="AA16" s="624"/>
      <c r="AB16" s="625"/>
      <c r="AC16" s="625"/>
      <c r="AD16" s="625"/>
      <c r="AE16" s="625"/>
      <c r="AF16" s="688"/>
      <c r="AH16" s="416" t="str">
        <f t="shared" si="0"/>
        <v>未入力</v>
      </c>
      <c r="AJ16" s="436" t="s">
        <v>498</v>
      </c>
      <c r="AK16" s="437"/>
      <c r="AL16" s="437"/>
      <c r="AM16" s="437"/>
      <c r="AN16" s="437"/>
      <c r="AO16" s="437"/>
      <c r="AP16" s="437"/>
      <c r="AQ16" s="437"/>
      <c r="AR16" s="437"/>
      <c r="AS16" s="437"/>
      <c r="AT16" s="437"/>
      <c r="AU16" s="437"/>
      <c r="AV16" s="437"/>
      <c r="AW16" s="437"/>
      <c r="AX16" s="437"/>
      <c r="AY16" s="437"/>
      <c r="AZ16" s="437"/>
      <c r="BA16" s="437"/>
      <c r="BB16" s="437"/>
      <c r="BC16" s="437"/>
      <c r="BD16" s="437"/>
      <c r="BE16" s="437"/>
      <c r="BF16" s="437"/>
      <c r="BG16" s="437"/>
      <c r="BH16" s="443"/>
      <c r="BI16" s="443"/>
      <c r="BJ16" s="443"/>
      <c r="BK16" s="443"/>
      <c r="BL16" s="443"/>
      <c r="BM16" s="443"/>
      <c r="BN16" s="444"/>
    </row>
    <row r="17" spans="1:75" ht="18" customHeight="1">
      <c r="A17" s="715"/>
      <c r="B17" s="631" t="s">
        <v>852</v>
      </c>
      <c r="C17" s="632"/>
      <c r="D17" s="632"/>
      <c r="E17" s="633"/>
      <c r="F17" s="624" t="s">
        <v>563</v>
      </c>
      <c r="G17" s="625"/>
      <c r="H17" s="625"/>
      <c r="I17" s="625"/>
      <c r="J17" s="625"/>
      <c r="K17" s="625"/>
      <c r="L17" s="625"/>
      <c r="M17" s="625"/>
      <c r="N17" s="625"/>
      <c r="O17" s="625"/>
      <c r="P17" s="625"/>
      <c r="Q17" s="625"/>
      <c r="R17" s="626"/>
      <c r="S17" s="638" t="s">
        <v>104</v>
      </c>
      <c r="T17" s="639"/>
      <c r="U17" s="639"/>
      <c r="V17" s="640"/>
      <c r="W17" s="616" t="s">
        <v>105</v>
      </c>
      <c r="X17" s="617"/>
      <c r="Y17" s="618"/>
      <c r="Z17" s="619"/>
      <c r="AA17" s="815"/>
      <c r="AB17" s="816"/>
      <c r="AC17" s="816"/>
      <c r="AD17" s="816"/>
      <c r="AE17" s="816"/>
      <c r="AF17" s="817"/>
      <c r="AH17" s="416" t="str">
        <f t="shared" si="0"/>
        <v>未入力</v>
      </c>
      <c r="AI17" s="2" t="s">
        <v>970</v>
      </c>
      <c r="AJ17" s="436" t="s">
        <v>582</v>
      </c>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43"/>
      <c r="BI17" s="443"/>
      <c r="BJ17" s="443"/>
      <c r="BK17" s="443"/>
      <c r="BL17" s="443"/>
      <c r="BM17" s="443"/>
      <c r="BN17" s="444"/>
    </row>
    <row r="18" spans="1:75" ht="18" customHeight="1">
      <c r="A18" s="715"/>
      <c r="B18" s="631"/>
      <c r="C18" s="632"/>
      <c r="D18" s="632"/>
      <c r="E18" s="633"/>
      <c r="F18" s="634" t="s">
        <v>526</v>
      </c>
      <c r="G18" s="635"/>
      <c r="H18" s="635"/>
      <c r="I18" s="635"/>
      <c r="J18" s="635"/>
      <c r="K18" s="635"/>
      <c r="L18" s="635"/>
      <c r="M18" s="635"/>
      <c r="N18" s="635"/>
      <c r="O18" s="635"/>
      <c r="P18" s="635"/>
      <c r="Q18" s="635"/>
      <c r="R18" s="780"/>
      <c r="S18" s="638" t="s">
        <v>104</v>
      </c>
      <c r="T18" s="639"/>
      <c r="U18" s="639"/>
      <c r="V18" s="640"/>
      <c r="W18" s="703" t="s">
        <v>390</v>
      </c>
      <c r="X18" s="705"/>
      <c r="Y18" s="752"/>
      <c r="Z18" s="753"/>
      <c r="AA18" s="815" t="s">
        <v>861</v>
      </c>
      <c r="AB18" s="816"/>
      <c r="AC18" s="816"/>
      <c r="AD18" s="816"/>
      <c r="AE18" s="816"/>
      <c r="AF18" s="817"/>
      <c r="AH18" s="492" t="str">
        <f t="shared" ref="AH18:AH23" si="1">IF(Y18&lt;&gt;0,"OK","未入力")</f>
        <v>未入力</v>
      </c>
      <c r="AJ18" s="436" t="s">
        <v>583</v>
      </c>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43"/>
      <c r="BI18" s="443"/>
      <c r="BJ18" s="443"/>
      <c r="BK18" s="443"/>
      <c r="BL18" s="443"/>
      <c r="BM18" s="443"/>
      <c r="BN18" s="444"/>
    </row>
    <row r="19" spans="1:75" ht="18" customHeight="1">
      <c r="A19" s="715"/>
      <c r="B19" s="631" t="s">
        <v>853</v>
      </c>
      <c r="C19" s="632"/>
      <c r="D19" s="632"/>
      <c r="E19" s="633"/>
      <c r="F19" s="794" t="s">
        <v>771</v>
      </c>
      <c r="G19" s="795"/>
      <c r="H19" s="795"/>
      <c r="I19" s="795"/>
      <c r="J19" s="795"/>
      <c r="K19" s="795"/>
      <c r="L19" s="795"/>
      <c r="M19" s="795"/>
      <c r="N19" s="795"/>
      <c r="O19" s="795"/>
      <c r="P19" s="795"/>
      <c r="Q19" s="795"/>
      <c r="R19" s="796"/>
      <c r="S19" s="798" t="s">
        <v>584</v>
      </c>
      <c r="T19" s="799"/>
      <c r="U19" s="799"/>
      <c r="V19" s="800"/>
      <c r="W19" s="818" t="s">
        <v>105</v>
      </c>
      <c r="X19" s="819"/>
      <c r="Y19" s="805"/>
      <c r="Z19" s="806"/>
      <c r="AA19" s="608" t="s">
        <v>772</v>
      </c>
      <c r="AB19" s="609"/>
      <c r="AC19" s="609"/>
      <c r="AD19" s="609"/>
      <c r="AE19" s="609"/>
      <c r="AF19" s="831"/>
      <c r="AH19" s="492" t="str">
        <f t="shared" si="1"/>
        <v>未入力</v>
      </c>
      <c r="AJ19" s="317"/>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86"/>
      <c r="BI19" s="86"/>
      <c r="BJ19" s="86"/>
      <c r="BK19" s="86"/>
      <c r="BL19" s="86"/>
      <c r="BM19" s="86"/>
      <c r="BN19" s="87"/>
    </row>
    <row r="20" spans="1:75" ht="18" customHeight="1">
      <c r="A20" s="715"/>
      <c r="B20" s="631" t="s">
        <v>854</v>
      </c>
      <c r="C20" s="632"/>
      <c r="D20" s="632"/>
      <c r="E20" s="633"/>
      <c r="F20" s="741" t="s">
        <v>486</v>
      </c>
      <c r="G20" s="742"/>
      <c r="H20" s="742"/>
      <c r="I20" s="742"/>
      <c r="J20" s="742"/>
      <c r="K20" s="742"/>
      <c r="L20" s="742"/>
      <c r="M20" s="742"/>
      <c r="N20" s="742"/>
      <c r="O20" s="742"/>
      <c r="P20" s="742"/>
      <c r="Q20" s="742"/>
      <c r="R20" s="797"/>
      <c r="S20" s="798" t="s">
        <v>869</v>
      </c>
      <c r="T20" s="799"/>
      <c r="U20" s="799"/>
      <c r="V20" s="800"/>
      <c r="W20" s="818" t="s">
        <v>105</v>
      </c>
      <c r="X20" s="819"/>
      <c r="Y20" s="805" t="s">
        <v>868</v>
      </c>
      <c r="Z20" s="806"/>
      <c r="AA20" s="812" t="s">
        <v>830</v>
      </c>
      <c r="AB20" s="813"/>
      <c r="AC20" s="813"/>
      <c r="AD20" s="813"/>
      <c r="AE20" s="813"/>
      <c r="AF20" s="814"/>
      <c r="AH20" s="492" t="str">
        <f t="shared" si="1"/>
        <v>OK</v>
      </c>
      <c r="AJ20" s="317" t="s">
        <v>420</v>
      </c>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86"/>
      <c r="BI20" s="86"/>
      <c r="BJ20" s="86"/>
      <c r="BK20" s="86"/>
      <c r="BL20" s="86"/>
      <c r="BM20" s="86"/>
      <c r="BN20" s="87"/>
    </row>
    <row r="21" spans="1:75" ht="18" customHeight="1">
      <c r="A21" s="715"/>
      <c r="B21" s="631" t="s">
        <v>855</v>
      </c>
      <c r="C21" s="632"/>
      <c r="D21" s="632"/>
      <c r="E21" s="633"/>
      <c r="F21" s="741" t="s">
        <v>965</v>
      </c>
      <c r="G21" s="742"/>
      <c r="H21" s="742"/>
      <c r="I21" s="742"/>
      <c r="J21" s="742"/>
      <c r="K21" s="742"/>
      <c r="L21" s="742"/>
      <c r="M21" s="742"/>
      <c r="N21" s="742"/>
      <c r="O21" s="742"/>
      <c r="P21" s="742"/>
      <c r="Q21" s="742"/>
      <c r="R21" s="797"/>
      <c r="S21" s="798" t="s">
        <v>869</v>
      </c>
      <c r="T21" s="799"/>
      <c r="U21" s="799"/>
      <c r="V21" s="800"/>
      <c r="W21" s="818" t="s">
        <v>105</v>
      </c>
      <c r="X21" s="819"/>
      <c r="Y21" s="801" t="s">
        <v>868</v>
      </c>
      <c r="Z21" s="802"/>
      <c r="AA21" s="820" t="s">
        <v>968</v>
      </c>
      <c r="AB21" s="821"/>
      <c r="AC21" s="821"/>
      <c r="AD21" s="821"/>
      <c r="AE21" s="821"/>
      <c r="AF21" s="822"/>
      <c r="AH21" s="492" t="str">
        <f t="shared" si="1"/>
        <v>OK</v>
      </c>
      <c r="AI21" s="2" t="s">
        <v>967</v>
      </c>
      <c r="AJ21" s="317" t="s">
        <v>452</v>
      </c>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86"/>
      <c r="BI21" s="86"/>
      <c r="BJ21" s="86"/>
      <c r="BK21" s="86"/>
      <c r="BL21" s="86"/>
      <c r="BM21" s="86"/>
      <c r="BN21" s="87"/>
    </row>
    <row r="22" spans="1:75" ht="18" customHeight="1">
      <c r="A22" s="715"/>
      <c r="B22" s="631" t="s">
        <v>856</v>
      </c>
      <c r="C22" s="632"/>
      <c r="D22" s="632"/>
      <c r="E22" s="633"/>
      <c r="F22" s="747" t="s">
        <v>537</v>
      </c>
      <c r="G22" s="748"/>
      <c r="H22" s="748"/>
      <c r="I22" s="748"/>
      <c r="J22" s="748"/>
      <c r="K22" s="748"/>
      <c r="L22" s="748"/>
      <c r="M22" s="748"/>
      <c r="N22" s="748"/>
      <c r="O22" s="748"/>
      <c r="P22" s="748"/>
      <c r="Q22" s="748"/>
      <c r="R22" s="749"/>
      <c r="S22" s="638" t="s">
        <v>584</v>
      </c>
      <c r="T22" s="639"/>
      <c r="U22" s="639"/>
      <c r="V22" s="640"/>
      <c r="W22" s="803" t="s">
        <v>105</v>
      </c>
      <c r="X22" s="804"/>
      <c r="Y22" s="805"/>
      <c r="Z22" s="806"/>
      <c r="AA22" s="807" t="s">
        <v>579</v>
      </c>
      <c r="AB22" s="808"/>
      <c r="AC22" s="808"/>
      <c r="AD22" s="808"/>
      <c r="AE22" s="808"/>
      <c r="AF22" s="809"/>
      <c r="AH22" s="492" t="str">
        <f t="shared" si="1"/>
        <v>未入力</v>
      </c>
      <c r="AJ22" s="317"/>
      <c r="AK22" s="555"/>
      <c r="AL22" s="555"/>
      <c r="AM22" s="555"/>
      <c r="AN22" s="555"/>
      <c r="AO22" s="555"/>
      <c r="AP22" s="555"/>
      <c r="AQ22" s="555"/>
      <c r="AR22" s="555"/>
      <c r="AS22" s="555"/>
      <c r="AT22" s="555"/>
      <c r="AU22" s="555"/>
      <c r="AV22" s="555"/>
      <c r="AW22" s="555"/>
      <c r="AX22" s="555"/>
      <c r="AY22" s="555"/>
      <c r="AZ22" s="555"/>
      <c r="BA22" s="555"/>
      <c r="BB22" s="555"/>
      <c r="BC22" s="555"/>
      <c r="BD22" s="555"/>
      <c r="BE22" s="555"/>
      <c r="BF22" s="555"/>
      <c r="BG22" s="555"/>
      <c r="BH22" s="86"/>
      <c r="BI22" s="86"/>
      <c r="BJ22" s="86"/>
      <c r="BK22" s="86"/>
      <c r="BL22" s="86"/>
      <c r="BM22" s="86"/>
      <c r="BN22" s="87"/>
    </row>
    <row r="23" spans="1:75" ht="18" customHeight="1" thickBot="1">
      <c r="A23" s="716"/>
      <c r="B23" s="791" t="s">
        <v>954</v>
      </c>
      <c r="C23" s="792"/>
      <c r="D23" s="792"/>
      <c r="E23" s="793"/>
      <c r="F23" s="823" t="s">
        <v>955</v>
      </c>
      <c r="G23" s="824"/>
      <c r="H23" s="824"/>
      <c r="I23" s="824"/>
      <c r="J23" s="824"/>
      <c r="K23" s="824"/>
      <c r="L23" s="824"/>
      <c r="M23" s="824"/>
      <c r="N23" s="824"/>
      <c r="O23" s="824"/>
      <c r="P23" s="824"/>
      <c r="Q23" s="824"/>
      <c r="R23" s="825"/>
      <c r="S23" s="826" t="s">
        <v>584</v>
      </c>
      <c r="T23" s="827"/>
      <c r="U23" s="827"/>
      <c r="V23" s="828"/>
      <c r="W23" s="829" t="s">
        <v>105</v>
      </c>
      <c r="X23" s="830"/>
      <c r="Y23" s="810"/>
      <c r="Z23" s="811"/>
      <c r="AA23" s="835" t="s">
        <v>969</v>
      </c>
      <c r="AB23" s="836"/>
      <c r="AC23" s="836"/>
      <c r="AD23" s="836"/>
      <c r="AE23" s="836"/>
      <c r="AF23" s="837"/>
      <c r="AH23" s="492" t="str">
        <f t="shared" si="1"/>
        <v>未入力</v>
      </c>
      <c r="AJ23" s="317"/>
      <c r="AK23" s="450"/>
      <c r="AL23" s="450"/>
      <c r="AM23" s="450"/>
      <c r="AN23" s="450"/>
      <c r="AO23" s="450"/>
      <c r="AP23" s="450"/>
      <c r="AQ23" s="450"/>
      <c r="AR23" s="450"/>
      <c r="AS23" s="450"/>
      <c r="AT23" s="450"/>
      <c r="AU23" s="450"/>
      <c r="AV23" s="450"/>
      <c r="AW23" s="450"/>
      <c r="AX23" s="450"/>
      <c r="AY23" s="450"/>
      <c r="AZ23" s="450"/>
      <c r="BA23" s="450"/>
      <c r="BB23" s="450"/>
      <c r="BC23" s="450"/>
      <c r="BD23" s="450"/>
      <c r="BE23" s="450"/>
      <c r="BF23" s="450"/>
      <c r="BG23" s="450"/>
      <c r="BH23" s="86"/>
      <c r="BI23" s="86"/>
      <c r="BJ23" s="86"/>
      <c r="BK23" s="86"/>
      <c r="BL23" s="86"/>
      <c r="BM23" s="86"/>
      <c r="BN23" s="87"/>
    </row>
    <row r="24" spans="1:75" ht="18" customHeight="1">
      <c r="B24" s="188" t="s">
        <v>871</v>
      </c>
      <c r="AJ24" s="317"/>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86"/>
      <c r="BI24" s="86"/>
      <c r="BJ24" s="86"/>
      <c r="BK24" s="86"/>
      <c r="BL24" s="86"/>
      <c r="BM24" s="86"/>
      <c r="BN24" s="87"/>
    </row>
    <row r="25" spans="1:75" ht="18" customHeight="1" thickBot="1">
      <c r="AJ25" s="407"/>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25"/>
      <c r="BI25" s="25"/>
      <c r="BJ25" s="25"/>
      <c r="BK25" s="25"/>
      <c r="BL25" s="25"/>
      <c r="BM25" s="25"/>
      <c r="BN25" s="26"/>
    </row>
    <row r="26" spans="1:75" ht="18" customHeight="1">
      <c r="A26" s="697" t="s">
        <v>453</v>
      </c>
      <c r="B26" s="698" t="s">
        <v>834</v>
      </c>
      <c r="C26" s="699"/>
      <c r="D26" s="699"/>
      <c r="E26" s="288"/>
      <c r="F26" s="679" t="s">
        <v>857</v>
      </c>
      <c r="G26" s="680"/>
      <c r="H26" s="680"/>
      <c r="I26" s="680"/>
      <c r="J26" s="680"/>
      <c r="K26" s="680"/>
      <c r="L26" s="680"/>
      <c r="M26" s="680"/>
      <c r="N26" s="680"/>
      <c r="O26" s="680"/>
      <c r="P26" s="680"/>
      <c r="Q26" s="680"/>
      <c r="R26" s="681"/>
      <c r="S26" s="700" t="s">
        <v>104</v>
      </c>
      <c r="T26" s="701"/>
      <c r="U26" s="701"/>
      <c r="V26" s="702"/>
      <c r="W26" s="668" t="s">
        <v>105</v>
      </c>
      <c r="X26" s="669"/>
      <c r="Y26" s="682"/>
      <c r="Z26" s="683"/>
      <c r="AA26" s="693"/>
      <c r="AB26" s="694"/>
      <c r="AC26" s="694"/>
      <c r="AD26" s="694"/>
      <c r="AE26" s="694"/>
      <c r="AF26" s="695"/>
      <c r="AH26" s="416" t="str">
        <f>IF(Y26="○","OK","未入力")</f>
        <v>未入力</v>
      </c>
      <c r="AJ26" s="696" t="s">
        <v>497</v>
      </c>
      <c r="AK26" s="696"/>
      <c r="AL26" s="696"/>
      <c r="AM26" s="696"/>
      <c r="AN26" s="696"/>
      <c r="AO26" s="696"/>
      <c r="AP26" s="696"/>
      <c r="AQ26" s="696"/>
      <c r="AR26" s="696"/>
      <c r="AS26" s="696"/>
      <c r="AT26" s="696"/>
      <c r="AU26" s="696"/>
      <c r="AV26" s="696"/>
      <c r="AW26" s="696"/>
      <c r="AX26" s="696"/>
    </row>
    <row r="27" spans="1:75" ht="18" customHeight="1">
      <c r="A27" s="786"/>
      <c r="B27" s="636" t="s">
        <v>835</v>
      </c>
      <c r="C27" s="637"/>
      <c r="D27" s="637"/>
      <c r="E27" s="75"/>
      <c r="F27" s="624" t="s">
        <v>138</v>
      </c>
      <c r="G27" s="625"/>
      <c r="H27" s="625"/>
      <c r="I27" s="625"/>
      <c r="J27" s="625"/>
      <c r="K27" s="625"/>
      <c r="L27" s="625"/>
      <c r="M27" s="625"/>
      <c r="N27" s="625"/>
      <c r="O27" s="625"/>
      <c r="P27" s="625"/>
      <c r="Q27" s="625"/>
      <c r="R27" s="626"/>
      <c r="S27" s="638" t="s">
        <v>104</v>
      </c>
      <c r="T27" s="639"/>
      <c r="U27" s="639"/>
      <c r="V27" s="640"/>
      <c r="W27" s="616" t="s">
        <v>391</v>
      </c>
      <c r="X27" s="617"/>
      <c r="Y27" s="618"/>
      <c r="Z27" s="619"/>
      <c r="AA27" s="641"/>
      <c r="AB27" s="642"/>
      <c r="AC27" s="642"/>
      <c r="AD27" s="642"/>
      <c r="AE27" s="642"/>
      <c r="AF27" s="643"/>
      <c r="AH27" s="416" t="str">
        <f>IF(Y27="○","OK","未入力")</f>
        <v>未入力</v>
      </c>
      <c r="AJ27" s="696"/>
      <c r="AK27" s="696"/>
      <c r="AL27" s="696"/>
      <c r="AM27" s="696"/>
      <c r="AN27" s="696"/>
      <c r="AO27" s="696"/>
      <c r="AP27" s="696"/>
      <c r="AQ27" s="696"/>
      <c r="AR27" s="696"/>
      <c r="AS27" s="696"/>
      <c r="AT27" s="696"/>
      <c r="AU27" s="696"/>
      <c r="AV27" s="696"/>
      <c r="AW27" s="696"/>
      <c r="AX27" s="696"/>
    </row>
    <row r="28" spans="1:75" ht="18" customHeight="1">
      <c r="A28" s="786"/>
      <c r="B28" s="636" t="s">
        <v>836</v>
      </c>
      <c r="C28" s="637"/>
      <c r="D28" s="637"/>
      <c r="E28" s="75"/>
      <c r="F28" s="624" t="s">
        <v>125</v>
      </c>
      <c r="G28" s="625"/>
      <c r="H28" s="625"/>
      <c r="I28" s="625"/>
      <c r="J28" s="625"/>
      <c r="K28" s="625"/>
      <c r="L28" s="625"/>
      <c r="M28" s="625"/>
      <c r="N28" s="625"/>
      <c r="O28" s="625"/>
      <c r="P28" s="625"/>
      <c r="Q28" s="625"/>
      <c r="R28" s="626"/>
      <c r="S28" s="638" t="s">
        <v>104</v>
      </c>
      <c r="T28" s="639"/>
      <c r="U28" s="639"/>
      <c r="V28" s="640"/>
      <c r="W28" s="616" t="s">
        <v>391</v>
      </c>
      <c r="X28" s="617"/>
      <c r="Y28" s="618"/>
      <c r="Z28" s="619"/>
      <c r="AA28" s="624"/>
      <c r="AB28" s="625"/>
      <c r="AC28" s="625"/>
      <c r="AD28" s="625"/>
      <c r="AE28" s="625"/>
      <c r="AF28" s="688"/>
      <c r="AH28" s="416" t="str">
        <f>IF(Y28="○","OK","未入力")</f>
        <v>未入力</v>
      </c>
      <c r="AJ28" s="689" t="s">
        <v>35</v>
      </c>
      <c r="AK28" s="689"/>
      <c r="AL28" s="689" t="s">
        <v>37</v>
      </c>
      <c r="AM28" s="689"/>
      <c r="AN28" s="689" t="s">
        <v>58</v>
      </c>
      <c r="AO28" s="689"/>
      <c r="AP28" s="689" t="s">
        <v>62</v>
      </c>
      <c r="AQ28" s="689"/>
      <c r="AR28" s="689" t="s">
        <v>75</v>
      </c>
      <c r="AS28" s="689"/>
      <c r="AT28" s="689" t="s">
        <v>77</v>
      </c>
      <c r="AU28" s="689"/>
      <c r="AV28" s="689" t="s">
        <v>81</v>
      </c>
      <c r="AW28" s="689"/>
      <c r="AX28" s="689" t="s">
        <v>83</v>
      </c>
      <c r="AY28" s="689"/>
      <c r="AZ28" s="689" t="s">
        <v>12</v>
      </c>
      <c r="BA28" s="689"/>
      <c r="BB28" s="689" t="s">
        <v>89</v>
      </c>
      <c r="BC28" s="689"/>
      <c r="BD28" s="689" t="s">
        <v>93</v>
      </c>
      <c r="BE28" s="689"/>
      <c r="BF28" s="689" t="s">
        <v>770</v>
      </c>
      <c r="BG28" s="689"/>
      <c r="BH28" s="689" t="s">
        <v>879</v>
      </c>
      <c r="BI28" s="689"/>
    </row>
    <row r="29" spans="1:75" ht="30" customHeight="1">
      <c r="A29" s="786"/>
      <c r="B29" s="636" t="s">
        <v>837</v>
      </c>
      <c r="C29" s="637"/>
      <c r="D29" s="637"/>
      <c r="E29" s="75"/>
      <c r="F29" s="641" t="s">
        <v>610</v>
      </c>
      <c r="G29" s="642"/>
      <c r="H29" s="642"/>
      <c r="I29" s="642"/>
      <c r="J29" s="642"/>
      <c r="K29" s="642"/>
      <c r="L29" s="642"/>
      <c r="M29" s="642"/>
      <c r="N29" s="642"/>
      <c r="O29" s="642"/>
      <c r="P29" s="642"/>
      <c r="Q29" s="642"/>
      <c r="R29" s="684"/>
      <c r="S29" s="638" t="s">
        <v>104</v>
      </c>
      <c r="T29" s="639"/>
      <c r="U29" s="639"/>
      <c r="V29" s="640"/>
      <c r="W29" s="616" t="s">
        <v>391</v>
      </c>
      <c r="X29" s="617"/>
      <c r="Y29" s="618"/>
      <c r="Z29" s="619"/>
      <c r="AA29" s="624"/>
      <c r="AB29" s="625"/>
      <c r="AC29" s="625"/>
      <c r="AD29" s="625"/>
      <c r="AE29" s="625"/>
      <c r="AF29" s="688"/>
      <c r="AH29" s="416" t="str">
        <f>IF(Y29="○","OK","未入力")</f>
        <v>未入力</v>
      </c>
      <c r="AJ29" s="616" t="str">
        <f>IF('３申請者(短'!T1="未入力の項目があります","ERROR","OK")</f>
        <v>ERROR</v>
      </c>
      <c r="AK29" s="692"/>
      <c r="AL29" s="616" t="str">
        <f>IF('４体制'!S1="未入力の項目があります","ERROR","OK")</f>
        <v>ERROR</v>
      </c>
      <c r="AM29" s="692"/>
      <c r="AN29" s="616" t="str">
        <f>IF('５施設'!V1="未入力の項目があります","ERROR","OK")</f>
        <v>ERROR</v>
      </c>
      <c r="AO29" s="692"/>
      <c r="AP29" s="616" t="str">
        <f>IF('６カリ(短'!V1="未入力の項目があります","ERROR","OK")</f>
        <v>ERROR</v>
      </c>
      <c r="AQ29" s="692"/>
      <c r="AR29" s="616" t="str">
        <f>IF('７講師1'!W1="未入力の項目があります","ERROR","OK")</f>
        <v>OK</v>
      </c>
      <c r="AS29" s="692"/>
      <c r="AT29" s="616" t="str">
        <f>IF('８教材'!X1="未入力の項目があります","ERROR","OK")</f>
        <v>ERROR</v>
      </c>
      <c r="AU29" s="692"/>
      <c r="AV29" s="616" t="str">
        <f>IF('９就職'!W1="未入力の項目があります","ERROR","OK")</f>
        <v>ERROR</v>
      </c>
      <c r="AW29" s="692"/>
      <c r="AX29" s="616" t="str">
        <f>IF('10見積(短'!V1="未入力の項目があります","ERROR","OK")</f>
        <v>ERROR</v>
      </c>
      <c r="AY29" s="692"/>
      <c r="AZ29" s="616" t="str">
        <f>IF('11デジタルリテラシー'!I2="未入力の項目があります","ERROR","OK")</f>
        <v>ERROR</v>
      </c>
      <c r="BA29" s="692"/>
      <c r="BB29" s="616" t="str">
        <f>IF('12託児'!T1="未入力の項目があります","ERROR","OK")</f>
        <v>ERROR</v>
      </c>
      <c r="BC29" s="617"/>
      <c r="BD29" s="724" t="str">
        <f>IF('13DS・大型自動車'!V1="未入力の項目があります","ERROR","OK")</f>
        <v>ERROR</v>
      </c>
      <c r="BE29" s="617"/>
      <c r="BF29" s="724" t="str">
        <f>IF('14職場見学（介護系のみ）'!AE1="未入力の項目があります","ERROR","OK")</f>
        <v>OK</v>
      </c>
      <c r="BG29" s="617"/>
      <c r="BH29" s="724"/>
      <c r="BI29" s="617"/>
    </row>
    <row r="30" spans="1:75" ht="30" customHeight="1">
      <c r="A30" s="786"/>
      <c r="B30" s="636" t="s">
        <v>838</v>
      </c>
      <c r="C30" s="637"/>
      <c r="D30" s="637"/>
      <c r="E30" s="75"/>
      <c r="F30" s="641" t="s">
        <v>165</v>
      </c>
      <c r="G30" s="642"/>
      <c r="H30" s="642"/>
      <c r="I30" s="642"/>
      <c r="J30" s="642"/>
      <c r="K30" s="642"/>
      <c r="L30" s="642"/>
      <c r="M30" s="642"/>
      <c r="N30" s="642"/>
      <c r="O30" s="642"/>
      <c r="P30" s="642"/>
      <c r="Q30" s="642"/>
      <c r="R30" s="684"/>
      <c r="S30" s="638" t="s">
        <v>104</v>
      </c>
      <c r="T30" s="639"/>
      <c r="U30" s="639"/>
      <c r="V30" s="640"/>
      <c r="W30" s="616" t="s">
        <v>391</v>
      </c>
      <c r="X30" s="617"/>
      <c r="Y30" s="618"/>
      <c r="Z30" s="619"/>
      <c r="AA30" s="624" t="s">
        <v>163</v>
      </c>
      <c r="AB30" s="625"/>
      <c r="AC30" s="625"/>
      <c r="AD30" s="625"/>
      <c r="AE30" s="625"/>
      <c r="AF30" s="688"/>
      <c r="AH30" s="492" t="str">
        <f>IF(Y30&lt;&gt;"","OK","未入力")</f>
        <v>未入力</v>
      </c>
      <c r="AZ30" s="770" t="s">
        <v>791</v>
      </c>
      <c r="BA30" s="770"/>
      <c r="BB30" s="763" t="s">
        <v>585</v>
      </c>
      <c r="BC30" s="763"/>
      <c r="BD30" s="763" t="s">
        <v>586</v>
      </c>
      <c r="BE30" s="763"/>
      <c r="BF30" s="763" t="s">
        <v>775</v>
      </c>
      <c r="BG30" s="763"/>
    </row>
    <row r="31" spans="1:75" ht="48" customHeight="1">
      <c r="A31" s="786"/>
      <c r="B31" s="636" t="s">
        <v>839</v>
      </c>
      <c r="C31" s="637"/>
      <c r="D31" s="637"/>
      <c r="E31" s="315"/>
      <c r="F31" s="641" t="s">
        <v>862</v>
      </c>
      <c r="G31" s="642"/>
      <c r="H31" s="642"/>
      <c r="I31" s="642"/>
      <c r="J31" s="642"/>
      <c r="K31" s="642"/>
      <c r="L31" s="642"/>
      <c r="M31" s="642"/>
      <c r="N31" s="642"/>
      <c r="O31" s="642"/>
      <c r="P31" s="642"/>
      <c r="Q31" s="642"/>
      <c r="R31" s="684"/>
      <c r="S31" s="771" t="s">
        <v>104</v>
      </c>
      <c r="T31" s="772"/>
      <c r="U31" s="772"/>
      <c r="V31" s="773"/>
      <c r="W31" s="750" t="s">
        <v>391</v>
      </c>
      <c r="X31" s="751"/>
      <c r="Y31" s="618"/>
      <c r="Z31" s="619"/>
      <c r="AA31" s="774" t="s">
        <v>415</v>
      </c>
      <c r="AB31" s="748"/>
      <c r="AC31" s="748"/>
      <c r="AD31" s="748"/>
      <c r="AE31" s="748"/>
      <c r="AF31" s="838"/>
      <c r="AH31" s="492" t="str">
        <f t="shared" ref="AH31:AH32" si="2">IF(Y31&lt;&gt;"","OK","未入力")</f>
        <v>未入力</v>
      </c>
      <c r="AJ31" s="314"/>
      <c r="AZ31" s="713"/>
      <c r="BA31" s="713"/>
      <c r="BB31" s="764"/>
      <c r="BC31" s="764"/>
      <c r="BD31" s="764"/>
      <c r="BE31" s="764"/>
      <c r="BF31" s="764"/>
      <c r="BG31" s="764"/>
      <c r="BR31" s="726" t="s">
        <v>415</v>
      </c>
      <c r="BS31" s="727"/>
      <c r="BT31" s="727"/>
      <c r="BU31" s="727"/>
      <c r="BV31" s="727"/>
      <c r="BW31" s="728"/>
    </row>
    <row r="32" spans="1:75" ht="40.5" customHeight="1">
      <c r="A32" s="786"/>
      <c r="B32" s="636" t="s">
        <v>840</v>
      </c>
      <c r="C32" s="637"/>
      <c r="D32" s="637"/>
      <c r="E32" s="75"/>
      <c r="F32" s="674" t="s">
        <v>588</v>
      </c>
      <c r="G32" s="675"/>
      <c r="H32" s="675"/>
      <c r="I32" s="675"/>
      <c r="J32" s="675"/>
      <c r="K32" s="675"/>
      <c r="L32" s="675"/>
      <c r="M32" s="675"/>
      <c r="N32" s="675"/>
      <c r="O32" s="675"/>
      <c r="P32" s="675"/>
      <c r="Q32" s="675"/>
      <c r="R32" s="676"/>
      <c r="S32" s="771" t="s">
        <v>104</v>
      </c>
      <c r="T32" s="772"/>
      <c r="U32" s="772"/>
      <c r="V32" s="773"/>
      <c r="W32" s="616" t="s">
        <v>391</v>
      </c>
      <c r="X32" s="617"/>
      <c r="Y32" s="618"/>
      <c r="Z32" s="619"/>
      <c r="AA32" s="641" t="s">
        <v>415</v>
      </c>
      <c r="AB32" s="642"/>
      <c r="AC32" s="642"/>
      <c r="AD32" s="642"/>
      <c r="AE32" s="642"/>
      <c r="AF32" s="643"/>
      <c r="AH32" s="493" t="str">
        <f t="shared" si="2"/>
        <v>未入力</v>
      </c>
      <c r="AZ32" s="713"/>
      <c r="BA32" s="713"/>
      <c r="BB32" s="764"/>
      <c r="BC32" s="764"/>
      <c r="BD32" s="764"/>
      <c r="BE32" s="764"/>
      <c r="BF32" s="764"/>
      <c r="BG32" s="764"/>
      <c r="BR32" s="729" t="s">
        <v>415</v>
      </c>
      <c r="BS32" s="730"/>
      <c r="BT32" s="730"/>
      <c r="BU32" s="730"/>
      <c r="BV32" s="730"/>
      <c r="BW32" s="731"/>
    </row>
    <row r="33" spans="1:75" ht="30" customHeight="1">
      <c r="A33" s="786"/>
      <c r="B33" s="636" t="s">
        <v>841</v>
      </c>
      <c r="C33" s="637"/>
      <c r="D33" s="637"/>
      <c r="E33" s="368"/>
      <c r="F33" s="624" t="s">
        <v>109</v>
      </c>
      <c r="G33" s="625"/>
      <c r="H33" s="625"/>
      <c r="I33" s="625"/>
      <c r="J33" s="625"/>
      <c r="K33" s="625"/>
      <c r="L33" s="625"/>
      <c r="M33" s="625"/>
      <c r="N33" s="625"/>
      <c r="O33" s="625"/>
      <c r="P33" s="625"/>
      <c r="Q33" s="625"/>
      <c r="R33" s="626"/>
      <c r="S33" s="638" t="s">
        <v>108</v>
      </c>
      <c r="T33" s="639"/>
      <c r="U33" s="639"/>
      <c r="V33" s="640"/>
      <c r="W33" s="616" t="s">
        <v>391</v>
      </c>
      <c r="X33" s="617"/>
      <c r="Y33" s="618"/>
      <c r="Z33" s="619"/>
      <c r="AA33" s="839" t="s">
        <v>131</v>
      </c>
      <c r="AB33" s="840"/>
      <c r="AC33" s="840"/>
      <c r="AD33" s="840"/>
      <c r="AE33" s="840"/>
      <c r="AF33" s="841"/>
      <c r="AG33" s="86"/>
      <c r="AH33" s="416" t="str">
        <f>IF(Y33="○","OK","未入力")</f>
        <v>未入力</v>
      </c>
      <c r="BD33" s="725" t="s">
        <v>958</v>
      </c>
      <c r="BE33" s="725"/>
    </row>
    <row r="34" spans="1:75" ht="30" customHeight="1">
      <c r="A34" s="786"/>
      <c r="B34" s="636" t="s">
        <v>842</v>
      </c>
      <c r="C34" s="637"/>
      <c r="D34" s="637"/>
      <c r="E34" s="75"/>
      <c r="F34" s="774" t="s">
        <v>458</v>
      </c>
      <c r="G34" s="748"/>
      <c r="H34" s="748"/>
      <c r="I34" s="748"/>
      <c r="J34" s="748"/>
      <c r="K34" s="748"/>
      <c r="L34" s="748"/>
      <c r="M34" s="748"/>
      <c r="N34" s="748"/>
      <c r="O34" s="748"/>
      <c r="P34" s="748"/>
      <c r="Q34" s="748"/>
      <c r="R34" s="749"/>
      <c r="S34" s="775" t="s">
        <v>584</v>
      </c>
      <c r="T34" s="776"/>
      <c r="U34" s="776"/>
      <c r="V34" s="777"/>
      <c r="W34" s="616" t="s">
        <v>391</v>
      </c>
      <c r="X34" s="617"/>
      <c r="Y34" s="618"/>
      <c r="Z34" s="619"/>
      <c r="AA34" s="624"/>
      <c r="AB34" s="625"/>
      <c r="AC34" s="625"/>
      <c r="AD34" s="625"/>
      <c r="AE34" s="625"/>
      <c r="AF34" s="688"/>
      <c r="AH34" s="492" t="str">
        <f t="shared" ref="AH34" si="3">IF(Y34&lt;&gt;"","OK","未入力")</f>
        <v>未入力</v>
      </c>
    </row>
    <row r="35" spans="1:75" ht="18" customHeight="1">
      <c r="A35" s="786"/>
      <c r="B35" s="778" t="s">
        <v>833</v>
      </c>
      <c r="C35" s="779"/>
      <c r="D35" s="779"/>
      <c r="E35" s="368"/>
      <c r="F35" s="634" t="s">
        <v>162</v>
      </c>
      <c r="G35" s="635"/>
      <c r="H35" s="635"/>
      <c r="I35" s="635"/>
      <c r="J35" s="635"/>
      <c r="K35" s="635"/>
      <c r="L35" s="635"/>
      <c r="M35" s="635"/>
      <c r="N35" s="635"/>
      <c r="O35" s="635"/>
      <c r="P35" s="635"/>
      <c r="Q35" s="635"/>
      <c r="R35" s="780"/>
      <c r="S35" s="781" t="s">
        <v>104</v>
      </c>
      <c r="T35" s="782"/>
      <c r="U35" s="782"/>
      <c r="V35" s="783"/>
      <c r="W35" s="703" t="s">
        <v>391</v>
      </c>
      <c r="X35" s="705"/>
      <c r="Y35" s="752"/>
      <c r="Z35" s="753"/>
      <c r="AA35" s="624"/>
      <c r="AB35" s="625"/>
      <c r="AC35" s="625"/>
      <c r="AD35" s="625"/>
      <c r="AE35" s="625"/>
      <c r="AF35" s="688"/>
      <c r="AG35" s="86"/>
      <c r="AH35" s="533" t="str">
        <f>IF(Y35="○","OK","未入力")</f>
        <v>未入力</v>
      </c>
    </row>
    <row r="36" spans="1:75" ht="18" customHeight="1">
      <c r="A36" s="786"/>
      <c r="B36" s="788" t="s">
        <v>499</v>
      </c>
      <c r="C36" s="744" t="s">
        <v>538</v>
      </c>
      <c r="D36" s="745"/>
      <c r="E36" s="746"/>
      <c r="F36" s="747" t="s">
        <v>500</v>
      </c>
      <c r="G36" s="748"/>
      <c r="H36" s="748"/>
      <c r="I36" s="748"/>
      <c r="J36" s="748"/>
      <c r="K36" s="748"/>
      <c r="L36" s="748"/>
      <c r="M36" s="748"/>
      <c r="N36" s="748"/>
      <c r="O36" s="748"/>
      <c r="P36" s="748"/>
      <c r="Q36" s="748"/>
      <c r="R36" s="749"/>
      <c r="S36" s="754" t="s">
        <v>869</v>
      </c>
      <c r="T36" s="755"/>
      <c r="U36" s="755"/>
      <c r="V36" s="756"/>
      <c r="W36" s="750" t="s">
        <v>391</v>
      </c>
      <c r="X36" s="751"/>
      <c r="Y36" s="752" t="s">
        <v>868</v>
      </c>
      <c r="Z36" s="753"/>
      <c r="AA36" s="741" t="s">
        <v>163</v>
      </c>
      <c r="AB36" s="742"/>
      <c r="AC36" s="742"/>
      <c r="AD36" s="742"/>
      <c r="AE36" s="742"/>
      <c r="AF36" s="743"/>
      <c r="AH36" s="492" t="str">
        <f t="shared" ref="AH36:AH39" si="4">IF(Y36&lt;&gt;"","OK","未入力")</f>
        <v>OK</v>
      </c>
      <c r="BR36" s="732" t="s">
        <v>587</v>
      </c>
      <c r="BS36" s="733"/>
      <c r="BT36" s="733"/>
      <c r="BU36" s="733"/>
      <c r="BV36" s="733"/>
      <c r="BW36" s="734"/>
    </row>
    <row r="37" spans="1:75" ht="18" customHeight="1">
      <c r="A37" s="786"/>
      <c r="B37" s="789"/>
      <c r="C37" s="744" t="s">
        <v>539</v>
      </c>
      <c r="D37" s="745"/>
      <c r="E37" s="746"/>
      <c r="F37" s="747" t="s">
        <v>501</v>
      </c>
      <c r="G37" s="748"/>
      <c r="H37" s="748"/>
      <c r="I37" s="748"/>
      <c r="J37" s="748"/>
      <c r="K37" s="748"/>
      <c r="L37" s="748"/>
      <c r="M37" s="748"/>
      <c r="N37" s="748"/>
      <c r="O37" s="748"/>
      <c r="P37" s="748"/>
      <c r="Q37" s="748"/>
      <c r="R37" s="749"/>
      <c r="S37" s="757"/>
      <c r="T37" s="758"/>
      <c r="U37" s="758"/>
      <c r="V37" s="759"/>
      <c r="W37" s="750" t="s">
        <v>391</v>
      </c>
      <c r="X37" s="751"/>
      <c r="Y37" s="752" t="s">
        <v>868</v>
      </c>
      <c r="Z37" s="753"/>
      <c r="AA37" s="741" t="s">
        <v>163</v>
      </c>
      <c r="AB37" s="742"/>
      <c r="AC37" s="742"/>
      <c r="AD37" s="742"/>
      <c r="AE37" s="742"/>
      <c r="AF37" s="743"/>
      <c r="AH37" s="492" t="str">
        <f t="shared" si="4"/>
        <v>OK</v>
      </c>
      <c r="BR37" s="735"/>
      <c r="BS37" s="736"/>
      <c r="BT37" s="736"/>
      <c r="BU37" s="736"/>
      <c r="BV37" s="736"/>
      <c r="BW37" s="737"/>
    </row>
    <row r="38" spans="1:75" ht="18" customHeight="1">
      <c r="A38" s="786"/>
      <c r="B38" s="789"/>
      <c r="C38" s="744" t="s">
        <v>540</v>
      </c>
      <c r="D38" s="745"/>
      <c r="E38" s="746"/>
      <c r="F38" s="747" t="s">
        <v>502</v>
      </c>
      <c r="G38" s="748"/>
      <c r="H38" s="748"/>
      <c r="I38" s="748"/>
      <c r="J38" s="748"/>
      <c r="K38" s="748"/>
      <c r="L38" s="748"/>
      <c r="M38" s="748"/>
      <c r="N38" s="748"/>
      <c r="O38" s="748"/>
      <c r="P38" s="748"/>
      <c r="Q38" s="748"/>
      <c r="R38" s="749"/>
      <c r="S38" s="757"/>
      <c r="T38" s="758"/>
      <c r="U38" s="758"/>
      <c r="V38" s="759"/>
      <c r="W38" s="750" t="s">
        <v>391</v>
      </c>
      <c r="X38" s="751"/>
      <c r="Y38" s="752" t="s">
        <v>868</v>
      </c>
      <c r="Z38" s="753"/>
      <c r="AA38" s="741" t="s">
        <v>163</v>
      </c>
      <c r="AB38" s="742"/>
      <c r="AC38" s="742"/>
      <c r="AD38" s="742"/>
      <c r="AE38" s="742"/>
      <c r="AF38" s="743"/>
      <c r="AH38" s="492" t="str">
        <f t="shared" si="4"/>
        <v>OK</v>
      </c>
      <c r="BR38" s="735"/>
      <c r="BS38" s="736"/>
      <c r="BT38" s="736"/>
      <c r="BU38" s="736"/>
      <c r="BV38" s="736"/>
      <c r="BW38" s="737"/>
    </row>
    <row r="39" spans="1:75" ht="18" customHeight="1" thickBot="1">
      <c r="A39" s="787"/>
      <c r="B39" s="790"/>
      <c r="C39" s="767" t="s">
        <v>541</v>
      </c>
      <c r="D39" s="768"/>
      <c r="E39" s="769"/>
      <c r="F39" s="848" t="s">
        <v>503</v>
      </c>
      <c r="G39" s="849"/>
      <c r="H39" s="849"/>
      <c r="I39" s="849"/>
      <c r="J39" s="849"/>
      <c r="K39" s="849"/>
      <c r="L39" s="849"/>
      <c r="M39" s="849"/>
      <c r="N39" s="849"/>
      <c r="O39" s="849"/>
      <c r="P39" s="849"/>
      <c r="Q39" s="849"/>
      <c r="R39" s="850"/>
      <c r="S39" s="760"/>
      <c r="T39" s="761"/>
      <c r="U39" s="761"/>
      <c r="V39" s="762"/>
      <c r="W39" s="765" t="s">
        <v>391</v>
      </c>
      <c r="X39" s="766"/>
      <c r="Y39" s="606" t="s">
        <v>868</v>
      </c>
      <c r="Z39" s="607"/>
      <c r="AA39" s="842" t="s">
        <v>504</v>
      </c>
      <c r="AB39" s="843"/>
      <c r="AC39" s="843"/>
      <c r="AD39" s="843"/>
      <c r="AE39" s="843"/>
      <c r="AF39" s="844"/>
      <c r="AH39" s="492" t="str">
        <f t="shared" si="4"/>
        <v>OK</v>
      </c>
      <c r="BR39" s="738"/>
      <c r="BS39" s="739"/>
      <c r="BT39" s="739"/>
      <c r="BU39" s="739"/>
      <c r="BV39" s="739"/>
      <c r="BW39" s="740"/>
    </row>
    <row r="40" spans="1:75" ht="18" customHeight="1">
      <c r="B40" s="2" t="s">
        <v>858</v>
      </c>
    </row>
    <row r="41" spans="1:75" ht="18" customHeight="1" thickBot="1">
      <c r="AH41" s="417"/>
    </row>
    <row r="42" spans="1:75" ht="18" customHeight="1">
      <c r="A42" s="644" t="s">
        <v>786</v>
      </c>
      <c r="B42" s="647" t="s">
        <v>13</v>
      </c>
      <c r="C42" s="648"/>
      <c r="D42" s="649"/>
      <c r="E42" s="542">
        <v>1</v>
      </c>
      <c r="F42" s="656" t="s">
        <v>785</v>
      </c>
      <c r="G42" s="657"/>
      <c r="H42" s="657"/>
      <c r="I42" s="657"/>
      <c r="J42" s="657"/>
      <c r="K42" s="657"/>
      <c r="L42" s="657"/>
      <c r="M42" s="657"/>
      <c r="N42" s="657"/>
      <c r="O42" s="657"/>
      <c r="P42" s="657"/>
      <c r="Q42" s="657"/>
      <c r="R42" s="658"/>
      <c r="S42" s="659" t="s">
        <v>112</v>
      </c>
      <c r="T42" s="660"/>
      <c r="U42" s="660"/>
      <c r="V42" s="661"/>
      <c r="W42" s="668" t="s">
        <v>391</v>
      </c>
      <c r="X42" s="669"/>
      <c r="Y42" s="845"/>
      <c r="Z42" s="846"/>
      <c r="AA42" s="670" t="s">
        <v>548</v>
      </c>
      <c r="AB42" s="671"/>
      <c r="AC42" s="671"/>
      <c r="AD42" s="671"/>
      <c r="AE42" s="671"/>
      <c r="AF42" s="672"/>
      <c r="AH42" s="492" t="str">
        <f t="shared" ref="AH42:AH48" si="5">IF(Y42&lt;&gt;"","OK","未入力")</f>
        <v>未入力</v>
      </c>
    </row>
    <row r="43" spans="1:75" ht="18" customHeight="1">
      <c r="A43" s="645"/>
      <c r="B43" s="650"/>
      <c r="C43" s="651"/>
      <c r="D43" s="652"/>
      <c r="E43" s="48">
        <v>2</v>
      </c>
      <c r="F43" s="624" t="s">
        <v>414</v>
      </c>
      <c r="G43" s="625"/>
      <c r="H43" s="625"/>
      <c r="I43" s="625"/>
      <c r="J43" s="625"/>
      <c r="K43" s="625"/>
      <c r="L43" s="625"/>
      <c r="M43" s="625"/>
      <c r="N43" s="625"/>
      <c r="O43" s="625"/>
      <c r="P43" s="625"/>
      <c r="Q43" s="625"/>
      <c r="R43" s="626"/>
      <c r="S43" s="662"/>
      <c r="T43" s="663"/>
      <c r="U43" s="663"/>
      <c r="V43" s="664"/>
      <c r="W43" s="616" t="s">
        <v>417</v>
      </c>
      <c r="X43" s="617"/>
      <c r="Y43" s="784"/>
      <c r="Z43" s="785"/>
      <c r="AA43" s="621"/>
      <c r="AB43" s="673"/>
      <c r="AC43" s="673"/>
      <c r="AD43" s="673"/>
      <c r="AE43" s="673"/>
      <c r="AF43" s="623"/>
      <c r="AH43" s="492" t="str">
        <f t="shared" si="5"/>
        <v>未入力</v>
      </c>
    </row>
    <row r="44" spans="1:75" ht="18" customHeight="1">
      <c r="A44" s="645"/>
      <c r="B44" s="650"/>
      <c r="C44" s="651"/>
      <c r="D44" s="652"/>
      <c r="E44" s="532">
        <v>3</v>
      </c>
      <c r="F44" s="624" t="s">
        <v>110</v>
      </c>
      <c r="G44" s="625"/>
      <c r="H44" s="625"/>
      <c r="I44" s="625"/>
      <c r="J44" s="625"/>
      <c r="K44" s="625"/>
      <c r="L44" s="625"/>
      <c r="M44" s="625"/>
      <c r="N44" s="625"/>
      <c r="O44" s="625"/>
      <c r="P44" s="625"/>
      <c r="Q44" s="625"/>
      <c r="R44" s="626"/>
      <c r="S44" s="662"/>
      <c r="T44" s="663"/>
      <c r="U44" s="663"/>
      <c r="V44" s="664"/>
      <c r="W44" s="616" t="s">
        <v>417</v>
      </c>
      <c r="X44" s="617"/>
      <c r="Y44" s="784"/>
      <c r="Z44" s="785"/>
      <c r="AA44" s="621"/>
      <c r="AB44" s="673"/>
      <c r="AC44" s="673"/>
      <c r="AD44" s="673"/>
      <c r="AE44" s="673"/>
      <c r="AF44" s="623"/>
      <c r="AH44" s="492" t="str">
        <f t="shared" si="5"/>
        <v>未入力</v>
      </c>
    </row>
    <row r="45" spans="1:75" ht="18" customHeight="1">
      <c r="A45" s="645"/>
      <c r="B45" s="650"/>
      <c r="C45" s="651"/>
      <c r="D45" s="652"/>
      <c r="E45" s="48">
        <v>4</v>
      </c>
      <c r="F45" s="624" t="s">
        <v>860</v>
      </c>
      <c r="G45" s="625"/>
      <c r="H45" s="625"/>
      <c r="I45" s="625"/>
      <c r="J45" s="625"/>
      <c r="K45" s="625"/>
      <c r="L45" s="625"/>
      <c r="M45" s="625"/>
      <c r="N45" s="625"/>
      <c r="O45" s="625"/>
      <c r="P45" s="625"/>
      <c r="Q45" s="625"/>
      <c r="R45" s="626"/>
      <c r="S45" s="665"/>
      <c r="T45" s="666"/>
      <c r="U45" s="666"/>
      <c r="V45" s="667"/>
      <c r="W45" s="616" t="s">
        <v>105</v>
      </c>
      <c r="X45" s="617"/>
      <c r="Y45" s="784"/>
      <c r="Z45" s="785"/>
      <c r="AA45" s="621"/>
      <c r="AB45" s="673"/>
      <c r="AC45" s="673"/>
      <c r="AD45" s="673"/>
      <c r="AE45" s="673"/>
      <c r="AF45" s="623"/>
      <c r="AH45" s="492" t="str">
        <f t="shared" si="5"/>
        <v>未入力</v>
      </c>
    </row>
    <row r="46" spans="1:75" ht="18" customHeight="1">
      <c r="A46" s="645"/>
      <c r="B46" s="650"/>
      <c r="C46" s="651"/>
      <c r="D46" s="652"/>
      <c r="E46" s="532">
        <v>5</v>
      </c>
      <c r="F46" s="641" t="s">
        <v>134</v>
      </c>
      <c r="G46" s="642"/>
      <c r="H46" s="642"/>
      <c r="I46" s="642"/>
      <c r="J46" s="642"/>
      <c r="K46" s="642"/>
      <c r="L46" s="642"/>
      <c r="M46" s="642"/>
      <c r="N46" s="642"/>
      <c r="O46" s="642"/>
      <c r="P46" s="642"/>
      <c r="Q46" s="642"/>
      <c r="R46" s="684"/>
      <c r="S46" s="638" t="s">
        <v>390</v>
      </c>
      <c r="T46" s="639"/>
      <c r="U46" s="639"/>
      <c r="V46" s="640"/>
      <c r="W46" s="616" t="s">
        <v>417</v>
      </c>
      <c r="X46" s="617"/>
      <c r="Y46" s="784"/>
      <c r="Z46" s="785"/>
      <c r="AA46" s="641"/>
      <c r="AB46" s="642"/>
      <c r="AC46" s="642"/>
      <c r="AD46" s="642"/>
      <c r="AE46" s="642"/>
      <c r="AF46" s="643"/>
      <c r="AH46" s="492" t="str">
        <f t="shared" si="5"/>
        <v>未入力</v>
      </c>
      <c r="AI46" s="312"/>
    </row>
    <row r="47" spans="1:75" ht="18" customHeight="1">
      <c r="A47" s="645"/>
      <c r="B47" s="650"/>
      <c r="C47" s="651"/>
      <c r="D47" s="652"/>
      <c r="E47" s="532">
        <v>6</v>
      </c>
      <c r="F47" s="641" t="s">
        <v>111</v>
      </c>
      <c r="G47" s="642"/>
      <c r="H47" s="642"/>
      <c r="I47" s="642"/>
      <c r="J47" s="642"/>
      <c r="K47" s="642"/>
      <c r="L47" s="642"/>
      <c r="M47" s="642"/>
      <c r="N47" s="642"/>
      <c r="O47" s="642"/>
      <c r="P47" s="642"/>
      <c r="Q47" s="642"/>
      <c r="R47" s="684"/>
      <c r="S47" s="638" t="s">
        <v>108</v>
      </c>
      <c r="T47" s="639"/>
      <c r="U47" s="639"/>
      <c r="V47" s="640"/>
      <c r="W47" s="616" t="s">
        <v>417</v>
      </c>
      <c r="X47" s="617"/>
      <c r="Y47" s="784"/>
      <c r="Z47" s="785"/>
      <c r="AA47" s="641"/>
      <c r="AB47" s="642"/>
      <c r="AC47" s="642"/>
      <c r="AD47" s="642"/>
      <c r="AE47" s="642"/>
      <c r="AF47" s="643"/>
      <c r="AH47" s="492" t="str">
        <f t="shared" ref="AH47" si="6">IF(Y47&lt;&gt;"","OK","未入力")</f>
        <v>未入力</v>
      </c>
      <c r="AI47" s="312"/>
    </row>
    <row r="48" spans="1:75" ht="18" customHeight="1" thickBot="1">
      <c r="A48" s="646"/>
      <c r="B48" s="653"/>
      <c r="C48" s="654"/>
      <c r="D48" s="655"/>
      <c r="E48" s="289">
        <v>7</v>
      </c>
      <c r="F48" s="601" t="s">
        <v>859</v>
      </c>
      <c r="G48" s="602"/>
      <c r="H48" s="602"/>
      <c r="I48" s="602"/>
      <c r="J48" s="602"/>
      <c r="K48" s="602"/>
      <c r="L48" s="602"/>
      <c r="M48" s="602"/>
      <c r="N48" s="602"/>
      <c r="O48" s="602"/>
      <c r="P48" s="602"/>
      <c r="Q48" s="602"/>
      <c r="R48" s="603"/>
      <c r="S48" s="685" t="s">
        <v>112</v>
      </c>
      <c r="T48" s="686"/>
      <c r="U48" s="686"/>
      <c r="V48" s="687"/>
      <c r="W48" s="604" t="s">
        <v>105</v>
      </c>
      <c r="X48" s="605"/>
      <c r="Y48" s="851"/>
      <c r="Z48" s="852"/>
      <c r="AA48" s="627" t="s">
        <v>416</v>
      </c>
      <c r="AB48" s="628"/>
      <c r="AC48" s="628"/>
      <c r="AD48" s="628"/>
      <c r="AE48" s="628"/>
      <c r="AF48" s="629"/>
      <c r="AH48" s="492" t="str">
        <f t="shared" si="5"/>
        <v>未入力</v>
      </c>
      <c r="AJ48" s="313"/>
    </row>
    <row r="49" spans="1:34" ht="18" customHeight="1">
      <c r="A49" s="398"/>
      <c r="B49" s="17" t="s">
        <v>455</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H49" s="397"/>
    </row>
    <row r="50" spans="1:34" ht="18" customHeight="1">
      <c r="B50" s="188" t="s">
        <v>863</v>
      </c>
      <c r="AH50" s="330"/>
    </row>
    <row r="51" spans="1:34" ht="18" customHeight="1"/>
    <row r="53" spans="1:34" ht="16.5" customHeight="1">
      <c r="Y53" s="677" t="s">
        <v>132</v>
      </c>
      <c r="Z53" s="678"/>
    </row>
    <row r="54" spans="1:34" ht="16.5" customHeight="1">
      <c r="Y54" s="677" t="s">
        <v>451</v>
      </c>
      <c r="Z54" s="678"/>
    </row>
    <row r="55" spans="1:34" ht="18" customHeight="1"/>
    <row r="56" spans="1:34" ht="18" customHeight="1"/>
    <row r="57" spans="1:34" ht="18" customHeight="1">
      <c r="Y57" s="847"/>
      <c r="Z57" s="847"/>
    </row>
  </sheetData>
  <mergeCells count="267">
    <mergeCell ref="V2:AF2"/>
    <mergeCell ref="Y57:Z57"/>
    <mergeCell ref="S48:V48"/>
    <mergeCell ref="W48:X48"/>
    <mergeCell ref="Y54:Z54"/>
    <mergeCell ref="Y53:Z53"/>
    <mergeCell ref="F46:R46"/>
    <mergeCell ref="F42:R42"/>
    <mergeCell ref="F39:R39"/>
    <mergeCell ref="Y36:Z36"/>
    <mergeCell ref="Y48:Z48"/>
    <mergeCell ref="F48:R48"/>
    <mergeCell ref="AA47:AF47"/>
    <mergeCell ref="F45:R45"/>
    <mergeCell ref="W45:X45"/>
    <mergeCell ref="W43:X43"/>
    <mergeCell ref="Y43:Z43"/>
    <mergeCell ref="AA48:AF48"/>
    <mergeCell ref="F44:R44"/>
    <mergeCell ref="W44:X44"/>
    <mergeCell ref="Y44:Z44"/>
    <mergeCell ref="F43:R43"/>
    <mergeCell ref="S42:V45"/>
    <mergeCell ref="AA42:AF45"/>
    <mergeCell ref="S46:V46"/>
    <mergeCell ref="AA46:AF46"/>
    <mergeCell ref="W46:X46"/>
    <mergeCell ref="W42:X42"/>
    <mergeCell ref="Y42:Z42"/>
    <mergeCell ref="W32:X32"/>
    <mergeCell ref="Y20:Z20"/>
    <mergeCell ref="AA36:AF36"/>
    <mergeCell ref="Y37:Z37"/>
    <mergeCell ref="Y46:Z46"/>
    <mergeCell ref="Y45:Z45"/>
    <mergeCell ref="Y26:Z26"/>
    <mergeCell ref="Y29:Z29"/>
    <mergeCell ref="AA29:AF29"/>
    <mergeCell ref="F33:R33"/>
    <mergeCell ref="Y33:Z33"/>
    <mergeCell ref="AA33:AF33"/>
    <mergeCell ref="AA32:AF32"/>
    <mergeCell ref="AA30:AF30"/>
    <mergeCell ref="S31:V31"/>
    <mergeCell ref="AA38:AF38"/>
    <mergeCell ref="AA39:AF39"/>
    <mergeCell ref="Y39:Z39"/>
    <mergeCell ref="S33:V33"/>
    <mergeCell ref="Y31:Z31"/>
    <mergeCell ref="Y30:Z30"/>
    <mergeCell ref="F18:R18"/>
    <mergeCell ref="S18:V18"/>
    <mergeCell ref="S19:V19"/>
    <mergeCell ref="AR29:AS29"/>
    <mergeCell ref="AT29:AU29"/>
    <mergeCell ref="AJ28:AK28"/>
    <mergeCell ref="AA31:AF31"/>
    <mergeCell ref="S28:V28"/>
    <mergeCell ref="W28:X28"/>
    <mergeCell ref="W31:X31"/>
    <mergeCell ref="AA17:AF17"/>
    <mergeCell ref="W20:X20"/>
    <mergeCell ref="AL28:AM28"/>
    <mergeCell ref="AN28:AO28"/>
    <mergeCell ref="AJ26:AX27"/>
    <mergeCell ref="AA26:AF26"/>
    <mergeCell ref="Y27:Z27"/>
    <mergeCell ref="Y28:Z28"/>
    <mergeCell ref="W26:X26"/>
    <mergeCell ref="AA19:AF19"/>
    <mergeCell ref="AA27:AF27"/>
    <mergeCell ref="F27:R27"/>
    <mergeCell ref="F26:R26"/>
    <mergeCell ref="AJ4:AX5"/>
    <mergeCell ref="AJ1:BN2"/>
    <mergeCell ref="BD28:BE28"/>
    <mergeCell ref="BD29:BE29"/>
    <mergeCell ref="AJ29:AK29"/>
    <mergeCell ref="AL29:AM29"/>
    <mergeCell ref="AN29:AO29"/>
    <mergeCell ref="AP29:AQ29"/>
    <mergeCell ref="BB28:BC28"/>
    <mergeCell ref="AV29:AW29"/>
    <mergeCell ref="AX29:AY29"/>
    <mergeCell ref="BB29:BC29"/>
    <mergeCell ref="AT28:AU28"/>
    <mergeCell ref="AV28:AW28"/>
    <mergeCell ref="AX28:AY28"/>
    <mergeCell ref="AR28:AS28"/>
    <mergeCell ref="BF28:BG28"/>
    <mergeCell ref="BF29:BG29"/>
    <mergeCell ref="AP28:AQ28"/>
    <mergeCell ref="AZ28:BA28"/>
    <mergeCell ref="AZ29:BA29"/>
    <mergeCell ref="F20:R20"/>
    <mergeCell ref="B29:D29"/>
    <mergeCell ref="B30:D30"/>
    <mergeCell ref="F30:R30"/>
    <mergeCell ref="S30:V30"/>
    <mergeCell ref="W30:X30"/>
    <mergeCell ref="F29:R29"/>
    <mergeCell ref="S29:V29"/>
    <mergeCell ref="W29:X29"/>
    <mergeCell ref="W21:X21"/>
    <mergeCell ref="B22:E22"/>
    <mergeCell ref="F22:R22"/>
    <mergeCell ref="S22:V22"/>
    <mergeCell ref="F23:R23"/>
    <mergeCell ref="S23:V23"/>
    <mergeCell ref="W23:X23"/>
    <mergeCell ref="W27:X27"/>
    <mergeCell ref="F28:R28"/>
    <mergeCell ref="AA23:AF23"/>
    <mergeCell ref="AA28:AF28"/>
    <mergeCell ref="S27:V27"/>
    <mergeCell ref="S26:V26"/>
    <mergeCell ref="W18:X18"/>
    <mergeCell ref="Y18:Z18"/>
    <mergeCell ref="Y21:Z21"/>
    <mergeCell ref="W22:X22"/>
    <mergeCell ref="Y22:Z22"/>
    <mergeCell ref="AA22:AF22"/>
    <mergeCell ref="Y23:Z23"/>
    <mergeCell ref="AA10:AF10"/>
    <mergeCell ref="F12:R12"/>
    <mergeCell ref="S12:V12"/>
    <mergeCell ref="AA14:AF14"/>
    <mergeCell ref="W16:X16"/>
    <mergeCell ref="W17:X17"/>
    <mergeCell ref="Y17:Z17"/>
    <mergeCell ref="AA20:AF20"/>
    <mergeCell ref="AA18:AF18"/>
    <mergeCell ref="W19:X19"/>
    <mergeCell ref="Y19:Z19"/>
    <mergeCell ref="F17:R17"/>
    <mergeCell ref="S17:V17"/>
    <mergeCell ref="S20:V20"/>
    <mergeCell ref="W12:X12"/>
    <mergeCell ref="Y12:Z12"/>
    <mergeCell ref="AA21:AF21"/>
    <mergeCell ref="AA16:AF16"/>
    <mergeCell ref="Y14:Z14"/>
    <mergeCell ref="W11:X11"/>
    <mergeCell ref="AA11:AF11"/>
    <mergeCell ref="Y13:Z13"/>
    <mergeCell ref="AA12:AF12"/>
    <mergeCell ref="Y11:Z11"/>
    <mergeCell ref="B12:E12"/>
    <mergeCell ref="W8:X8"/>
    <mergeCell ref="W9:X9"/>
    <mergeCell ref="Y9:Z9"/>
    <mergeCell ref="W14:X14"/>
    <mergeCell ref="F15:R15"/>
    <mergeCell ref="S15:V15"/>
    <mergeCell ref="W15:X15"/>
    <mergeCell ref="Y15:Z15"/>
    <mergeCell ref="AA15:AF15"/>
    <mergeCell ref="B13:E13"/>
    <mergeCell ref="A8:A23"/>
    <mergeCell ref="B14:E14"/>
    <mergeCell ref="B23:E23"/>
    <mergeCell ref="Y8:Z8"/>
    <mergeCell ref="B8:E8"/>
    <mergeCell ref="B11:E11"/>
    <mergeCell ref="Y10:Z10"/>
    <mergeCell ref="B16:E16"/>
    <mergeCell ref="B15:E15"/>
    <mergeCell ref="Y16:Z16"/>
    <mergeCell ref="B19:E19"/>
    <mergeCell ref="F19:R19"/>
    <mergeCell ref="F21:R21"/>
    <mergeCell ref="S21:V21"/>
    <mergeCell ref="B20:E20"/>
    <mergeCell ref="F8:R8"/>
    <mergeCell ref="S8:V8"/>
    <mergeCell ref="B21:E21"/>
    <mergeCell ref="F16:R16"/>
    <mergeCell ref="S16:V16"/>
    <mergeCell ref="B17:E17"/>
    <mergeCell ref="B18:E18"/>
    <mergeCell ref="F14:R14"/>
    <mergeCell ref="S14:V14"/>
    <mergeCell ref="V5:AF5"/>
    <mergeCell ref="AA8:AF8"/>
    <mergeCell ref="R4:U4"/>
    <mergeCell ref="V4:AF4"/>
    <mergeCell ref="R3:U3"/>
    <mergeCell ref="V3:AF3"/>
    <mergeCell ref="R5:U5"/>
    <mergeCell ref="AA7:AF7"/>
    <mergeCell ref="B7:E7"/>
    <mergeCell ref="F7:R7"/>
    <mergeCell ref="S7:V7"/>
    <mergeCell ref="W7:X7"/>
    <mergeCell ref="Y7:Z7"/>
    <mergeCell ref="A42:A48"/>
    <mergeCell ref="B42:D48"/>
    <mergeCell ref="B34:D34"/>
    <mergeCell ref="F34:R34"/>
    <mergeCell ref="S34:V34"/>
    <mergeCell ref="W34:X34"/>
    <mergeCell ref="Y34:Z34"/>
    <mergeCell ref="AA34:AF34"/>
    <mergeCell ref="B35:D35"/>
    <mergeCell ref="F35:R35"/>
    <mergeCell ref="S35:V35"/>
    <mergeCell ref="W35:X35"/>
    <mergeCell ref="Y35:Z35"/>
    <mergeCell ref="AA35:AF35"/>
    <mergeCell ref="F47:R47"/>
    <mergeCell ref="S47:V47"/>
    <mergeCell ref="W47:X47"/>
    <mergeCell ref="Y47:Z47"/>
    <mergeCell ref="A26:A39"/>
    <mergeCell ref="B26:D26"/>
    <mergeCell ref="B36:B39"/>
    <mergeCell ref="C36:E36"/>
    <mergeCell ref="B27:D27"/>
    <mergeCell ref="B28:D28"/>
    <mergeCell ref="C38:E38"/>
    <mergeCell ref="F38:R38"/>
    <mergeCell ref="W38:X38"/>
    <mergeCell ref="Y38:Z38"/>
    <mergeCell ref="S36:V39"/>
    <mergeCell ref="BF30:BG32"/>
    <mergeCell ref="W39:X39"/>
    <mergeCell ref="B33:D33"/>
    <mergeCell ref="F36:R36"/>
    <mergeCell ref="F31:R31"/>
    <mergeCell ref="W36:X36"/>
    <mergeCell ref="C37:E37"/>
    <mergeCell ref="F37:R37"/>
    <mergeCell ref="W37:X37"/>
    <mergeCell ref="B31:D31"/>
    <mergeCell ref="B32:D32"/>
    <mergeCell ref="C39:E39"/>
    <mergeCell ref="BB30:BC32"/>
    <mergeCell ref="BD30:BE32"/>
    <mergeCell ref="W33:X33"/>
    <mergeCell ref="AZ30:BA32"/>
    <mergeCell ref="Y32:Z32"/>
    <mergeCell ref="F32:R32"/>
    <mergeCell ref="S32:V32"/>
    <mergeCell ref="BU2:CZ2"/>
    <mergeCell ref="BU1:CZ1"/>
    <mergeCell ref="BH28:BI28"/>
    <mergeCell ref="BH29:BI29"/>
    <mergeCell ref="BD33:BE33"/>
    <mergeCell ref="BR31:BW31"/>
    <mergeCell ref="BR32:BW32"/>
    <mergeCell ref="BR36:BW39"/>
    <mergeCell ref="AA37:AF37"/>
    <mergeCell ref="A1:AF1"/>
    <mergeCell ref="AA9:AF9"/>
    <mergeCell ref="S9:V9"/>
    <mergeCell ref="F9:R9"/>
    <mergeCell ref="AA13:AF13"/>
    <mergeCell ref="W10:X10"/>
    <mergeCell ref="F11:R11"/>
    <mergeCell ref="S11:V11"/>
    <mergeCell ref="F13:R13"/>
    <mergeCell ref="S13:V13"/>
    <mergeCell ref="W13:X13"/>
    <mergeCell ref="B9:E9"/>
    <mergeCell ref="B10:E10"/>
    <mergeCell ref="F10:R10"/>
    <mergeCell ref="S10:V10"/>
  </mergeCells>
  <phoneticPr fontId="6"/>
  <dataValidations count="2">
    <dataValidation type="list" allowBlank="1" showInputMessage="1" showErrorMessage="1" sqref="Y26:Z39 Y42:Z48 Y8:Z23" xr:uid="{076152DE-868C-4008-9384-D7095E975E9D}">
      <formula1>Y$53:Y$54</formula1>
    </dataValidation>
    <dataValidation imeMode="off" allowBlank="1" showInputMessage="1" showErrorMessage="1" sqref="V3:AF5" xr:uid="{C97DFC7E-ED3A-465A-8589-9B6A03ED7CB9}"/>
  </dataValidations>
  <pageMargins left="0.70866141732283472" right="0.35433070866141736" top="0.35433070866141736" bottom="0.19685039370078741" header="0.19685039370078741" footer="0.19685039370078741"/>
  <pageSetup paperSize="9" scale="87" orientation="portrait" blackAndWhite="1"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AE2A3-87D9-4602-AE75-BFB724C4ECE0}">
  <sheetPr>
    <pageSetUpPr fitToPage="1"/>
  </sheetPr>
  <dimension ref="B1:BE71"/>
  <sheetViews>
    <sheetView view="pageBreakPreview" zoomScale="70" zoomScaleNormal="70" zoomScaleSheetLayoutView="70" workbookViewId="0">
      <pane xSplit="16" ySplit="7" topLeftCell="Q8" activePane="bottomRight" state="frozen"/>
      <selection pane="topRight" activeCell="Q1" sqref="Q1"/>
      <selection pane="bottomLeft" activeCell="A8" sqref="A8"/>
      <selection pane="bottomRight" activeCell="N4" sqref="N4:Q4"/>
    </sheetView>
  </sheetViews>
  <sheetFormatPr defaultColWidth="8.875" defaultRowHeight="13.5"/>
  <cols>
    <col min="1" max="1" width="1.75" style="559" customWidth="1"/>
    <col min="2" max="2" width="5.125" style="559" customWidth="1"/>
    <col min="3" max="3" width="8.125" style="559" customWidth="1"/>
    <col min="4" max="7" width="3.625" style="559" customWidth="1"/>
    <col min="8" max="8" width="5.125" style="564" customWidth="1"/>
    <col min="9" max="9" width="18.125" style="559" customWidth="1"/>
    <col min="10" max="13" width="3.625" style="559" customWidth="1"/>
    <col min="14" max="16" width="9.125" style="559" customWidth="1"/>
    <col min="17" max="17" width="15.125" style="559" customWidth="1"/>
    <col min="18" max="18" width="1.75" style="559" customWidth="1"/>
    <col min="19" max="19" width="8.875" style="559"/>
    <col min="20" max="20" width="9.125" style="559" customWidth="1"/>
    <col min="21" max="16384" width="8.875" style="559"/>
  </cols>
  <sheetData>
    <row r="1" spans="2:57" ht="29.45" customHeight="1">
      <c r="B1" s="1718" t="s">
        <v>879</v>
      </c>
      <c r="C1" s="1719"/>
      <c r="D1" s="584" t="s">
        <v>880</v>
      </c>
      <c r="E1" s="584"/>
      <c r="F1" s="584"/>
      <c r="G1" s="584"/>
      <c r="H1" s="584"/>
      <c r="I1" s="584"/>
      <c r="J1" s="584"/>
      <c r="K1" s="584"/>
      <c r="L1" s="584"/>
      <c r="M1" s="556"/>
      <c r="N1" s="556"/>
      <c r="O1" s="1720" t="str">
        <f>IF(COUNTIF(T7:T36,"未入力"),"未入力の項目があります","")</f>
        <v>未入力の項目があります</v>
      </c>
      <c r="P1" s="1720"/>
      <c r="Q1" s="1720"/>
      <c r="R1" s="557"/>
      <c r="S1" s="509" t="s">
        <v>449</v>
      </c>
      <c r="T1" s="558"/>
      <c r="U1" s="558"/>
      <c r="V1" s="558"/>
      <c r="W1" s="558"/>
      <c r="X1" s="558"/>
      <c r="Y1" s="558"/>
      <c r="Z1" s="558"/>
      <c r="AA1" s="558"/>
      <c r="AB1" s="558"/>
      <c r="AC1" s="558"/>
      <c r="AD1" s="558"/>
      <c r="AE1" s="558"/>
    </row>
    <row r="2" spans="2:57" ht="29.45" customHeight="1">
      <c r="B2" s="582"/>
      <c r="C2" s="582"/>
      <c r="D2" s="583"/>
      <c r="E2" s="583"/>
      <c r="F2" s="583"/>
      <c r="G2" s="583"/>
      <c r="H2" s="583"/>
      <c r="I2" s="583"/>
      <c r="J2" s="708" t="s">
        <v>831</v>
      </c>
      <c r="K2" s="708"/>
      <c r="L2" s="708"/>
      <c r="M2" s="708"/>
      <c r="N2" s="1483">
        <f>'１申請書'!$V$3</f>
        <v>46030</v>
      </c>
      <c r="O2" s="1507"/>
      <c r="P2" s="1507"/>
      <c r="Q2" s="1508"/>
      <c r="R2" s="589"/>
      <c r="S2" s="590"/>
      <c r="T2" s="590"/>
      <c r="U2" s="590"/>
      <c r="V2" s="590"/>
      <c r="W2" s="590"/>
      <c r="X2" s="590"/>
      <c r="Y2" s="558"/>
      <c r="Z2" s="558"/>
      <c r="AA2" s="558"/>
      <c r="AB2" s="558"/>
      <c r="AC2" s="558"/>
      <c r="AD2" s="558"/>
      <c r="AE2" s="558"/>
      <c r="AL2" s="708" t="s">
        <v>831</v>
      </c>
      <c r="AM2" s="708"/>
      <c r="AN2" s="708"/>
    </row>
    <row r="3" spans="2:57" ht="29.45" customHeight="1">
      <c r="F3" s="560"/>
      <c r="G3" s="560"/>
      <c r="H3" s="560"/>
      <c r="I3" s="561"/>
      <c r="J3" s="909" t="s">
        <v>580</v>
      </c>
      <c r="K3" s="909"/>
      <c r="L3" s="909"/>
      <c r="M3" s="909"/>
      <c r="N3" s="1715">
        <f>'１申請書'!$K$14</f>
        <v>0</v>
      </c>
      <c r="O3" s="1716"/>
      <c r="P3" s="1716"/>
      <c r="Q3" s="1717"/>
      <c r="R3" s="592"/>
      <c r="S3" s="561"/>
      <c r="T3" s="1714" t="s">
        <v>881</v>
      </c>
      <c r="U3" s="1714"/>
      <c r="V3" s="1714"/>
      <c r="W3" s="1714"/>
      <c r="X3" s="1714"/>
      <c r="Y3" s="1714"/>
      <c r="Z3" s="1714"/>
      <c r="AA3" s="1714"/>
      <c r="AB3" s="1714"/>
      <c r="AC3" s="1714"/>
      <c r="AD3" s="1714"/>
      <c r="AE3" s="1714"/>
      <c r="AF3" s="552"/>
      <c r="AJ3" s="552"/>
      <c r="AK3" s="552"/>
      <c r="AL3" s="708" t="s">
        <v>580</v>
      </c>
      <c r="AM3" s="708"/>
      <c r="AN3" s="708"/>
      <c r="AO3" s="553"/>
      <c r="AP3" s="553"/>
      <c r="AQ3" s="553"/>
      <c r="AR3" s="553"/>
      <c r="AS3" s="553"/>
      <c r="AT3" s="553"/>
      <c r="AU3" s="553"/>
      <c r="AV3" s="553"/>
      <c r="AW3" s="553"/>
      <c r="AX3" s="553"/>
      <c r="AY3" s="553"/>
      <c r="AZ3" s="553"/>
      <c r="BA3" s="553"/>
      <c r="BB3" s="553"/>
      <c r="BC3" s="553"/>
      <c r="BD3" s="553"/>
      <c r="BE3" s="553"/>
    </row>
    <row r="4" spans="2:57" ht="29.45" customHeight="1">
      <c r="F4" s="560"/>
      <c r="G4" s="560"/>
      <c r="H4" s="560"/>
      <c r="I4" s="561"/>
      <c r="J4" s="910" t="s">
        <v>96</v>
      </c>
      <c r="K4" s="910"/>
      <c r="L4" s="910"/>
      <c r="M4" s="910"/>
      <c r="N4" s="1715">
        <f>'１申請書'!$K$9</f>
        <v>0</v>
      </c>
      <c r="O4" s="1716"/>
      <c r="P4" s="1716"/>
      <c r="Q4" s="1717"/>
      <c r="R4" s="557"/>
      <c r="S4" s="561"/>
      <c r="T4" s="1714"/>
      <c r="U4" s="1714"/>
      <c r="V4" s="1714"/>
      <c r="W4" s="1714"/>
      <c r="X4" s="1714"/>
      <c r="Y4" s="1714"/>
      <c r="Z4" s="1714"/>
      <c r="AA4" s="1714"/>
      <c r="AB4" s="1714"/>
      <c r="AC4" s="1714"/>
      <c r="AD4" s="1714"/>
      <c r="AE4" s="1714"/>
      <c r="AF4" s="552"/>
      <c r="AJ4" s="552"/>
      <c r="AK4" s="552"/>
      <c r="AL4" s="599" t="s">
        <v>96</v>
      </c>
      <c r="AM4" s="599"/>
      <c r="AN4" s="599"/>
      <c r="AO4" s="553"/>
      <c r="AP4" s="553"/>
      <c r="AQ4" s="553"/>
      <c r="AR4" s="553"/>
      <c r="AS4" s="553"/>
      <c r="AT4" s="553"/>
      <c r="AU4" s="553"/>
      <c r="AV4" s="553"/>
      <c r="AW4" s="553"/>
      <c r="AX4" s="553"/>
      <c r="AY4" s="553"/>
      <c r="AZ4" s="553"/>
      <c r="BA4" s="553"/>
      <c r="BB4" s="553"/>
      <c r="BC4" s="553"/>
      <c r="BD4" s="553"/>
      <c r="BE4" s="553"/>
    </row>
    <row r="5" spans="2:57" ht="24" customHeight="1">
      <c r="B5" s="562"/>
      <c r="C5" s="562"/>
      <c r="D5" s="562"/>
      <c r="E5" s="562"/>
      <c r="F5" s="562"/>
      <c r="G5" s="562"/>
      <c r="H5" s="562"/>
      <c r="I5" s="560"/>
      <c r="J5" s="560"/>
      <c r="K5" s="561"/>
      <c r="L5" s="561"/>
      <c r="M5" s="561"/>
      <c r="N5" s="561"/>
      <c r="O5" s="561"/>
      <c r="P5" s="561"/>
      <c r="Q5" s="560"/>
      <c r="R5" s="557"/>
      <c r="S5" s="552"/>
      <c r="T5" s="1714"/>
      <c r="U5" s="1714"/>
      <c r="V5" s="1714"/>
      <c r="W5" s="1714"/>
      <c r="X5" s="1714"/>
      <c r="Y5" s="1714"/>
      <c r="Z5" s="1714"/>
      <c r="AA5" s="1714"/>
      <c r="AB5" s="1714"/>
      <c r="AC5" s="1714"/>
      <c r="AD5" s="1714"/>
      <c r="AE5" s="1714"/>
      <c r="AF5" s="552"/>
      <c r="AG5" s="552"/>
      <c r="AH5" s="553"/>
      <c r="AI5" s="553"/>
      <c r="AJ5" s="553"/>
      <c r="AK5" s="553"/>
      <c r="AL5" s="553"/>
      <c r="AM5" s="553"/>
      <c r="AN5" s="553"/>
      <c r="AO5" s="553"/>
      <c r="AP5" s="553"/>
      <c r="AQ5" s="553"/>
      <c r="AR5" s="553"/>
      <c r="AS5" s="553"/>
      <c r="AT5" s="553"/>
      <c r="AU5" s="553"/>
      <c r="AV5" s="553"/>
      <c r="AW5" s="553"/>
      <c r="AX5" s="553"/>
    </row>
    <row r="6" spans="2:57" ht="31.15" customHeight="1">
      <c r="B6" s="593" t="s">
        <v>882</v>
      </c>
      <c r="S6" s="552"/>
      <c r="T6" s="696" t="s">
        <v>277</v>
      </c>
      <c r="U6" s="696"/>
      <c r="V6" s="696"/>
      <c r="W6" s="696"/>
      <c r="X6" s="696"/>
      <c r="Y6" s="696"/>
      <c r="Z6" s="696"/>
      <c r="AA6" s="696"/>
      <c r="AB6" s="558"/>
      <c r="AC6" s="558"/>
      <c r="AD6" s="558"/>
      <c r="AE6" s="558"/>
      <c r="AF6" s="553"/>
      <c r="AG6" s="553"/>
      <c r="AH6" s="553"/>
      <c r="AI6" s="553"/>
      <c r="AJ6" s="553"/>
      <c r="AK6" s="553"/>
      <c r="AL6" s="553"/>
      <c r="AM6" s="553"/>
      <c r="AN6" s="553"/>
      <c r="AO6" s="553"/>
      <c r="AP6" s="553"/>
      <c r="AQ6" s="553"/>
      <c r="AR6" s="553"/>
      <c r="AS6" s="553"/>
      <c r="AT6" s="553"/>
      <c r="AU6" s="553"/>
      <c r="AV6" s="553"/>
      <c r="AW6" s="553"/>
      <c r="AX6" s="553"/>
    </row>
    <row r="7" spans="2:57" s="564" customFormat="1" ht="28.15" customHeight="1">
      <c r="B7" s="565" t="s">
        <v>536</v>
      </c>
      <c r="C7" s="1722" t="s">
        <v>883</v>
      </c>
      <c r="D7" s="1722"/>
      <c r="E7" s="1722"/>
      <c r="F7" s="1722"/>
      <c r="G7" s="1722"/>
      <c r="H7" s="566" t="s">
        <v>549</v>
      </c>
      <c r="I7" s="1723" t="s">
        <v>884</v>
      </c>
      <c r="J7" s="1724"/>
      <c r="K7" s="1724"/>
      <c r="L7" s="1724"/>
      <c r="M7" s="1724"/>
      <c r="N7" s="1724"/>
      <c r="O7" s="1724"/>
      <c r="P7" s="1725"/>
      <c r="Q7" s="567" t="s">
        <v>101</v>
      </c>
      <c r="S7" s="429"/>
      <c r="T7" s="1721"/>
      <c r="U7" s="1721"/>
      <c r="V7" s="1721"/>
      <c r="W7" s="1721"/>
      <c r="X7" s="1721"/>
      <c r="Y7" s="1721"/>
      <c r="Z7" s="1721"/>
      <c r="AA7" s="1721"/>
      <c r="AB7" s="552"/>
      <c r="AC7" s="559"/>
      <c r="AD7" s="553"/>
      <c r="AE7" s="553"/>
      <c r="AF7" s="554"/>
      <c r="AG7" s="554"/>
      <c r="AH7" s="554"/>
      <c r="AI7" s="554"/>
      <c r="AJ7" s="554"/>
      <c r="AK7" s="554"/>
      <c r="AL7" s="554"/>
      <c r="AM7" s="554"/>
      <c r="AN7" s="554"/>
      <c r="AO7" s="554"/>
      <c r="AP7" s="554"/>
      <c r="AQ7" s="554"/>
      <c r="AR7" s="554"/>
      <c r="AS7" s="554"/>
      <c r="AT7" s="554"/>
      <c r="AU7" s="554"/>
      <c r="AV7" s="554"/>
      <c r="AW7" s="554"/>
      <c r="AX7" s="554"/>
    </row>
    <row r="8" spans="2:57" ht="24" customHeight="1">
      <c r="B8" s="1726">
        <v>1</v>
      </c>
      <c r="C8" s="1729" t="s">
        <v>885</v>
      </c>
      <c r="D8" s="1730"/>
      <c r="E8" s="1730"/>
      <c r="F8" s="1730"/>
      <c r="G8" s="1731"/>
      <c r="H8" s="568"/>
      <c r="I8" s="1738" t="s">
        <v>886</v>
      </c>
      <c r="J8" s="1739"/>
      <c r="K8" s="1739"/>
      <c r="L8" s="1739"/>
      <c r="M8" s="1739"/>
      <c r="N8" s="1739"/>
      <c r="O8" s="1739"/>
      <c r="P8" s="1740"/>
      <c r="Q8" s="1741"/>
      <c r="T8" s="569" t="str">
        <f>IF(H8&gt;1,"OK","未入力")</f>
        <v>未入力</v>
      </c>
      <c r="U8" s="1744" t="s">
        <v>887</v>
      </c>
      <c r="V8" s="1744"/>
      <c r="W8" s="1744"/>
      <c r="X8" s="1744"/>
      <c r="Y8" s="1744"/>
      <c r="Z8" s="1744"/>
      <c r="AA8" s="1744"/>
      <c r="AB8" s="1744"/>
      <c r="AC8" s="1744"/>
      <c r="AD8" s="1744"/>
      <c r="AE8" s="1744"/>
      <c r="AF8" s="570"/>
      <c r="AG8" s="171"/>
      <c r="AH8" s="171"/>
      <c r="AI8" s="171"/>
      <c r="AJ8" s="171"/>
      <c r="AK8" s="171"/>
      <c r="AL8" s="171"/>
      <c r="AM8" s="171"/>
      <c r="AN8" s="171"/>
      <c r="AO8" s="171"/>
      <c r="AP8" s="171"/>
      <c r="AQ8" s="2"/>
      <c r="AR8" s="2"/>
      <c r="AS8" s="2"/>
      <c r="AT8" s="2"/>
      <c r="AU8" s="2"/>
      <c r="AV8" s="2"/>
      <c r="AW8" s="2"/>
      <c r="AX8" s="2"/>
    </row>
    <row r="9" spans="2:57" ht="23.25" customHeight="1">
      <c r="B9" s="1727"/>
      <c r="C9" s="1732"/>
      <c r="D9" s="1733"/>
      <c r="E9" s="1733"/>
      <c r="F9" s="1733"/>
      <c r="G9" s="1734"/>
      <c r="H9" s="568"/>
      <c r="I9" s="1745" t="s">
        <v>888</v>
      </c>
      <c r="J9" s="1746"/>
      <c r="K9" s="1746"/>
      <c r="L9" s="1746"/>
      <c r="M9" s="1746"/>
      <c r="N9" s="1746"/>
      <c r="O9" s="1746"/>
      <c r="P9" s="1747"/>
      <c r="Q9" s="1742"/>
      <c r="T9" s="569" t="str">
        <f t="shared" ref="T9:T33" si="0">IF(H9&gt;1,"OK","未入力")</f>
        <v>未入力</v>
      </c>
      <c r="U9" s="1744" t="s">
        <v>889</v>
      </c>
      <c r="V9" s="1744"/>
      <c r="W9" s="1744"/>
      <c r="X9" s="1744"/>
      <c r="Y9" s="1744"/>
      <c r="Z9" s="1744"/>
      <c r="AA9" s="1744"/>
      <c r="AB9" s="1744"/>
      <c r="AC9" s="1744"/>
      <c r="AD9" s="1744"/>
      <c r="AE9" s="1744"/>
      <c r="AF9" s="570"/>
      <c r="AG9" s="171"/>
      <c r="AH9" s="171"/>
      <c r="AI9" s="171"/>
      <c r="AJ9" s="171"/>
      <c r="AK9" s="171"/>
      <c r="AL9" s="171"/>
      <c r="AM9" s="171"/>
      <c r="AN9" s="171"/>
      <c r="AO9" s="171"/>
      <c r="AP9" s="171"/>
    </row>
    <row r="10" spans="2:57" ht="23.25" customHeight="1">
      <c r="B10" s="1728"/>
      <c r="C10" s="1735"/>
      <c r="D10" s="1736"/>
      <c r="E10" s="1736"/>
      <c r="F10" s="1736"/>
      <c r="G10" s="1737"/>
      <c r="H10" s="568"/>
      <c r="I10" s="1738" t="s">
        <v>890</v>
      </c>
      <c r="J10" s="1739"/>
      <c r="K10" s="1739"/>
      <c r="L10" s="1739"/>
      <c r="M10" s="1739"/>
      <c r="N10" s="1739"/>
      <c r="O10" s="1739"/>
      <c r="P10" s="1740"/>
      <c r="Q10" s="1743"/>
      <c r="T10" s="569" t="str">
        <f t="shared" si="0"/>
        <v>未入力</v>
      </c>
      <c r="U10" s="1744" t="s">
        <v>891</v>
      </c>
      <c r="V10" s="1744"/>
      <c r="W10" s="1744"/>
      <c r="X10" s="1744"/>
      <c r="Y10" s="1744"/>
      <c r="Z10" s="1744"/>
      <c r="AA10" s="1744"/>
      <c r="AB10" s="1744"/>
      <c r="AC10" s="1744"/>
      <c r="AD10" s="1744"/>
      <c r="AE10" s="1744"/>
    </row>
    <row r="11" spans="2:57" ht="23.25" customHeight="1">
      <c r="B11" s="1726">
        <v>2</v>
      </c>
      <c r="C11" s="1729" t="s">
        <v>892</v>
      </c>
      <c r="D11" s="1730"/>
      <c r="E11" s="1730"/>
      <c r="F11" s="1730"/>
      <c r="G11" s="1731"/>
      <c r="H11" s="568"/>
      <c r="I11" s="1738" t="s">
        <v>886</v>
      </c>
      <c r="J11" s="1739"/>
      <c r="K11" s="1739"/>
      <c r="L11" s="1739"/>
      <c r="M11" s="1739"/>
      <c r="N11" s="1739"/>
      <c r="O11" s="1739"/>
      <c r="P11" s="1740"/>
      <c r="Q11" s="1741"/>
      <c r="T11" s="569" t="str">
        <f t="shared" si="0"/>
        <v>未入力</v>
      </c>
      <c r="U11" s="1744" t="s">
        <v>893</v>
      </c>
      <c r="V11" s="1744"/>
      <c r="W11" s="1744"/>
      <c r="X11" s="1744"/>
      <c r="Y11" s="1744"/>
      <c r="Z11" s="1744"/>
      <c r="AA11" s="1744"/>
      <c r="AB11" s="1744"/>
      <c r="AC11" s="1744"/>
      <c r="AD11" s="1744"/>
      <c r="AE11" s="1744"/>
    </row>
    <row r="12" spans="2:57" ht="23.25" customHeight="1">
      <c r="B12" s="1727"/>
      <c r="C12" s="1732"/>
      <c r="D12" s="1733"/>
      <c r="E12" s="1733"/>
      <c r="F12" s="1733"/>
      <c r="G12" s="1734"/>
      <c r="H12" s="568"/>
      <c r="I12" s="1745" t="s">
        <v>888</v>
      </c>
      <c r="J12" s="1746"/>
      <c r="K12" s="1746"/>
      <c r="L12" s="1746"/>
      <c r="M12" s="1746"/>
      <c r="N12" s="1746"/>
      <c r="O12" s="1746"/>
      <c r="P12" s="1747"/>
      <c r="Q12" s="1742"/>
      <c r="T12" s="569" t="str">
        <f t="shared" si="0"/>
        <v>未入力</v>
      </c>
      <c r="U12" s="1744" t="s">
        <v>894</v>
      </c>
      <c r="V12" s="1744"/>
      <c r="W12" s="1744"/>
      <c r="X12" s="1744"/>
      <c r="Y12" s="1744"/>
      <c r="Z12" s="1744"/>
      <c r="AA12" s="1744"/>
      <c r="AB12" s="1744"/>
      <c r="AC12" s="1744"/>
      <c r="AD12" s="1744"/>
      <c r="AE12" s="1744"/>
    </row>
    <row r="13" spans="2:57" ht="23.25" customHeight="1">
      <c r="B13" s="1728"/>
      <c r="C13" s="1735"/>
      <c r="D13" s="1736"/>
      <c r="E13" s="1736"/>
      <c r="F13" s="1736"/>
      <c r="G13" s="1737"/>
      <c r="H13" s="568"/>
      <c r="I13" s="1738" t="s">
        <v>890</v>
      </c>
      <c r="J13" s="1739"/>
      <c r="K13" s="1739"/>
      <c r="L13" s="1739"/>
      <c r="M13" s="1739"/>
      <c r="N13" s="1739"/>
      <c r="O13" s="1739"/>
      <c r="P13" s="1740"/>
      <c r="Q13" s="1743"/>
      <c r="T13" s="569" t="str">
        <f t="shared" si="0"/>
        <v>未入力</v>
      </c>
      <c r="U13" s="1744" t="s">
        <v>895</v>
      </c>
      <c r="V13" s="1744"/>
      <c r="W13" s="1744"/>
      <c r="X13" s="1744"/>
      <c r="Y13" s="1744"/>
      <c r="Z13" s="1744"/>
      <c r="AA13" s="1744"/>
      <c r="AB13" s="1744"/>
      <c r="AC13" s="1744"/>
      <c r="AD13" s="1744"/>
      <c r="AE13" s="1744"/>
    </row>
    <row r="14" spans="2:57" ht="23.25" customHeight="1">
      <c r="B14" s="1726">
        <v>3</v>
      </c>
      <c r="C14" s="1729" t="s">
        <v>896</v>
      </c>
      <c r="D14" s="1730"/>
      <c r="E14" s="1730"/>
      <c r="F14" s="1730"/>
      <c r="G14" s="1731"/>
      <c r="H14" s="568"/>
      <c r="I14" s="1738" t="s">
        <v>897</v>
      </c>
      <c r="J14" s="1739"/>
      <c r="K14" s="1739"/>
      <c r="L14" s="1739"/>
      <c r="M14" s="1739"/>
      <c r="N14" s="1739"/>
      <c r="O14" s="1739"/>
      <c r="P14" s="1740"/>
      <c r="Q14" s="1741"/>
      <c r="T14" s="569" t="str">
        <f t="shared" si="0"/>
        <v>未入力</v>
      </c>
      <c r="U14" s="1744" t="s">
        <v>898</v>
      </c>
      <c r="V14" s="1744"/>
      <c r="W14" s="1744"/>
      <c r="X14" s="1744"/>
      <c r="Y14" s="1744"/>
      <c r="Z14" s="1744"/>
      <c r="AA14" s="1744"/>
      <c r="AB14" s="1744"/>
      <c r="AC14" s="1744"/>
      <c r="AD14" s="1744"/>
      <c r="AE14" s="1744"/>
    </row>
    <row r="15" spans="2:57" ht="23.25" customHeight="1">
      <c r="B15" s="1728"/>
      <c r="C15" s="1735"/>
      <c r="D15" s="1736"/>
      <c r="E15" s="1736"/>
      <c r="F15" s="1736"/>
      <c r="G15" s="1737"/>
      <c r="H15" s="568"/>
      <c r="I15" s="1738" t="s">
        <v>899</v>
      </c>
      <c r="J15" s="1739"/>
      <c r="K15" s="1739"/>
      <c r="L15" s="1739"/>
      <c r="M15" s="1739"/>
      <c r="N15" s="1739"/>
      <c r="O15" s="1739"/>
      <c r="P15" s="1740"/>
      <c r="Q15" s="1743"/>
      <c r="T15" s="569" t="str">
        <f t="shared" si="0"/>
        <v>未入力</v>
      </c>
      <c r="U15" s="1744" t="s">
        <v>900</v>
      </c>
      <c r="V15" s="1744"/>
      <c r="W15" s="1744"/>
      <c r="X15" s="1744"/>
      <c r="Y15" s="1744"/>
      <c r="Z15" s="1744"/>
      <c r="AA15" s="1744"/>
      <c r="AB15" s="1744"/>
      <c r="AC15" s="1744"/>
      <c r="AD15" s="1744"/>
      <c r="AE15" s="1744"/>
    </row>
    <row r="16" spans="2:57" ht="43.5" customHeight="1">
      <c r="B16" s="571">
        <v>4</v>
      </c>
      <c r="C16" s="1748" t="s">
        <v>901</v>
      </c>
      <c r="D16" s="1749"/>
      <c r="E16" s="1749"/>
      <c r="F16" s="1749"/>
      <c r="G16" s="1750"/>
      <c r="H16" s="568"/>
      <c r="I16" s="1751" t="s">
        <v>902</v>
      </c>
      <c r="J16" s="1752"/>
      <c r="K16" s="1752"/>
      <c r="L16" s="1752"/>
      <c r="M16" s="1752"/>
      <c r="N16" s="1752"/>
      <c r="O16" s="1752"/>
      <c r="P16" s="1753"/>
      <c r="Q16" s="565"/>
      <c r="T16" s="569" t="str">
        <f t="shared" si="0"/>
        <v>未入力</v>
      </c>
      <c r="U16" s="1744" t="s">
        <v>903</v>
      </c>
      <c r="V16" s="1744"/>
      <c r="W16" s="1744"/>
      <c r="X16" s="1744"/>
      <c r="Y16" s="1744"/>
      <c r="Z16" s="1744"/>
      <c r="AA16" s="1744"/>
      <c r="AB16" s="1744"/>
      <c r="AC16" s="1744"/>
      <c r="AD16" s="1744"/>
      <c r="AE16" s="1744"/>
    </row>
    <row r="17" spans="2:31" ht="23.25" customHeight="1">
      <c r="B17" s="1726">
        <v>5</v>
      </c>
      <c r="C17" s="1754" t="s">
        <v>904</v>
      </c>
      <c r="D17" s="1755"/>
      <c r="E17" s="1755"/>
      <c r="F17" s="1755"/>
      <c r="G17" s="1756"/>
      <c r="H17" s="568"/>
      <c r="I17" s="1751" t="s">
        <v>905</v>
      </c>
      <c r="J17" s="1752"/>
      <c r="K17" s="1752"/>
      <c r="L17" s="1752"/>
      <c r="M17" s="1752"/>
      <c r="N17" s="1752"/>
      <c r="O17" s="1752"/>
      <c r="P17" s="1753"/>
      <c r="Q17" s="1741"/>
      <c r="T17" s="569" t="str">
        <f t="shared" si="0"/>
        <v>未入力</v>
      </c>
      <c r="U17" s="1744" t="s">
        <v>906</v>
      </c>
      <c r="V17" s="1744"/>
      <c r="W17" s="1744"/>
      <c r="X17" s="1744"/>
      <c r="Y17" s="1744"/>
      <c r="Z17" s="1744"/>
      <c r="AA17" s="1744"/>
      <c r="AB17" s="1744"/>
      <c r="AC17" s="1744"/>
      <c r="AD17" s="1744"/>
      <c r="AE17" s="1744"/>
    </row>
    <row r="18" spans="2:31" ht="23.25" customHeight="1">
      <c r="B18" s="1728"/>
      <c r="C18" s="1757"/>
      <c r="D18" s="1758"/>
      <c r="E18" s="1758"/>
      <c r="F18" s="1758"/>
      <c r="G18" s="1759"/>
      <c r="H18" s="568"/>
      <c r="I18" s="1738" t="s">
        <v>907</v>
      </c>
      <c r="J18" s="1739"/>
      <c r="K18" s="1739"/>
      <c r="L18" s="1739"/>
      <c r="M18" s="1739"/>
      <c r="N18" s="1739"/>
      <c r="O18" s="1739"/>
      <c r="P18" s="1740"/>
      <c r="Q18" s="1743"/>
      <c r="T18" s="569" t="str">
        <f t="shared" si="0"/>
        <v>未入力</v>
      </c>
      <c r="U18" s="1744" t="s">
        <v>908</v>
      </c>
      <c r="V18" s="1744"/>
      <c r="W18" s="1744"/>
      <c r="X18" s="1744"/>
      <c r="Y18" s="1744"/>
      <c r="Z18" s="1744"/>
      <c r="AA18" s="1744"/>
      <c r="AB18" s="1744"/>
      <c r="AC18" s="1744"/>
      <c r="AD18" s="1744"/>
      <c r="AE18" s="1744"/>
    </row>
    <row r="19" spans="2:31" ht="30" customHeight="1">
      <c r="B19" s="571">
        <v>6</v>
      </c>
      <c r="C19" s="1760" t="s">
        <v>909</v>
      </c>
      <c r="D19" s="1761"/>
      <c r="E19" s="1761"/>
      <c r="F19" s="1761"/>
      <c r="G19" s="1762"/>
      <c r="H19" s="568"/>
      <c r="I19" s="1751" t="s">
        <v>910</v>
      </c>
      <c r="J19" s="1752"/>
      <c r="K19" s="1752"/>
      <c r="L19" s="1752"/>
      <c r="M19" s="1752"/>
      <c r="N19" s="1752"/>
      <c r="O19" s="1752"/>
      <c r="P19" s="1753"/>
      <c r="Q19" s="565"/>
      <c r="T19" s="569" t="str">
        <f t="shared" si="0"/>
        <v>未入力</v>
      </c>
      <c r="U19" s="1744" t="s">
        <v>911</v>
      </c>
      <c r="V19" s="1744"/>
      <c r="W19" s="1744"/>
      <c r="X19" s="1744"/>
      <c r="Y19" s="1744"/>
      <c r="Z19" s="1744"/>
      <c r="AA19" s="1744"/>
      <c r="AB19" s="1744"/>
      <c r="AC19" s="1744"/>
      <c r="AD19" s="1744"/>
      <c r="AE19" s="1744"/>
    </row>
    <row r="20" spans="2:31" ht="43.15" customHeight="1">
      <c r="B20" s="571">
        <v>7</v>
      </c>
      <c r="C20" s="1760" t="s">
        <v>912</v>
      </c>
      <c r="D20" s="1761"/>
      <c r="E20" s="1761"/>
      <c r="F20" s="1761"/>
      <c r="G20" s="1762"/>
      <c r="H20" s="568"/>
      <c r="I20" s="1751" t="s">
        <v>913</v>
      </c>
      <c r="J20" s="1752"/>
      <c r="K20" s="1752"/>
      <c r="L20" s="1752"/>
      <c r="M20" s="1752"/>
      <c r="N20" s="1752"/>
      <c r="O20" s="1752"/>
      <c r="P20" s="1753"/>
      <c r="Q20" s="565"/>
      <c r="T20" s="569" t="str">
        <f t="shared" si="0"/>
        <v>未入力</v>
      </c>
      <c r="U20" s="1744" t="s">
        <v>914</v>
      </c>
      <c r="V20" s="1744"/>
      <c r="W20" s="1744"/>
      <c r="X20" s="1744"/>
      <c r="Y20" s="1744"/>
      <c r="Z20" s="1744"/>
      <c r="AA20" s="1744"/>
      <c r="AB20" s="1744"/>
      <c r="AC20" s="1744"/>
      <c r="AD20" s="1744"/>
      <c r="AE20" s="1744"/>
    </row>
    <row r="21" spans="2:31" ht="23.25" customHeight="1">
      <c r="B21" s="1726">
        <v>8</v>
      </c>
      <c r="C21" s="1754" t="s">
        <v>915</v>
      </c>
      <c r="D21" s="1755"/>
      <c r="E21" s="1755"/>
      <c r="F21" s="1755"/>
      <c r="G21" s="1756"/>
      <c r="H21" s="568"/>
      <c r="I21" s="1738" t="s">
        <v>916</v>
      </c>
      <c r="J21" s="1739"/>
      <c r="K21" s="1739"/>
      <c r="L21" s="1739"/>
      <c r="M21" s="1739"/>
      <c r="N21" s="1739"/>
      <c r="O21" s="1739"/>
      <c r="P21" s="1740"/>
      <c r="Q21" s="1741"/>
      <c r="T21" s="569" t="str">
        <f t="shared" si="0"/>
        <v>未入力</v>
      </c>
      <c r="U21" s="1744" t="s">
        <v>917</v>
      </c>
      <c r="V21" s="1744"/>
      <c r="W21" s="1744"/>
      <c r="X21" s="1744"/>
      <c r="Y21" s="1744"/>
      <c r="Z21" s="1744"/>
      <c r="AA21" s="1744"/>
      <c r="AB21" s="1744"/>
      <c r="AC21" s="1744"/>
      <c r="AD21" s="1744"/>
      <c r="AE21" s="1744"/>
    </row>
    <row r="22" spans="2:31" ht="23.25" customHeight="1">
      <c r="B22" s="1728"/>
      <c r="C22" s="1757"/>
      <c r="D22" s="1758"/>
      <c r="E22" s="1758"/>
      <c r="F22" s="1758"/>
      <c r="G22" s="1759"/>
      <c r="H22" s="568"/>
      <c r="I22" s="1738" t="s">
        <v>918</v>
      </c>
      <c r="J22" s="1739"/>
      <c r="K22" s="1739"/>
      <c r="L22" s="1739"/>
      <c r="M22" s="1739"/>
      <c r="N22" s="1739"/>
      <c r="O22" s="1739"/>
      <c r="P22" s="1740"/>
      <c r="Q22" s="1743"/>
      <c r="T22" s="569" t="str">
        <f t="shared" si="0"/>
        <v>未入力</v>
      </c>
      <c r="U22" s="1744" t="s">
        <v>919</v>
      </c>
      <c r="V22" s="1744"/>
      <c r="W22" s="1744"/>
      <c r="X22" s="1744"/>
      <c r="Y22" s="1744"/>
      <c r="Z22" s="1744"/>
      <c r="AA22" s="1744"/>
      <c r="AB22" s="1744"/>
      <c r="AC22" s="1744"/>
      <c r="AD22" s="1744"/>
      <c r="AE22" s="1744"/>
    </row>
    <row r="23" spans="2:31" ht="30" customHeight="1">
      <c r="B23" s="571">
        <v>9</v>
      </c>
      <c r="C23" s="1760" t="s">
        <v>920</v>
      </c>
      <c r="D23" s="1761"/>
      <c r="E23" s="1761"/>
      <c r="F23" s="1761"/>
      <c r="G23" s="1762"/>
      <c r="H23" s="568"/>
      <c r="I23" s="1751" t="s">
        <v>921</v>
      </c>
      <c r="J23" s="1752"/>
      <c r="K23" s="1752"/>
      <c r="L23" s="1752"/>
      <c r="M23" s="1752"/>
      <c r="N23" s="1752"/>
      <c r="O23" s="1752"/>
      <c r="P23" s="1753"/>
      <c r="Q23" s="565"/>
      <c r="T23" s="569" t="str">
        <f t="shared" si="0"/>
        <v>未入力</v>
      </c>
      <c r="U23" s="1744" t="s">
        <v>922</v>
      </c>
      <c r="V23" s="1744"/>
      <c r="W23" s="1744"/>
      <c r="X23" s="1744"/>
      <c r="Y23" s="1744"/>
      <c r="Z23" s="1744"/>
      <c r="AA23" s="1744"/>
      <c r="AB23" s="1744"/>
      <c r="AC23" s="1744"/>
      <c r="AD23" s="1744"/>
      <c r="AE23" s="1744"/>
    </row>
    <row r="24" spans="2:31" ht="30" customHeight="1">
      <c r="B24" s="571">
        <v>10</v>
      </c>
      <c r="C24" s="1760" t="s">
        <v>923</v>
      </c>
      <c r="D24" s="1761"/>
      <c r="E24" s="1761"/>
      <c r="F24" s="1761"/>
      <c r="G24" s="1762"/>
      <c r="H24" s="568"/>
      <c r="I24" s="1751" t="s">
        <v>924</v>
      </c>
      <c r="J24" s="1752"/>
      <c r="K24" s="1752"/>
      <c r="L24" s="1752"/>
      <c r="M24" s="1752"/>
      <c r="N24" s="1752"/>
      <c r="O24" s="1752"/>
      <c r="P24" s="1753"/>
      <c r="Q24" s="565"/>
      <c r="T24" s="569" t="str">
        <f t="shared" si="0"/>
        <v>未入力</v>
      </c>
      <c r="U24" s="1744" t="s">
        <v>925</v>
      </c>
      <c r="V24" s="1744"/>
      <c r="W24" s="1744"/>
      <c r="X24" s="1744"/>
      <c r="Y24" s="1744"/>
      <c r="Z24" s="1744"/>
      <c r="AA24" s="1744"/>
      <c r="AB24" s="1744"/>
      <c r="AC24" s="1744"/>
      <c r="AD24" s="1744"/>
      <c r="AE24" s="1744"/>
    </row>
    <row r="25" spans="2:31" ht="30" customHeight="1">
      <c r="B25" s="571">
        <v>11</v>
      </c>
      <c r="C25" s="1760" t="s">
        <v>926</v>
      </c>
      <c r="D25" s="1761"/>
      <c r="E25" s="1761"/>
      <c r="F25" s="1761"/>
      <c r="G25" s="1762"/>
      <c r="H25" s="568"/>
      <c r="I25" s="1751" t="s">
        <v>927</v>
      </c>
      <c r="J25" s="1752"/>
      <c r="K25" s="1752"/>
      <c r="L25" s="1752"/>
      <c r="M25" s="1752"/>
      <c r="N25" s="1752"/>
      <c r="O25" s="1752"/>
      <c r="P25" s="1753"/>
      <c r="Q25" s="565"/>
      <c r="T25" s="569" t="str">
        <f t="shared" si="0"/>
        <v>未入力</v>
      </c>
      <c r="U25" s="1744" t="s">
        <v>928</v>
      </c>
      <c r="V25" s="1744"/>
      <c r="W25" s="1744"/>
      <c r="X25" s="1744"/>
      <c r="Y25" s="1744"/>
      <c r="Z25" s="1744"/>
      <c r="AA25" s="1744"/>
      <c r="AB25" s="1744"/>
      <c r="AC25" s="1744"/>
      <c r="AD25" s="1744"/>
      <c r="AE25" s="1744"/>
    </row>
    <row r="26" spans="2:31" ht="43.5" customHeight="1">
      <c r="B26" s="571">
        <v>12</v>
      </c>
      <c r="C26" s="1760" t="s">
        <v>929</v>
      </c>
      <c r="D26" s="1761"/>
      <c r="E26" s="1761"/>
      <c r="F26" s="1761"/>
      <c r="G26" s="1762"/>
      <c r="H26" s="568"/>
      <c r="I26" s="1751" t="s">
        <v>930</v>
      </c>
      <c r="J26" s="1752"/>
      <c r="K26" s="1752"/>
      <c r="L26" s="1752"/>
      <c r="M26" s="1752"/>
      <c r="N26" s="1752"/>
      <c r="O26" s="1752"/>
      <c r="P26" s="1753"/>
      <c r="Q26" s="565"/>
      <c r="T26" s="569" t="str">
        <f t="shared" si="0"/>
        <v>未入力</v>
      </c>
      <c r="U26" s="1744" t="s">
        <v>931</v>
      </c>
      <c r="V26" s="1744"/>
      <c r="W26" s="1744"/>
      <c r="X26" s="1744"/>
      <c r="Y26" s="1744"/>
      <c r="Z26" s="1744"/>
      <c r="AA26" s="1744"/>
      <c r="AB26" s="1744"/>
      <c r="AC26" s="1744"/>
      <c r="AD26" s="1744"/>
      <c r="AE26" s="1744"/>
    </row>
    <row r="27" spans="2:31" ht="30" customHeight="1">
      <c r="B27" s="571">
        <v>13</v>
      </c>
      <c r="C27" s="1760" t="s">
        <v>932</v>
      </c>
      <c r="D27" s="1761"/>
      <c r="E27" s="1761"/>
      <c r="F27" s="1761"/>
      <c r="G27" s="1762"/>
      <c r="H27" s="568"/>
      <c r="I27" s="1751" t="s">
        <v>933</v>
      </c>
      <c r="J27" s="1752"/>
      <c r="K27" s="1752"/>
      <c r="L27" s="1752"/>
      <c r="M27" s="1752"/>
      <c r="N27" s="1752"/>
      <c r="O27" s="1752"/>
      <c r="P27" s="1753"/>
      <c r="Q27" s="565"/>
      <c r="T27" s="569" t="str">
        <f t="shared" si="0"/>
        <v>未入力</v>
      </c>
      <c r="U27" s="1744" t="s">
        <v>934</v>
      </c>
      <c r="V27" s="1744"/>
      <c r="W27" s="1744"/>
      <c r="X27" s="1744"/>
      <c r="Y27" s="1744"/>
      <c r="Z27" s="1744"/>
      <c r="AA27" s="1744"/>
      <c r="AB27" s="1744"/>
      <c r="AC27" s="1744"/>
      <c r="AD27" s="1744"/>
      <c r="AE27" s="1744"/>
    </row>
    <row r="28" spans="2:31" ht="29.25" customHeight="1">
      <c r="B28" s="1726">
        <v>14</v>
      </c>
      <c r="C28" s="1754" t="s">
        <v>935</v>
      </c>
      <c r="D28" s="1755"/>
      <c r="E28" s="1755"/>
      <c r="F28" s="1755"/>
      <c r="G28" s="1756"/>
      <c r="H28" s="568"/>
      <c r="I28" s="1751" t="s">
        <v>936</v>
      </c>
      <c r="J28" s="1752"/>
      <c r="K28" s="1752"/>
      <c r="L28" s="1752"/>
      <c r="M28" s="1752"/>
      <c r="N28" s="1752"/>
      <c r="O28" s="1752"/>
      <c r="P28" s="1753"/>
      <c r="Q28" s="565"/>
      <c r="T28" s="569" t="str">
        <f t="shared" si="0"/>
        <v>未入力</v>
      </c>
      <c r="U28" s="1744" t="s">
        <v>937</v>
      </c>
      <c r="V28" s="1744"/>
      <c r="W28" s="1744"/>
      <c r="X28" s="1744"/>
      <c r="Y28" s="1744"/>
      <c r="Z28" s="1744"/>
      <c r="AA28" s="1744"/>
      <c r="AB28" s="1744"/>
      <c r="AC28" s="1744"/>
      <c r="AD28" s="1744"/>
      <c r="AE28" s="1744"/>
    </row>
    <row r="29" spans="2:31" ht="42.75" customHeight="1">
      <c r="B29" s="1728"/>
      <c r="C29" s="1757"/>
      <c r="D29" s="1758"/>
      <c r="E29" s="1758"/>
      <c r="F29" s="1758"/>
      <c r="G29" s="1759"/>
      <c r="H29" s="568"/>
      <c r="I29" s="1751" t="s">
        <v>938</v>
      </c>
      <c r="J29" s="1752"/>
      <c r="K29" s="1752"/>
      <c r="L29" s="1752"/>
      <c r="M29" s="1752"/>
      <c r="N29" s="1752"/>
      <c r="O29" s="1752"/>
      <c r="P29" s="1753"/>
      <c r="Q29" s="565"/>
      <c r="T29" s="569" t="str">
        <f t="shared" si="0"/>
        <v>未入力</v>
      </c>
      <c r="U29" s="1744" t="s">
        <v>939</v>
      </c>
      <c r="V29" s="1744"/>
      <c r="W29" s="1744"/>
      <c r="X29" s="1744"/>
      <c r="Y29" s="1744"/>
      <c r="Z29" s="1744"/>
      <c r="AA29" s="1744"/>
      <c r="AB29" s="1744"/>
      <c r="AC29" s="1744"/>
      <c r="AD29" s="1744"/>
      <c r="AE29" s="1744"/>
    </row>
    <row r="30" spans="2:31" ht="29.25" customHeight="1">
      <c r="B30" s="572">
        <v>15</v>
      </c>
      <c r="C30" s="1763" t="s">
        <v>940</v>
      </c>
      <c r="D30" s="1764"/>
      <c r="E30" s="1764"/>
      <c r="F30" s="1764"/>
      <c r="G30" s="1765"/>
      <c r="H30" s="568"/>
      <c r="I30" s="1751" t="s">
        <v>941</v>
      </c>
      <c r="J30" s="1752"/>
      <c r="K30" s="1752"/>
      <c r="L30" s="1752"/>
      <c r="M30" s="1752"/>
      <c r="N30" s="1752"/>
      <c r="O30" s="1752"/>
      <c r="P30" s="1753"/>
      <c r="Q30" s="565"/>
      <c r="T30" s="569" t="str">
        <f t="shared" si="0"/>
        <v>未入力</v>
      </c>
      <c r="U30" s="1744" t="s">
        <v>942</v>
      </c>
      <c r="V30" s="1744"/>
      <c r="W30" s="1744"/>
      <c r="X30" s="1744"/>
      <c r="Y30" s="1744"/>
      <c r="Z30" s="1744"/>
      <c r="AA30" s="1744"/>
      <c r="AB30" s="1744"/>
      <c r="AC30" s="1744"/>
      <c r="AD30" s="1744"/>
      <c r="AE30" s="1744"/>
    </row>
    <row r="31" spans="2:31" ht="29.25" customHeight="1">
      <c r="B31" s="1726">
        <v>16</v>
      </c>
      <c r="C31" s="1766" t="s">
        <v>943</v>
      </c>
      <c r="D31" s="1767"/>
      <c r="E31" s="1767"/>
      <c r="F31" s="1767"/>
      <c r="G31" s="1768"/>
      <c r="H31" s="568"/>
      <c r="I31" s="1751" t="s">
        <v>944</v>
      </c>
      <c r="J31" s="1752"/>
      <c r="K31" s="1752"/>
      <c r="L31" s="1752"/>
      <c r="M31" s="1752"/>
      <c r="N31" s="1752"/>
      <c r="O31" s="1752"/>
      <c r="P31" s="1753"/>
      <c r="Q31" s="565"/>
      <c r="T31" s="569" t="str">
        <f t="shared" si="0"/>
        <v>未入力</v>
      </c>
      <c r="U31" s="1744" t="s">
        <v>945</v>
      </c>
      <c r="V31" s="1744"/>
      <c r="W31" s="1744"/>
      <c r="X31" s="1744"/>
      <c r="Y31" s="1744"/>
      <c r="Z31" s="1744"/>
      <c r="AA31" s="1744"/>
      <c r="AB31" s="1744"/>
      <c r="AC31" s="1744"/>
      <c r="AD31" s="1744"/>
      <c r="AE31" s="1744"/>
    </row>
    <row r="32" spans="2:31" ht="29.25" customHeight="1">
      <c r="B32" s="1728"/>
      <c r="C32" s="1769"/>
      <c r="D32" s="1770"/>
      <c r="E32" s="1770"/>
      <c r="F32" s="1770"/>
      <c r="G32" s="1771"/>
      <c r="H32" s="568"/>
      <c r="I32" s="1751" t="s">
        <v>946</v>
      </c>
      <c r="J32" s="1752"/>
      <c r="K32" s="1752"/>
      <c r="L32" s="1752"/>
      <c r="M32" s="1752"/>
      <c r="N32" s="1752"/>
      <c r="O32" s="1752"/>
      <c r="P32" s="1753"/>
      <c r="Q32" s="565"/>
      <c r="T32" s="569" t="str">
        <f t="shared" si="0"/>
        <v>未入力</v>
      </c>
      <c r="U32" s="1744" t="s">
        <v>947</v>
      </c>
      <c r="V32" s="1744"/>
      <c r="W32" s="1744"/>
      <c r="X32" s="1744"/>
      <c r="Y32" s="1744"/>
      <c r="Z32" s="1744"/>
      <c r="AA32" s="1744"/>
      <c r="AB32" s="1744"/>
      <c r="AC32" s="1744"/>
      <c r="AD32" s="1744"/>
      <c r="AE32" s="1744"/>
    </row>
    <row r="33" spans="2:31" ht="29.25" customHeight="1">
      <c r="B33" s="573">
        <v>17</v>
      </c>
      <c r="C33" s="1748" t="s">
        <v>948</v>
      </c>
      <c r="D33" s="1749"/>
      <c r="E33" s="1749"/>
      <c r="F33" s="1749"/>
      <c r="G33" s="1750"/>
      <c r="H33" s="568"/>
      <c r="I33" s="1751" t="s">
        <v>949</v>
      </c>
      <c r="J33" s="1752"/>
      <c r="K33" s="1752"/>
      <c r="L33" s="1752"/>
      <c r="M33" s="1752"/>
      <c r="N33" s="1752"/>
      <c r="O33" s="1752"/>
      <c r="P33" s="1753"/>
      <c r="Q33" s="565"/>
      <c r="T33" s="569" t="str">
        <f t="shared" si="0"/>
        <v>未入力</v>
      </c>
      <c r="U33" s="1744" t="s">
        <v>950</v>
      </c>
      <c r="V33" s="1744"/>
      <c r="W33" s="1744"/>
      <c r="X33" s="1744"/>
      <c r="Y33" s="1744"/>
      <c r="Z33" s="1744"/>
      <c r="AA33" s="1744"/>
      <c r="AB33" s="1744"/>
      <c r="AC33" s="1744"/>
      <c r="AD33" s="1744"/>
      <c r="AE33" s="1744"/>
    </row>
    <row r="34" spans="2:31" ht="21.6" customHeight="1">
      <c r="B34" s="564"/>
      <c r="C34" s="574"/>
      <c r="D34" s="574"/>
      <c r="E34" s="574"/>
      <c r="F34" s="574"/>
      <c r="G34" s="574"/>
      <c r="I34" s="575"/>
      <c r="J34" s="575"/>
      <c r="K34" s="575"/>
      <c r="L34" s="575"/>
      <c r="M34" s="575"/>
      <c r="N34" s="575"/>
      <c r="O34" s="575"/>
      <c r="P34" s="575"/>
      <c r="Q34" s="576"/>
    </row>
    <row r="35" spans="2:31" ht="32.450000000000003" customHeight="1">
      <c r="B35" s="563" t="s">
        <v>951</v>
      </c>
      <c r="C35" s="574"/>
      <c r="D35" s="574"/>
      <c r="E35" s="574"/>
      <c r="F35" s="574"/>
      <c r="G35" s="574"/>
      <c r="I35" s="575"/>
      <c r="J35" s="575"/>
      <c r="K35" s="575"/>
      <c r="L35" s="575"/>
      <c r="M35" s="575"/>
      <c r="N35" s="575"/>
      <c r="O35" s="575"/>
      <c r="P35" s="575"/>
      <c r="Q35" s="576"/>
    </row>
    <row r="36" spans="2:31" ht="75" customHeight="1">
      <c r="B36" s="1772"/>
      <c r="C36" s="1773"/>
      <c r="D36" s="1773"/>
      <c r="E36" s="1773"/>
      <c r="F36" s="1773"/>
      <c r="G36" s="1773"/>
      <c r="H36" s="1773"/>
      <c r="I36" s="1773"/>
      <c r="J36" s="1773"/>
      <c r="K36" s="1773"/>
      <c r="L36" s="1773"/>
      <c r="M36" s="1773"/>
      <c r="N36" s="1773"/>
      <c r="O36" s="1773"/>
      <c r="P36" s="1773"/>
      <c r="Q36" s="1774"/>
      <c r="T36" s="569" t="str">
        <f>IF(B36&gt;=1,"OK","未入力")</f>
        <v>未入力</v>
      </c>
      <c r="U36" s="1744" t="s">
        <v>952</v>
      </c>
      <c r="V36" s="1744"/>
      <c r="W36" s="1744"/>
      <c r="X36" s="1744"/>
      <c r="Y36" s="1744"/>
      <c r="Z36" s="1744"/>
      <c r="AA36" s="1744"/>
      <c r="AB36" s="1744"/>
      <c r="AC36" s="1744"/>
      <c r="AD36" s="1744"/>
      <c r="AE36" s="1744"/>
    </row>
    <row r="38" spans="2:31" ht="18" customHeight="1">
      <c r="B38" s="577"/>
    </row>
    <row r="39" spans="2:31" ht="18" customHeight="1"/>
    <row r="40" spans="2:31" ht="18" customHeight="1">
      <c r="B40" s="577"/>
      <c r="C40" s="559" t="s">
        <v>177</v>
      </c>
    </row>
    <row r="41" spans="2:31" ht="18" customHeight="1">
      <c r="B41" s="578"/>
      <c r="C41" s="579" t="s">
        <v>953</v>
      </c>
      <c r="D41" s="579"/>
      <c r="E41" s="579"/>
      <c r="F41" s="579"/>
      <c r="G41" s="579"/>
      <c r="H41" s="580"/>
      <c r="I41" s="579"/>
      <c r="J41" s="579"/>
      <c r="K41" s="579"/>
      <c r="L41" s="579"/>
      <c r="M41" s="579"/>
      <c r="N41" s="579"/>
      <c r="O41" s="579"/>
      <c r="P41" s="579"/>
      <c r="Q41" s="579"/>
    </row>
    <row r="42" spans="2:31" ht="18" customHeight="1">
      <c r="B42" s="578"/>
      <c r="C42" s="579" t="s">
        <v>451</v>
      </c>
      <c r="D42" s="579"/>
      <c r="E42" s="579"/>
      <c r="F42" s="579"/>
      <c r="G42" s="579"/>
      <c r="H42" s="580"/>
      <c r="I42" s="579"/>
      <c r="J42" s="579"/>
      <c r="K42" s="579"/>
      <c r="L42" s="579"/>
      <c r="M42" s="579"/>
      <c r="N42" s="579"/>
      <c r="O42" s="579"/>
      <c r="P42" s="579"/>
      <c r="Q42" s="579"/>
    </row>
    <row r="43" spans="2:31" ht="18" customHeight="1">
      <c r="B43" s="578"/>
      <c r="C43" s="579"/>
      <c r="D43" s="579"/>
      <c r="E43" s="579"/>
      <c r="F43" s="579"/>
      <c r="G43" s="579"/>
      <c r="H43" s="580"/>
      <c r="I43" s="579"/>
      <c r="J43" s="579"/>
      <c r="K43" s="579"/>
      <c r="L43" s="579"/>
      <c r="M43" s="579"/>
      <c r="N43" s="579"/>
      <c r="O43" s="579"/>
      <c r="P43" s="579"/>
      <c r="Q43" s="579"/>
    </row>
    <row r="44" spans="2:31" ht="18" customHeight="1"/>
    <row r="45" spans="2:31" ht="18" customHeight="1">
      <c r="B45" s="577"/>
    </row>
    <row r="46" spans="2:31" ht="18" customHeight="1"/>
    <row r="47" spans="2:31" ht="18" customHeight="1">
      <c r="Q47" s="581"/>
    </row>
    <row r="48" spans="2:31" ht="18" customHeight="1"/>
    <row r="59" ht="13.15" customHeight="1"/>
    <row r="67" ht="13.15" customHeight="1"/>
    <row r="71" ht="13.15" customHeight="1"/>
  </sheetData>
  <mergeCells count="98">
    <mergeCell ref="C33:G33"/>
    <mergeCell ref="I33:P33"/>
    <mergeCell ref="U33:AE33"/>
    <mergeCell ref="B36:Q36"/>
    <mergeCell ref="U36:AE36"/>
    <mergeCell ref="C30:G30"/>
    <mergeCell ref="I30:P30"/>
    <mergeCell ref="U30:AE30"/>
    <mergeCell ref="B31:B32"/>
    <mergeCell ref="C31:G32"/>
    <mergeCell ref="I31:P31"/>
    <mergeCell ref="U31:AE31"/>
    <mergeCell ref="I32:P32"/>
    <mergeCell ref="U32:AE32"/>
    <mergeCell ref="C27:G27"/>
    <mergeCell ref="I27:P27"/>
    <mergeCell ref="U27:AE27"/>
    <mergeCell ref="B28:B29"/>
    <mergeCell ref="C28:G29"/>
    <mergeCell ref="I28:P28"/>
    <mergeCell ref="U28:AE28"/>
    <mergeCell ref="I29:P29"/>
    <mergeCell ref="U29:AE29"/>
    <mergeCell ref="C25:G25"/>
    <mergeCell ref="I25:P25"/>
    <mergeCell ref="U25:AE25"/>
    <mergeCell ref="C26:G26"/>
    <mergeCell ref="I26:P26"/>
    <mergeCell ref="U26:AE26"/>
    <mergeCell ref="C23:G23"/>
    <mergeCell ref="I23:P23"/>
    <mergeCell ref="U23:AE23"/>
    <mergeCell ref="C24:G24"/>
    <mergeCell ref="I24:P24"/>
    <mergeCell ref="U24:AE24"/>
    <mergeCell ref="B21:B22"/>
    <mergeCell ref="C21:G22"/>
    <mergeCell ref="I21:P21"/>
    <mergeCell ref="Q21:Q22"/>
    <mergeCell ref="U21:AE21"/>
    <mergeCell ref="I22:P22"/>
    <mergeCell ref="U22:AE22"/>
    <mergeCell ref="C19:G19"/>
    <mergeCell ref="I19:P19"/>
    <mergeCell ref="U19:AE19"/>
    <mergeCell ref="C20:G20"/>
    <mergeCell ref="I20:P20"/>
    <mergeCell ref="U20:AE20"/>
    <mergeCell ref="C16:G16"/>
    <mergeCell ref="I16:P16"/>
    <mergeCell ref="U16:AE16"/>
    <mergeCell ref="B17:B18"/>
    <mergeCell ref="C17:G18"/>
    <mergeCell ref="I17:P17"/>
    <mergeCell ref="Q17:Q18"/>
    <mergeCell ref="U17:AE17"/>
    <mergeCell ref="I18:P18"/>
    <mergeCell ref="U18:AE18"/>
    <mergeCell ref="B14:B15"/>
    <mergeCell ref="C14:G15"/>
    <mergeCell ref="I14:P14"/>
    <mergeCell ref="Q14:Q15"/>
    <mergeCell ref="U14:AE14"/>
    <mergeCell ref="I15:P15"/>
    <mergeCell ref="U15:AE15"/>
    <mergeCell ref="B11:B13"/>
    <mergeCell ref="C11:G13"/>
    <mergeCell ref="I11:P11"/>
    <mergeCell ref="Q11:Q13"/>
    <mergeCell ref="U11:AE11"/>
    <mergeCell ref="I12:P12"/>
    <mergeCell ref="U12:AE12"/>
    <mergeCell ref="I13:P13"/>
    <mergeCell ref="U13:AE13"/>
    <mergeCell ref="B8:B10"/>
    <mergeCell ref="C8:G10"/>
    <mergeCell ref="I8:P8"/>
    <mergeCell ref="Q8:Q10"/>
    <mergeCell ref="U8:AE8"/>
    <mergeCell ref="I9:P9"/>
    <mergeCell ref="U9:AE9"/>
    <mergeCell ref="I10:P10"/>
    <mergeCell ref="U10:AE10"/>
    <mergeCell ref="B1:C1"/>
    <mergeCell ref="O1:Q1"/>
    <mergeCell ref="N3:Q3"/>
    <mergeCell ref="T6:AA7"/>
    <mergeCell ref="C7:G7"/>
    <mergeCell ref="I7:P7"/>
    <mergeCell ref="AL2:AN2"/>
    <mergeCell ref="AL3:AN3"/>
    <mergeCell ref="AL4:AN4"/>
    <mergeCell ref="J2:M2"/>
    <mergeCell ref="J3:M3"/>
    <mergeCell ref="J4:M4"/>
    <mergeCell ref="T3:AE5"/>
    <mergeCell ref="N4:Q4"/>
    <mergeCell ref="N2:Q2"/>
  </mergeCells>
  <phoneticPr fontId="6"/>
  <dataValidations count="2">
    <dataValidation type="list" allowBlank="1" showInputMessage="1" showErrorMessage="1" sqref="H8:H35" xr:uid="{78CC9A33-5059-4C94-AD61-FF87A55C021A}">
      <formula1>$C$41:$C$42</formula1>
    </dataValidation>
    <dataValidation imeMode="off" allowBlank="1" showInputMessage="1" showErrorMessage="1" sqref="N2 R2:X2" xr:uid="{6A877224-61B3-45B3-BA5F-A082693CA1D8}"/>
  </dataValidations>
  <pageMargins left="0.9055118110236221" right="0.28999999999999998" top="0.35" bottom="0.28999999999999998" header="0.15748031496062992" footer="0.15748031496062992"/>
  <pageSetup paperSize="9" scale="80" orientation="portrait" blackAndWhite="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P76"/>
  <sheetViews>
    <sheetView view="pageBreakPreview" zoomScale="95" zoomScaleNormal="70" zoomScaleSheetLayoutView="95" workbookViewId="0">
      <selection activeCell="H4" sqref="H4"/>
    </sheetView>
  </sheetViews>
  <sheetFormatPr defaultColWidth="3.125" defaultRowHeight="13.5"/>
  <cols>
    <col min="1" max="30" width="3.125" style="385"/>
    <col min="31" max="35" width="3.125" style="385" customWidth="1"/>
    <col min="36" max="36" width="13.25" style="385" customWidth="1"/>
    <col min="37" max="38" width="5.125" style="385" customWidth="1"/>
    <col min="39" max="42" width="3.125" style="385"/>
    <col min="43" max="47" width="15.125" style="385" customWidth="1"/>
    <col min="48" max="16384" width="3.125" style="385"/>
  </cols>
  <sheetData>
    <row r="1" spans="2:68" ht="23.25" customHeight="1">
      <c r="B1" s="1626" t="s">
        <v>770</v>
      </c>
      <c r="C1" s="1627"/>
      <c r="D1" s="1628"/>
      <c r="E1" s="1629"/>
      <c r="F1" s="1624" t="s">
        <v>810</v>
      </c>
      <c r="G1" s="1625"/>
      <c r="H1" s="1625"/>
      <c r="I1" s="1625"/>
      <c r="J1" s="1625"/>
      <c r="K1" s="1625"/>
      <c r="L1" s="1625"/>
      <c r="M1" s="1625"/>
      <c r="N1" s="1625"/>
      <c r="O1" s="1625"/>
      <c r="P1" s="1625"/>
      <c r="Q1" s="1625"/>
      <c r="R1" s="1625"/>
      <c r="S1" s="1625"/>
      <c r="T1" s="1625"/>
      <c r="U1" s="1625"/>
      <c r="V1" s="1625"/>
      <c r="W1" s="1625"/>
      <c r="X1" s="1625"/>
      <c r="Y1" s="1625"/>
      <c r="Z1" s="1625"/>
      <c r="AA1" s="1625"/>
      <c r="AB1" s="1625"/>
      <c r="AC1" s="1625"/>
      <c r="AD1" s="1625"/>
      <c r="AE1" s="519" t="str">
        <f>IF(COUNTIF(AJ7:AJ23,"未入力"),"未入力の項目があります","")</f>
        <v/>
      </c>
      <c r="AF1" s="519"/>
      <c r="AG1" s="519"/>
      <c r="AH1" s="519"/>
      <c r="AI1" s="519"/>
      <c r="AJ1" s="1622" t="str">
        <f>IF(COUNTIF(AJ6:AJ25,"未入力"),"未入力の項目があります","")</f>
        <v/>
      </c>
      <c r="AK1" s="1622"/>
      <c r="AL1" s="1622"/>
      <c r="AM1" s="285" t="s">
        <v>449</v>
      </c>
    </row>
    <row r="2" spans="2:68" ht="23.25" customHeight="1">
      <c r="B2" s="520"/>
      <c r="C2" s="520"/>
      <c r="D2" s="526"/>
      <c r="E2" s="520"/>
      <c r="F2" s="1625"/>
      <c r="G2" s="1625"/>
      <c r="H2" s="1625"/>
      <c r="I2" s="1625"/>
      <c r="J2" s="1625"/>
      <c r="K2" s="1625"/>
      <c r="L2" s="1625"/>
      <c r="M2" s="1625"/>
      <c r="N2" s="1625"/>
      <c r="O2" s="1625"/>
      <c r="P2" s="1625"/>
      <c r="Q2" s="1625"/>
      <c r="R2" s="1625"/>
      <c r="S2" s="1625"/>
      <c r="T2" s="1625"/>
      <c r="U2" s="1625"/>
      <c r="V2" s="1625"/>
      <c r="W2" s="1625"/>
      <c r="X2" s="1625"/>
      <c r="Y2" s="1625"/>
      <c r="Z2" s="1625"/>
      <c r="AA2" s="1625"/>
      <c r="AB2" s="1625"/>
      <c r="AC2" s="1625"/>
      <c r="AD2" s="1625"/>
      <c r="AE2" s="519"/>
      <c r="AF2" s="519"/>
      <c r="AG2" s="519"/>
      <c r="AH2" s="519"/>
      <c r="AI2" s="519"/>
      <c r="AJ2" s="1623"/>
      <c r="AK2" s="1623"/>
      <c r="AL2" s="1623"/>
    </row>
    <row r="3" spans="2:68" ht="24" customHeight="1">
      <c r="O3" s="708" t="s">
        <v>831</v>
      </c>
      <c r="P3" s="708"/>
      <c r="Q3" s="708"/>
      <c r="R3" s="708"/>
      <c r="S3" s="710">
        <f>'１申請書'!$V$3</f>
        <v>46030</v>
      </c>
      <c r="T3" s="709"/>
      <c r="U3" s="709"/>
      <c r="V3" s="709"/>
      <c r="W3" s="709"/>
      <c r="X3" s="709"/>
      <c r="Y3" s="709"/>
      <c r="Z3" s="709"/>
      <c r="AA3" s="709"/>
      <c r="AB3" s="709"/>
      <c r="AC3" s="709"/>
      <c r="AE3" s="519" t="str">
        <f t="shared" ref="AE3:AE4" si="0">IF(COUNTIF(AJ8:AJ24,"未入力"),"未入力の項目があります","")</f>
        <v/>
      </c>
      <c r="AF3" s="519"/>
      <c r="AG3" s="519"/>
      <c r="AH3" s="519"/>
      <c r="AI3" s="519"/>
      <c r="AJ3" s="1447" t="s">
        <v>790</v>
      </c>
      <c r="AK3" s="1447"/>
      <c r="AL3" s="1447"/>
      <c r="AM3" s="1447"/>
      <c r="AN3" s="1447"/>
      <c r="AO3" s="1447"/>
      <c r="AP3" s="1447"/>
      <c r="AQ3" s="1447"/>
      <c r="AR3" s="1447"/>
      <c r="AS3" s="1447"/>
      <c r="AT3" s="1447"/>
      <c r="AU3" s="1447"/>
    </row>
    <row r="4" spans="2:68" ht="24" customHeight="1">
      <c r="O4" s="909" t="s">
        <v>580</v>
      </c>
      <c r="P4" s="909"/>
      <c r="Q4" s="909"/>
      <c r="R4" s="909"/>
      <c r="S4" s="709">
        <f>'１申請書'!$K$14</f>
        <v>0</v>
      </c>
      <c r="T4" s="709"/>
      <c r="U4" s="709"/>
      <c r="V4" s="709"/>
      <c r="W4" s="709"/>
      <c r="X4" s="709"/>
      <c r="Y4" s="709"/>
      <c r="Z4" s="709"/>
      <c r="AA4" s="709"/>
      <c r="AB4" s="709"/>
      <c r="AC4" s="709"/>
      <c r="AD4" s="494"/>
      <c r="AE4" s="519" t="str">
        <f t="shared" si="0"/>
        <v/>
      </c>
      <c r="AF4" s="519"/>
      <c r="AG4" s="519"/>
      <c r="AH4" s="519"/>
      <c r="AI4" s="519"/>
      <c r="AJ4" s="1447"/>
      <c r="AK4" s="1447"/>
      <c r="AL4" s="1447"/>
      <c r="AM4" s="1447"/>
      <c r="AN4" s="1447"/>
      <c r="AO4" s="1447"/>
      <c r="AP4" s="1447"/>
      <c r="AQ4" s="1447"/>
      <c r="AR4" s="1447"/>
      <c r="AS4" s="1447"/>
      <c r="AT4" s="1447"/>
      <c r="AU4" s="1447"/>
      <c r="AV4" s="352"/>
      <c r="AW4" s="352"/>
      <c r="AX4" s="352"/>
      <c r="AY4" s="352"/>
      <c r="AZ4" s="352"/>
      <c r="BA4" s="352"/>
      <c r="BB4" s="352"/>
      <c r="BC4" s="352"/>
      <c r="BD4" s="352"/>
      <c r="BE4" s="352"/>
      <c r="BF4" s="352"/>
      <c r="BG4" s="352"/>
      <c r="BH4" s="352"/>
      <c r="BI4" s="352"/>
      <c r="BJ4" s="352"/>
      <c r="BK4" s="352"/>
      <c r="BL4" s="352"/>
      <c r="BM4" s="352"/>
      <c r="BN4" s="352"/>
      <c r="BO4" s="352"/>
    </row>
    <row r="5" spans="2:68" ht="24" customHeight="1">
      <c r="O5" s="910" t="s">
        <v>96</v>
      </c>
      <c r="P5" s="910"/>
      <c r="Q5" s="910"/>
      <c r="R5" s="910"/>
      <c r="S5" s="709">
        <f>'１申請書'!$K$9</f>
        <v>0</v>
      </c>
      <c r="T5" s="709"/>
      <c r="U5" s="709"/>
      <c r="V5" s="709"/>
      <c r="W5" s="709"/>
      <c r="X5" s="709"/>
      <c r="Y5" s="709"/>
      <c r="Z5" s="709"/>
      <c r="AA5" s="709"/>
      <c r="AB5" s="709"/>
      <c r="AC5" s="709"/>
      <c r="AD5" s="516"/>
      <c r="AE5" s="512"/>
      <c r="AF5" s="512"/>
      <c r="AG5" s="512"/>
      <c r="AH5" s="512"/>
      <c r="AI5" s="512"/>
      <c r="AJ5" s="1447"/>
      <c r="AK5" s="1447"/>
      <c r="AL5" s="1447"/>
      <c r="AM5" s="1447"/>
      <c r="AN5" s="1447"/>
      <c r="AO5" s="1447"/>
      <c r="AP5" s="1447"/>
      <c r="AQ5" s="1447"/>
      <c r="AR5" s="1447"/>
      <c r="AS5" s="1447"/>
      <c r="AT5" s="1447"/>
      <c r="AU5" s="1447"/>
      <c r="AV5" s="352"/>
      <c r="AW5" s="352"/>
      <c r="AX5" s="352"/>
      <c r="AY5" s="352"/>
      <c r="AZ5" s="352"/>
      <c r="BA5" s="352"/>
      <c r="BB5" s="352"/>
      <c r="BC5" s="352"/>
      <c r="BD5" s="352"/>
      <c r="BE5" s="352"/>
      <c r="BF5" s="352"/>
      <c r="BG5" s="352"/>
      <c r="BH5" s="352"/>
      <c r="BI5" s="352"/>
      <c r="BJ5" s="352"/>
      <c r="BK5" s="352"/>
      <c r="BL5" s="352"/>
      <c r="BM5" s="352"/>
      <c r="BN5" s="352"/>
    </row>
    <row r="6" spans="2:68" ht="13.5" customHeight="1">
      <c r="AJ6" s="489"/>
      <c r="AK6" s="489"/>
      <c r="AL6" s="489"/>
      <c r="AM6" s="489"/>
      <c r="AN6" s="489"/>
      <c r="AO6" s="489"/>
      <c r="AP6" s="489"/>
      <c r="AQ6" s="489"/>
      <c r="AR6" s="489"/>
      <c r="AS6" s="489"/>
      <c r="AU6" s="352"/>
      <c r="AV6" s="352"/>
      <c r="AW6" s="352"/>
      <c r="AX6" s="352"/>
      <c r="AY6" s="352"/>
      <c r="AZ6" s="352"/>
      <c r="BA6" s="352"/>
      <c r="BB6" s="352"/>
      <c r="BC6" s="352"/>
      <c r="BD6" s="352"/>
      <c r="BE6" s="352"/>
      <c r="BF6" s="352"/>
      <c r="BG6" s="352"/>
      <c r="BH6" s="352"/>
      <c r="BI6" s="352"/>
      <c r="BJ6" s="352"/>
      <c r="BK6" s="352"/>
      <c r="BL6" s="352"/>
      <c r="BM6" s="352"/>
      <c r="BN6" s="352"/>
      <c r="BO6" s="352"/>
    </row>
    <row r="7" spans="2:68" s="389" customFormat="1" ht="84.75" customHeight="1">
      <c r="B7" s="388" t="s">
        <v>536</v>
      </c>
      <c r="C7" s="1680" t="s">
        <v>535</v>
      </c>
      <c r="D7" s="1680"/>
      <c r="E7" s="1680"/>
      <c r="F7" s="1680"/>
      <c r="G7" s="1681" t="s">
        <v>795</v>
      </c>
      <c r="H7" s="1682"/>
      <c r="I7" s="1682"/>
      <c r="J7" s="1682"/>
      <c r="K7" s="1682"/>
      <c r="L7" s="1682"/>
      <c r="M7" s="1682"/>
      <c r="N7" s="1682"/>
      <c r="O7" s="1682"/>
      <c r="P7" s="1683" t="s">
        <v>534</v>
      </c>
      <c r="Q7" s="1683"/>
      <c r="R7" s="1683"/>
      <c r="S7" s="1679" t="s">
        <v>533</v>
      </c>
      <c r="T7" s="1679"/>
      <c r="U7" s="1679"/>
      <c r="V7" s="1679"/>
      <c r="W7" s="1679" t="s">
        <v>532</v>
      </c>
      <c r="X7" s="1679"/>
      <c r="Y7" s="1679"/>
      <c r="Z7" s="1679"/>
      <c r="AA7" s="1679" t="s">
        <v>797</v>
      </c>
      <c r="AB7" s="1679"/>
      <c r="AC7" s="1679"/>
      <c r="AD7" s="1679"/>
      <c r="AJ7" s="495" t="str">
        <f>IF(COUNTIF(AJ8:AJ25,"")=6,"未入力","")</f>
        <v/>
      </c>
      <c r="AK7" s="80" t="s">
        <v>546</v>
      </c>
      <c r="AL7" s="80"/>
      <c r="AM7" s="80"/>
      <c r="AN7" s="80"/>
      <c r="AO7" s="80"/>
      <c r="AP7" s="80"/>
      <c r="AQ7" s="80"/>
      <c r="AR7" s="80"/>
      <c r="AS7" s="285"/>
      <c r="AT7" s="285"/>
      <c r="AV7" s="285"/>
      <c r="AW7" s="285"/>
      <c r="AX7" s="285"/>
      <c r="AY7" s="285"/>
      <c r="AZ7" s="285"/>
      <c r="BA7" s="285"/>
      <c r="BB7" s="285"/>
      <c r="BC7" s="285"/>
      <c r="BD7" s="285"/>
      <c r="BE7" s="285"/>
      <c r="BF7" s="285"/>
      <c r="BG7" s="285"/>
      <c r="BH7" s="285"/>
      <c r="BI7" s="285"/>
      <c r="BJ7" s="285"/>
      <c r="BK7" s="285"/>
      <c r="BL7" s="285"/>
      <c r="BM7" s="285"/>
      <c r="BN7" s="285"/>
      <c r="BO7" s="285"/>
      <c r="BP7" s="285"/>
    </row>
    <row r="8" spans="2:68" ht="24" customHeight="1">
      <c r="B8" s="1674">
        <v>1</v>
      </c>
      <c r="C8" s="1665"/>
      <c r="D8" s="1666"/>
      <c r="E8" s="1666"/>
      <c r="F8" s="1667"/>
      <c r="G8" s="1663"/>
      <c r="H8" s="1663"/>
      <c r="I8" s="1663"/>
      <c r="J8" s="1663"/>
      <c r="K8" s="1663"/>
      <c r="L8" s="1663"/>
      <c r="M8" s="1663"/>
      <c r="N8" s="1664"/>
      <c r="O8" s="1664"/>
      <c r="P8" s="1636"/>
      <c r="Q8" s="1637"/>
      <c r="R8" s="1638"/>
      <c r="S8" s="1645"/>
      <c r="T8" s="1646"/>
      <c r="U8" s="1646"/>
      <c r="V8" s="1647"/>
      <c r="W8" s="1654"/>
      <c r="X8" s="1655"/>
      <c r="Y8" s="1655"/>
      <c r="Z8" s="1656"/>
      <c r="AA8" s="1654"/>
      <c r="AB8" s="1655"/>
      <c r="AC8" s="1655"/>
      <c r="AD8" s="1656"/>
      <c r="AJ8" s="1406" t="str">
        <f>IF(AND(C8&lt;&gt;"",G8,G9,G10,P8,S8,W8&lt;&gt;""),"OK",IF(AND(C8="",G8,G9,G10,P8,S8,W8=""),"","未入力"))</f>
        <v/>
      </c>
      <c r="AK8" s="1463" t="s">
        <v>774</v>
      </c>
      <c r="AL8" s="1183"/>
      <c r="AM8" s="1183"/>
      <c r="AN8" s="1183"/>
      <c r="AO8" s="1183"/>
      <c r="AP8" s="1464"/>
      <c r="AQ8" s="390"/>
      <c r="AR8" s="390"/>
      <c r="AS8" s="2"/>
      <c r="AT8" s="2"/>
      <c r="AU8" s="2"/>
      <c r="AV8" s="2"/>
      <c r="AW8" s="2"/>
      <c r="AX8" s="2"/>
      <c r="AY8" s="2"/>
      <c r="AZ8" s="2"/>
      <c r="BA8" s="2"/>
      <c r="BB8" s="2"/>
      <c r="BC8" s="2"/>
      <c r="BD8" s="2"/>
      <c r="BE8" s="2"/>
      <c r="BF8" s="2"/>
      <c r="BG8" s="2"/>
      <c r="BH8" s="2"/>
      <c r="BI8" s="2"/>
      <c r="BJ8" s="2"/>
      <c r="BK8" s="2"/>
      <c r="BL8" s="2"/>
      <c r="BM8" s="2"/>
      <c r="BN8" s="2"/>
      <c r="BO8" s="2"/>
    </row>
    <row r="9" spans="2:68" ht="24" customHeight="1">
      <c r="B9" s="1675"/>
      <c r="C9" s="1668"/>
      <c r="D9" s="1669"/>
      <c r="E9" s="1669"/>
      <c r="F9" s="1670"/>
      <c r="G9" s="1663"/>
      <c r="H9" s="1663"/>
      <c r="I9" s="1663"/>
      <c r="J9" s="1663"/>
      <c r="K9" s="1663"/>
      <c r="L9" s="1663"/>
      <c r="M9" s="1663"/>
      <c r="N9" s="1664"/>
      <c r="O9" s="1664"/>
      <c r="P9" s="1639"/>
      <c r="Q9" s="1640"/>
      <c r="R9" s="1641"/>
      <c r="S9" s="1648"/>
      <c r="T9" s="1649"/>
      <c r="U9" s="1649"/>
      <c r="V9" s="1650"/>
      <c r="W9" s="1657"/>
      <c r="X9" s="1658"/>
      <c r="Y9" s="1658"/>
      <c r="Z9" s="1659"/>
      <c r="AA9" s="1657"/>
      <c r="AB9" s="1658"/>
      <c r="AC9" s="1658"/>
      <c r="AD9" s="1659"/>
      <c r="AJ9" s="1407"/>
      <c r="AK9" s="1619"/>
      <c r="AL9" s="1620"/>
      <c r="AM9" s="1620"/>
      <c r="AN9" s="1620"/>
      <c r="AO9" s="1620"/>
      <c r="AP9" s="1621"/>
      <c r="AQ9" s="390"/>
      <c r="AR9" s="390"/>
      <c r="AS9" s="2"/>
      <c r="AT9" s="2"/>
      <c r="AU9" s="2"/>
      <c r="AV9" s="2"/>
      <c r="AW9" s="2"/>
      <c r="AX9" s="2"/>
      <c r="AY9" s="2"/>
      <c r="AZ9" s="2"/>
      <c r="BA9" s="2"/>
      <c r="BB9" s="2"/>
      <c r="BC9" s="2"/>
      <c r="BD9" s="2"/>
      <c r="BE9" s="2"/>
      <c r="BF9" s="2"/>
      <c r="BG9" s="2"/>
      <c r="BH9" s="2"/>
      <c r="BI9" s="2"/>
      <c r="BJ9" s="2"/>
      <c r="BK9" s="2"/>
      <c r="BL9" s="2"/>
      <c r="BM9" s="2"/>
      <c r="BN9" s="2"/>
      <c r="BO9" s="2"/>
    </row>
    <row r="10" spans="2:68" ht="24" customHeight="1">
      <c r="B10" s="1676"/>
      <c r="C10" s="1671"/>
      <c r="D10" s="1672"/>
      <c r="E10" s="1672"/>
      <c r="F10" s="1673"/>
      <c r="G10" s="1663"/>
      <c r="H10" s="1663"/>
      <c r="I10" s="1663"/>
      <c r="J10" s="1663"/>
      <c r="K10" s="1663"/>
      <c r="L10" s="1663"/>
      <c r="M10" s="1663"/>
      <c r="N10" s="1664"/>
      <c r="O10" s="1664"/>
      <c r="P10" s="1642"/>
      <c r="Q10" s="1643"/>
      <c r="R10" s="1644"/>
      <c r="S10" s="1651"/>
      <c r="T10" s="1652"/>
      <c r="U10" s="1652"/>
      <c r="V10" s="1653"/>
      <c r="W10" s="1660"/>
      <c r="X10" s="1661"/>
      <c r="Y10" s="1661"/>
      <c r="Z10" s="1662"/>
      <c r="AA10" s="1660"/>
      <c r="AB10" s="1661"/>
      <c r="AC10" s="1661"/>
      <c r="AD10" s="1662"/>
      <c r="AJ10" s="1408"/>
      <c r="AK10" s="1465"/>
      <c r="AL10" s="1184"/>
      <c r="AM10" s="1184"/>
      <c r="AN10" s="1184"/>
      <c r="AO10" s="1184"/>
      <c r="AP10" s="1466"/>
      <c r="AQ10" s="390"/>
      <c r="AR10" s="390"/>
      <c r="AS10" s="2"/>
      <c r="AT10" s="2"/>
      <c r="AU10" s="2"/>
      <c r="AV10" s="2"/>
      <c r="AW10" s="2"/>
      <c r="AX10" s="2"/>
      <c r="AY10" s="2"/>
      <c r="AZ10" s="2"/>
      <c r="BA10" s="2"/>
      <c r="BB10" s="2"/>
      <c r="BC10" s="2"/>
      <c r="BD10" s="2"/>
      <c r="BE10" s="2"/>
      <c r="BF10" s="2"/>
      <c r="BG10" s="2"/>
      <c r="BH10" s="2"/>
      <c r="BI10" s="2"/>
      <c r="BJ10" s="2"/>
      <c r="BK10" s="2"/>
      <c r="BL10" s="2"/>
      <c r="BM10" s="2"/>
      <c r="BN10" s="2"/>
      <c r="BO10" s="2"/>
    </row>
    <row r="11" spans="2:68" ht="24" customHeight="1">
      <c r="B11" s="1674">
        <v>2</v>
      </c>
      <c r="C11" s="1665"/>
      <c r="D11" s="1666"/>
      <c r="E11" s="1666"/>
      <c r="F11" s="1667"/>
      <c r="G11" s="1663"/>
      <c r="H11" s="1663"/>
      <c r="I11" s="1663"/>
      <c r="J11" s="1663"/>
      <c r="K11" s="1663"/>
      <c r="L11" s="1663"/>
      <c r="M11" s="1663"/>
      <c r="N11" s="1664"/>
      <c r="O11" s="1664"/>
      <c r="P11" s="1636"/>
      <c r="Q11" s="1637"/>
      <c r="R11" s="1638"/>
      <c r="S11" s="1645"/>
      <c r="T11" s="1646"/>
      <c r="U11" s="1646"/>
      <c r="V11" s="1647"/>
      <c r="W11" s="1654"/>
      <c r="X11" s="1655"/>
      <c r="Y11" s="1655"/>
      <c r="Z11" s="1656"/>
      <c r="AA11" s="1654"/>
      <c r="AB11" s="1655"/>
      <c r="AC11" s="1655"/>
      <c r="AD11" s="1656"/>
      <c r="AJ11" s="1406" t="str">
        <f>IF(AND(C11&lt;&gt;"",G11,G12,G13,P11,S11,W11&lt;&gt;""),"OK",IF(AND(C11="",G11,G12,G13,P11,S11,W11=""),"","未入力"))</f>
        <v/>
      </c>
      <c r="AK11" s="1463" t="s">
        <v>774</v>
      </c>
      <c r="AL11" s="1183"/>
      <c r="AM11" s="1183"/>
      <c r="AN11" s="1183"/>
      <c r="AO11" s="1183"/>
      <c r="AP11" s="1464"/>
    </row>
    <row r="12" spans="2:68" ht="24" customHeight="1">
      <c r="B12" s="1675"/>
      <c r="C12" s="1668"/>
      <c r="D12" s="1669"/>
      <c r="E12" s="1669"/>
      <c r="F12" s="1670"/>
      <c r="G12" s="1663"/>
      <c r="H12" s="1663"/>
      <c r="I12" s="1663"/>
      <c r="J12" s="1663"/>
      <c r="K12" s="1663"/>
      <c r="L12" s="1663"/>
      <c r="M12" s="1663"/>
      <c r="N12" s="1664"/>
      <c r="O12" s="1664"/>
      <c r="P12" s="1639"/>
      <c r="Q12" s="1640"/>
      <c r="R12" s="1641"/>
      <c r="S12" s="1648"/>
      <c r="T12" s="1649"/>
      <c r="U12" s="1649"/>
      <c r="V12" s="1650"/>
      <c r="W12" s="1657"/>
      <c r="X12" s="1658"/>
      <c r="Y12" s="1658"/>
      <c r="Z12" s="1659"/>
      <c r="AA12" s="1657"/>
      <c r="AB12" s="1658"/>
      <c r="AC12" s="1658"/>
      <c r="AD12" s="1659"/>
      <c r="AJ12" s="1407"/>
      <c r="AK12" s="1619"/>
      <c r="AL12" s="1620"/>
      <c r="AM12" s="1620"/>
      <c r="AN12" s="1620"/>
      <c r="AO12" s="1620"/>
      <c r="AP12" s="1621"/>
    </row>
    <row r="13" spans="2:68" ht="24" customHeight="1">
      <c r="B13" s="1676"/>
      <c r="C13" s="1671"/>
      <c r="D13" s="1672"/>
      <c r="E13" s="1672"/>
      <c r="F13" s="1673"/>
      <c r="G13" s="1663"/>
      <c r="H13" s="1663"/>
      <c r="I13" s="1663"/>
      <c r="J13" s="1663"/>
      <c r="K13" s="1663"/>
      <c r="L13" s="1663"/>
      <c r="M13" s="1663"/>
      <c r="N13" s="1664"/>
      <c r="O13" s="1664"/>
      <c r="P13" s="1642"/>
      <c r="Q13" s="1643"/>
      <c r="R13" s="1644"/>
      <c r="S13" s="1651"/>
      <c r="T13" s="1652"/>
      <c r="U13" s="1652"/>
      <c r="V13" s="1653"/>
      <c r="W13" s="1660"/>
      <c r="X13" s="1661"/>
      <c r="Y13" s="1661"/>
      <c r="Z13" s="1662"/>
      <c r="AA13" s="1660"/>
      <c r="AB13" s="1661"/>
      <c r="AC13" s="1661"/>
      <c r="AD13" s="1662"/>
      <c r="AJ13" s="1408"/>
      <c r="AK13" s="1465"/>
      <c r="AL13" s="1184"/>
      <c r="AM13" s="1184"/>
      <c r="AN13" s="1184"/>
      <c r="AO13" s="1184"/>
      <c r="AP13" s="1466"/>
    </row>
    <row r="14" spans="2:68" ht="24" customHeight="1">
      <c r="B14" s="1674">
        <v>3</v>
      </c>
      <c r="C14" s="1665"/>
      <c r="D14" s="1666"/>
      <c r="E14" s="1666"/>
      <c r="F14" s="1667"/>
      <c r="G14" s="1663"/>
      <c r="H14" s="1663"/>
      <c r="I14" s="1663"/>
      <c r="J14" s="1663"/>
      <c r="K14" s="1663"/>
      <c r="L14" s="1663"/>
      <c r="M14" s="1663"/>
      <c r="N14" s="1664"/>
      <c r="O14" s="1664"/>
      <c r="P14" s="1636"/>
      <c r="Q14" s="1637"/>
      <c r="R14" s="1638"/>
      <c r="S14" s="1645"/>
      <c r="T14" s="1646"/>
      <c r="U14" s="1646"/>
      <c r="V14" s="1647"/>
      <c r="W14" s="1654"/>
      <c r="X14" s="1655"/>
      <c r="Y14" s="1655"/>
      <c r="Z14" s="1656"/>
      <c r="AA14" s="1654"/>
      <c r="AB14" s="1655"/>
      <c r="AC14" s="1655"/>
      <c r="AD14" s="1656"/>
      <c r="AJ14" s="1406" t="str">
        <f>IF(AND(C14&lt;&gt;"",G14,G15,G16,P14,S14,W14&lt;&gt;""),"OK",IF(AND(C14="",G14,G15,G16,P14,S14,W14=""),"","未入力"))</f>
        <v/>
      </c>
      <c r="AK14" s="1463" t="s">
        <v>774</v>
      </c>
      <c r="AL14" s="1183"/>
      <c r="AM14" s="1183"/>
      <c r="AN14" s="1183"/>
      <c r="AO14" s="1183"/>
      <c r="AP14" s="1464"/>
    </row>
    <row r="15" spans="2:68" ht="24" customHeight="1">
      <c r="B15" s="1675"/>
      <c r="C15" s="1668"/>
      <c r="D15" s="1669"/>
      <c r="E15" s="1669"/>
      <c r="F15" s="1670"/>
      <c r="G15" s="1663"/>
      <c r="H15" s="1663"/>
      <c r="I15" s="1663"/>
      <c r="J15" s="1663"/>
      <c r="K15" s="1663"/>
      <c r="L15" s="1663"/>
      <c r="M15" s="1663"/>
      <c r="N15" s="1664"/>
      <c r="O15" s="1664"/>
      <c r="P15" s="1639"/>
      <c r="Q15" s="1640"/>
      <c r="R15" s="1641"/>
      <c r="S15" s="1648"/>
      <c r="T15" s="1649"/>
      <c r="U15" s="1649"/>
      <c r="V15" s="1650"/>
      <c r="W15" s="1657"/>
      <c r="X15" s="1658"/>
      <c r="Y15" s="1658"/>
      <c r="Z15" s="1659"/>
      <c r="AA15" s="1657"/>
      <c r="AB15" s="1658"/>
      <c r="AC15" s="1658"/>
      <c r="AD15" s="1659"/>
      <c r="AJ15" s="1407"/>
      <c r="AK15" s="1619"/>
      <c r="AL15" s="1620"/>
      <c r="AM15" s="1620"/>
      <c r="AN15" s="1620"/>
      <c r="AO15" s="1620"/>
      <c r="AP15" s="1621"/>
    </row>
    <row r="16" spans="2:68" ht="24" customHeight="1">
      <c r="B16" s="1676"/>
      <c r="C16" s="1671"/>
      <c r="D16" s="1672"/>
      <c r="E16" s="1672"/>
      <c r="F16" s="1673"/>
      <c r="G16" s="1663"/>
      <c r="H16" s="1663"/>
      <c r="I16" s="1663"/>
      <c r="J16" s="1663"/>
      <c r="K16" s="1663"/>
      <c r="L16" s="1663"/>
      <c r="M16" s="1663"/>
      <c r="N16" s="1664"/>
      <c r="O16" s="1664"/>
      <c r="P16" s="1642"/>
      <c r="Q16" s="1643"/>
      <c r="R16" s="1644"/>
      <c r="S16" s="1651"/>
      <c r="T16" s="1652"/>
      <c r="U16" s="1652"/>
      <c r="V16" s="1653"/>
      <c r="W16" s="1660"/>
      <c r="X16" s="1661"/>
      <c r="Y16" s="1661"/>
      <c r="Z16" s="1662"/>
      <c r="AA16" s="1660"/>
      <c r="AB16" s="1661"/>
      <c r="AC16" s="1661"/>
      <c r="AD16" s="1662"/>
      <c r="AJ16" s="1408"/>
      <c r="AK16" s="1465"/>
      <c r="AL16" s="1184"/>
      <c r="AM16" s="1184"/>
      <c r="AN16" s="1184"/>
      <c r="AO16" s="1184"/>
      <c r="AP16" s="1466"/>
    </row>
    <row r="17" spans="2:42" ht="24" customHeight="1">
      <c r="B17" s="1674">
        <v>4</v>
      </c>
      <c r="C17" s="1665"/>
      <c r="D17" s="1666"/>
      <c r="E17" s="1666"/>
      <c r="F17" s="1667"/>
      <c r="G17" s="1663"/>
      <c r="H17" s="1663"/>
      <c r="I17" s="1663"/>
      <c r="J17" s="1663"/>
      <c r="K17" s="1663"/>
      <c r="L17" s="1663"/>
      <c r="M17" s="1663"/>
      <c r="N17" s="1664"/>
      <c r="O17" s="1664"/>
      <c r="P17" s="1636"/>
      <c r="Q17" s="1637"/>
      <c r="R17" s="1638"/>
      <c r="S17" s="1645"/>
      <c r="T17" s="1646"/>
      <c r="U17" s="1646"/>
      <c r="V17" s="1647"/>
      <c r="W17" s="1654"/>
      <c r="X17" s="1655"/>
      <c r="Y17" s="1655"/>
      <c r="Z17" s="1656"/>
      <c r="AA17" s="1654"/>
      <c r="AB17" s="1655"/>
      <c r="AC17" s="1655"/>
      <c r="AD17" s="1656"/>
      <c r="AJ17" s="1406" t="str">
        <f>IF(AND(C17&lt;&gt;"",G17,G18,G19,P17,S17,W17&lt;&gt;""),"OK",IF(AND(C17="",G17,G18,G19,P17,S17,W17=""),"","未入力"))</f>
        <v/>
      </c>
      <c r="AK17" s="1463" t="s">
        <v>774</v>
      </c>
      <c r="AL17" s="1183"/>
      <c r="AM17" s="1183"/>
      <c r="AN17" s="1183"/>
      <c r="AO17" s="1183"/>
      <c r="AP17" s="1464"/>
    </row>
    <row r="18" spans="2:42" ht="24" customHeight="1">
      <c r="B18" s="1675"/>
      <c r="C18" s="1668"/>
      <c r="D18" s="1669"/>
      <c r="E18" s="1669"/>
      <c r="F18" s="1670"/>
      <c r="G18" s="1663"/>
      <c r="H18" s="1663"/>
      <c r="I18" s="1663"/>
      <c r="J18" s="1663"/>
      <c r="K18" s="1663"/>
      <c r="L18" s="1663"/>
      <c r="M18" s="1663"/>
      <c r="N18" s="1664"/>
      <c r="O18" s="1664"/>
      <c r="P18" s="1639"/>
      <c r="Q18" s="1640"/>
      <c r="R18" s="1641"/>
      <c r="S18" s="1648"/>
      <c r="T18" s="1649"/>
      <c r="U18" s="1649"/>
      <c r="V18" s="1650"/>
      <c r="W18" s="1657"/>
      <c r="X18" s="1658"/>
      <c r="Y18" s="1658"/>
      <c r="Z18" s="1659"/>
      <c r="AA18" s="1657"/>
      <c r="AB18" s="1658"/>
      <c r="AC18" s="1658"/>
      <c r="AD18" s="1659"/>
      <c r="AJ18" s="1407"/>
      <c r="AK18" s="1619"/>
      <c r="AL18" s="1620"/>
      <c r="AM18" s="1620"/>
      <c r="AN18" s="1620"/>
      <c r="AO18" s="1620"/>
      <c r="AP18" s="1621"/>
    </row>
    <row r="19" spans="2:42" ht="24" customHeight="1">
      <c r="B19" s="1676"/>
      <c r="C19" s="1671"/>
      <c r="D19" s="1672"/>
      <c r="E19" s="1672"/>
      <c r="F19" s="1673"/>
      <c r="G19" s="1663"/>
      <c r="H19" s="1663"/>
      <c r="I19" s="1663"/>
      <c r="J19" s="1663"/>
      <c r="K19" s="1663"/>
      <c r="L19" s="1663"/>
      <c r="M19" s="1663"/>
      <c r="N19" s="1664"/>
      <c r="O19" s="1664"/>
      <c r="P19" s="1642"/>
      <c r="Q19" s="1643"/>
      <c r="R19" s="1644"/>
      <c r="S19" s="1651"/>
      <c r="T19" s="1652"/>
      <c r="U19" s="1652"/>
      <c r="V19" s="1653"/>
      <c r="W19" s="1660"/>
      <c r="X19" s="1661"/>
      <c r="Y19" s="1661"/>
      <c r="Z19" s="1662"/>
      <c r="AA19" s="1660"/>
      <c r="AB19" s="1661"/>
      <c r="AC19" s="1661"/>
      <c r="AD19" s="1662"/>
      <c r="AJ19" s="1408"/>
      <c r="AK19" s="1465"/>
      <c r="AL19" s="1184"/>
      <c r="AM19" s="1184"/>
      <c r="AN19" s="1184"/>
      <c r="AO19" s="1184"/>
      <c r="AP19" s="1466"/>
    </row>
    <row r="20" spans="2:42" ht="24" customHeight="1">
      <c r="B20" s="1674">
        <v>5</v>
      </c>
      <c r="C20" s="1665"/>
      <c r="D20" s="1666"/>
      <c r="E20" s="1666"/>
      <c r="F20" s="1667"/>
      <c r="G20" s="1663"/>
      <c r="H20" s="1663"/>
      <c r="I20" s="1663"/>
      <c r="J20" s="1663"/>
      <c r="K20" s="1663"/>
      <c r="L20" s="1663"/>
      <c r="M20" s="1663"/>
      <c r="N20" s="1664"/>
      <c r="O20" s="1664"/>
      <c r="P20" s="1636"/>
      <c r="Q20" s="1637"/>
      <c r="R20" s="1638"/>
      <c r="S20" s="1645"/>
      <c r="T20" s="1646"/>
      <c r="U20" s="1646"/>
      <c r="V20" s="1647"/>
      <c r="W20" s="1654"/>
      <c r="X20" s="1655"/>
      <c r="Y20" s="1655"/>
      <c r="Z20" s="1656"/>
      <c r="AA20" s="1654"/>
      <c r="AB20" s="1655"/>
      <c r="AC20" s="1655"/>
      <c r="AD20" s="1656"/>
      <c r="AJ20" s="1406" t="str">
        <f>IF(AND(C20&lt;&gt;"",G20,G21,G22,P20,S20,W20&lt;&gt;""),"OK",IF(AND(C20="",G20,G21,G22,P20,S20,W20=""),"","未入力"))</f>
        <v/>
      </c>
      <c r="AK20" s="1463" t="s">
        <v>774</v>
      </c>
      <c r="AL20" s="1183"/>
      <c r="AM20" s="1183"/>
      <c r="AN20" s="1183"/>
      <c r="AO20" s="1183"/>
      <c r="AP20" s="1464"/>
    </row>
    <row r="21" spans="2:42" ht="24" customHeight="1">
      <c r="B21" s="1675"/>
      <c r="C21" s="1668"/>
      <c r="D21" s="1669"/>
      <c r="E21" s="1669"/>
      <c r="F21" s="1670"/>
      <c r="G21" s="1663"/>
      <c r="H21" s="1663"/>
      <c r="I21" s="1663"/>
      <c r="J21" s="1663"/>
      <c r="K21" s="1663"/>
      <c r="L21" s="1663"/>
      <c r="M21" s="1663"/>
      <c r="N21" s="1664"/>
      <c r="O21" s="1664"/>
      <c r="P21" s="1639"/>
      <c r="Q21" s="1640"/>
      <c r="R21" s="1641"/>
      <c r="S21" s="1648"/>
      <c r="T21" s="1649"/>
      <c r="U21" s="1649"/>
      <c r="V21" s="1650"/>
      <c r="W21" s="1657"/>
      <c r="X21" s="1658"/>
      <c r="Y21" s="1658"/>
      <c r="Z21" s="1659"/>
      <c r="AA21" s="1657"/>
      <c r="AB21" s="1658"/>
      <c r="AC21" s="1658"/>
      <c r="AD21" s="1659"/>
      <c r="AJ21" s="1407"/>
      <c r="AK21" s="1619"/>
      <c r="AL21" s="1620"/>
      <c r="AM21" s="1620"/>
      <c r="AN21" s="1620"/>
      <c r="AO21" s="1620"/>
      <c r="AP21" s="1621"/>
    </row>
    <row r="22" spans="2:42" ht="24" customHeight="1">
      <c r="B22" s="1676"/>
      <c r="C22" s="1671"/>
      <c r="D22" s="1672"/>
      <c r="E22" s="1672"/>
      <c r="F22" s="1673"/>
      <c r="G22" s="1663"/>
      <c r="H22" s="1663"/>
      <c r="I22" s="1663"/>
      <c r="J22" s="1663"/>
      <c r="K22" s="1663"/>
      <c r="L22" s="1663"/>
      <c r="M22" s="1663"/>
      <c r="N22" s="1664"/>
      <c r="O22" s="1664"/>
      <c r="P22" s="1642"/>
      <c r="Q22" s="1643"/>
      <c r="R22" s="1644"/>
      <c r="S22" s="1651"/>
      <c r="T22" s="1652"/>
      <c r="U22" s="1652"/>
      <c r="V22" s="1653"/>
      <c r="W22" s="1660"/>
      <c r="X22" s="1661"/>
      <c r="Y22" s="1661"/>
      <c r="Z22" s="1662"/>
      <c r="AA22" s="1660"/>
      <c r="AB22" s="1661"/>
      <c r="AC22" s="1661"/>
      <c r="AD22" s="1662"/>
      <c r="AJ22" s="1408"/>
      <c r="AK22" s="1465"/>
      <c r="AL22" s="1184"/>
      <c r="AM22" s="1184"/>
      <c r="AN22" s="1184"/>
      <c r="AO22" s="1184"/>
      <c r="AP22" s="1466"/>
    </row>
    <row r="23" spans="2:42" ht="24" customHeight="1">
      <c r="B23" s="1674">
        <v>6</v>
      </c>
      <c r="C23" s="1665"/>
      <c r="D23" s="1666"/>
      <c r="E23" s="1666"/>
      <c r="F23" s="1667"/>
      <c r="G23" s="1663"/>
      <c r="H23" s="1663"/>
      <c r="I23" s="1663"/>
      <c r="J23" s="1663"/>
      <c r="K23" s="1663"/>
      <c r="L23" s="1663"/>
      <c r="M23" s="1663"/>
      <c r="N23" s="1664"/>
      <c r="O23" s="1664"/>
      <c r="P23" s="1636"/>
      <c r="Q23" s="1637"/>
      <c r="R23" s="1638"/>
      <c r="S23" s="1645"/>
      <c r="T23" s="1646"/>
      <c r="U23" s="1646"/>
      <c r="V23" s="1647"/>
      <c r="W23" s="1654"/>
      <c r="X23" s="1655"/>
      <c r="Y23" s="1655"/>
      <c r="Z23" s="1656"/>
      <c r="AA23" s="1654"/>
      <c r="AB23" s="1655"/>
      <c r="AC23" s="1655"/>
      <c r="AD23" s="1656"/>
      <c r="AJ23" s="1406" t="str">
        <f>IF(AND(C23&lt;&gt;"",G23,G24,G25,P23,S23,W23&lt;&gt;""),"OK",IF(AND(C23="",G23,G24,G25,P23,S23,W23=""),"","未入力"))</f>
        <v/>
      </c>
      <c r="AK23" s="1463" t="s">
        <v>774</v>
      </c>
      <c r="AL23" s="1183"/>
      <c r="AM23" s="1183"/>
      <c r="AN23" s="1183"/>
      <c r="AO23" s="1183"/>
      <c r="AP23" s="1464"/>
    </row>
    <row r="24" spans="2:42" ht="24" customHeight="1">
      <c r="B24" s="1675"/>
      <c r="C24" s="1668"/>
      <c r="D24" s="1669"/>
      <c r="E24" s="1669"/>
      <c r="F24" s="1670"/>
      <c r="G24" s="1663"/>
      <c r="H24" s="1663"/>
      <c r="I24" s="1663"/>
      <c r="J24" s="1663"/>
      <c r="K24" s="1663"/>
      <c r="L24" s="1663"/>
      <c r="M24" s="1663"/>
      <c r="N24" s="1664"/>
      <c r="O24" s="1664"/>
      <c r="P24" s="1639"/>
      <c r="Q24" s="1640"/>
      <c r="R24" s="1641"/>
      <c r="S24" s="1648"/>
      <c r="T24" s="1649"/>
      <c r="U24" s="1649"/>
      <c r="V24" s="1650"/>
      <c r="W24" s="1657"/>
      <c r="X24" s="1658"/>
      <c r="Y24" s="1658"/>
      <c r="Z24" s="1659"/>
      <c r="AA24" s="1657"/>
      <c r="AB24" s="1658"/>
      <c r="AC24" s="1658"/>
      <c r="AD24" s="1659"/>
      <c r="AJ24" s="1407"/>
      <c r="AK24" s="1619"/>
      <c r="AL24" s="1620"/>
      <c r="AM24" s="1620"/>
      <c r="AN24" s="1620"/>
      <c r="AO24" s="1620"/>
      <c r="AP24" s="1621"/>
    </row>
    <row r="25" spans="2:42" ht="24" customHeight="1">
      <c r="B25" s="1676"/>
      <c r="C25" s="1671"/>
      <c r="D25" s="1672"/>
      <c r="E25" s="1672"/>
      <c r="F25" s="1673"/>
      <c r="G25" s="1663"/>
      <c r="H25" s="1663"/>
      <c r="I25" s="1663"/>
      <c r="J25" s="1663"/>
      <c r="K25" s="1663"/>
      <c r="L25" s="1663"/>
      <c r="M25" s="1663"/>
      <c r="N25" s="1664"/>
      <c r="O25" s="1664"/>
      <c r="P25" s="1642"/>
      <c r="Q25" s="1643"/>
      <c r="R25" s="1644"/>
      <c r="S25" s="1651"/>
      <c r="T25" s="1652"/>
      <c r="U25" s="1652"/>
      <c r="V25" s="1653"/>
      <c r="W25" s="1660"/>
      <c r="X25" s="1661"/>
      <c r="Y25" s="1661"/>
      <c r="Z25" s="1662"/>
      <c r="AA25" s="1660"/>
      <c r="AB25" s="1661"/>
      <c r="AC25" s="1661"/>
      <c r="AD25" s="1662"/>
      <c r="AJ25" s="1408"/>
      <c r="AK25" s="1465"/>
      <c r="AL25" s="1184"/>
      <c r="AM25" s="1184"/>
      <c r="AN25" s="1184"/>
      <c r="AO25" s="1184"/>
      <c r="AP25" s="1466"/>
    </row>
    <row r="27" spans="2:42" ht="18" customHeight="1">
      <c r="B27" s="1632" t="s">
        <v>804</v>
      </c>
      <c r="C27" s="1633"/>
      <c r="D27" s="1633"/>
      <c r="E27" s="1633" t="s">
        <v>805</v>
      </c>
      <c r="F27" s="1631"/>
      <c r="G27" s="1631"/>
      <c r="H27" s="1631"/>
      <c r="I27" s="1631"/>
      <c r="J27" s="1631"/>
      <c r="K27" s="1631"/>
      <c r="L27" s="1631"/>
      <c r="M27" s="1631"/>
      <c r="N27" s="1631"/>
      <c r="O27" s="1631"/>
      <c r="P27" s="1631"/>
      <c r="Q27" s="1631"/>
      <c r="R27" s="1631"/>
      <c r="S27" s="1631"/>
      <c r="T27" s="1631"/>
      <c r="U27" s="1631"/>
      <c r="V27" s="1631"/>
      <c r="W27" s="1631"/>
      <c r="X27" s="1631"/>
      <c r="Y27" s="1631"/>
      <c r="Z27" s="1631"/>
      <c r="AA27" s="1631"/>
      <c r="AB27" s="1631"/>
      <c r="AC27" s="1631"/>
      <c r="AD27" s="1631"/>
    </row>
    <row r="28" spans="2:42" ht="18" customHeight="1">
      <c r="B28" s="545"/>
      <c r="C28" s="545"/>
      <c r="D28" s="545"/>
      <c r="E28" s="1631"/>
      <c r="F28" s="1631"/>
      <c r="G28" s="1631"/>
      <c r="H28" s="1631"/>
      <c r="I28" s="1631"/>
      <c r="J28" s="1631"/>
      <c r="K28" s="1631"/>
      <c r="L28" s="1631"/>
      <c r="M28" s="1631"/>
      <c r="N28" s="1631"/>
      <c r="O28" s="1631"/>
      <c r="P28" s="1631"/>
      <c r="Q28" s="1631"/>
      <c r="R28" s="1631"/>
      <c r="S28" s="1631"/>
      <c r="T28" s="1631"/>
      <c r="U28" s="1631"/>
      <c r="V28" s="1631"/>
      <c r="W28" s="1631"/>
      <c r="X28" s="1631"/>
      <c r="Y28" s="1631"/>
      <c r="Z28" s="1631"/>
      <c r="AA28" s="1631"/>
      <c r="AB28" s="1631"/>
      <c r="AC28" s="1631"/>
      <c r="AD28" s="1631"/>
    </row>
    <row r="29" spans="2:42" ht="18" customHeight="1">
      <c r="B29" s="1634" t="s">
        <v>806</v>
      </c>
      <c r="C29" s="1631"/>
      <c r="D29" s="1631"/>
      <c r="E29" s="1635" t="s">
        <v>807</v>
      </c>
      <c r="F29" s="1631"/>
      <c r="G29" s="1631"/>
      <c r="H29" s="1631"/>
      <c r="I29" s="1631"/>
      <c r="J29" s="1631"/>
      <c r="K29" s="1631"/>
      <c r="L29" s="1631"/>
      <c r="M29" s="1631"/>
      <c r="N29" s="1631"/>
      <c r="O29" s="1631"/>
      <c r="P29" s="1631"/>
      <c r="Q29" s="1631"/>
      <c r="R29" s="1631"/>
      <c r="S29" s="1631"/>
      <c r="T29" s="1631"/>
      <c r="U29" s="1631"/>
      <c r="V29" s="1631"/>
      <c r="W29" s="1631"/>
      <c r="X29" s="1631"/>
      <c r="Y29" s="1631"/>
      <c r="Z29" s="1631"/>
      <c r="AA29" s="1631"/>
      <c r="AB29" s="1631"/>
      <c r="AC29" s="1631"/>
      <c r="AD29" s="1631"/>
    </row>
    <row r="30" spans="2:42" ht="18" customHeight="1">
      <c r="B30" s="1677" t="s">
        <v>798</v>
      </c>
      <c r="C30" s="1678"/>
      <c r="D30" s="1678"/>
      <c r="E30" s="1678"/>
      <c r="F30" s="1630" t="s">
        <v>799</v>
      </c>
      <c r="G30" s="1631"/>
      <c r="H30" s="1631"/>
      <c r="I30" s="1631"/>
      <c r="J30" s="1631"/>
      <c r="K30" s="1631"/>
      <c r="L30" s="1631"/>
      <c r="M30" s="1631"/>
      <c r="N30" s="1631"/>
      <c r="O30" s="1631"/>
      <c r="P30" s="1631"/>
      <c r="Q30" s="1631"/>
      <c r="R30" s="1631"/>
      <c r="S30" s="1631"/>
      <c r="T30" s="1631"/>
      <c r="U30" s="1631"/>
      <c r="V30" s="1631"/>
      <c r="W30" s="1631"/>
      <c r="X30" s="1631"/>
      <c r="Y30" s="1631"/>
      <c r="Z30" s="1631"/>
      <c r="AA30" s="1631"/>
      <c r="AB30" s="1631"/>
      <c r="AC30" s="1631"/>
      <c r="AD30" s="1631"/>
      <c r="AE30" s="524"/>
    </row>
    <row r="31" spans="2:42" ht="18" customHeight="1">
      <c r="B31" s="543"/>
      <c r="C31" s="543"/>
      <c r="D31" s="543"/>
      <c r="E31" s="543"/>
      <c r="F31" s="1631"/>
      <c r="G31" s="1631"/>
      <c r="H31" s="1631"/>
      <c r="I31" s="1631"/>
      <c r="J31" s="1631"/>
      <c r="K31" s="1631"/>
      <c r="L31" s="1631"/>
      <c r="M31" s="1631"/>
      <c r="N31" s="1631"/>
      <c r="O31" s="1631"/>
      <c r="P31" s="1631"/>
      <c r="Q31" s="1631"/>
      <c r="R31" s="1631"/>
      <c r="S31" s="1631"/>
      <c r="T31" s="1631"/>
      <c r="U31" s="1631"/>
      <c r="V31" s="1631"/>
      <c r="W31" s="1631"/>
      <c r="X31" s="1631"/>
      <c r="Y31" s="1631"/>
      <c r="Z31" s="1631"/>
      <c r="AA31" s="1631"/>
      <c r="AB31" s="1631"/>
      <c r="AC31" s="1631"/>
      <c r="AD31" s="1631"/>
      <c r="AE31" s="524"/>
    </row>
    <row r="32" spans="2:42" ht="18" customHeight="1">
      <c r="B32" s="1677" t="s">
        <v>800</v>
      </c>
      <c r="C32" s="1678"/>
      <c r="D32" s="1678"/>
      <c r="E32" s="1678"/>
      <c r="F32" s="1630" t="s">
        <v>801</v>
      </c>
      <c r="G32" s="1631"/>
      <c r="H32" s="1631"/>
      <c r="I32" s="1631"/>
      <c r="J32" s="1631"/>
      <c r="K32" s="1631"/>
      <c r="L32" s="1631"/>
      <c r="M32" s="1631"/>
      <c r="N32" s="1631"/>
      <c r="O32" s="1631"/>
      <c r="P32" s="1631"/>
      <c r="Q32" s="1631"/>
      <c r="R32" s="1631"/>
      <c r="S32" s="1631"/>
      <c r="T32" s="1631"/>
      <c r="U32" s="1631"/>
      <c r="V32" s="1631"/>
      <c r="W32" s="1631"/>
      <c r="X32" s="1631"/>
      <c r="Y32" s="1631"/>
      <c r="Z32" s="1631"/>
      <c r="AA32" s="1631"/>
      <c r="AB32" s="1631"/>
      <c r="AC32" s="1631"/>
      <c r="AD32" s="1631"/>
      <c r="AE32" s="524"/>
    </row>
    <row r="33" spans="1:31" ht="18" customHeight="1">
      <c r="B33" s="543"/>
      <c r="C33" s="543"/>
      <c r="D33" s="543"/>
      <c r="E33" s="543"/>
      <c r="F33" s="1631"/>
      <c r="G33" s="1631"/>
      <c r="H33" s="1631"/>
      <c r="I33" s="1631"/>
      <c r="J33" s="1631"/>
      <c r="K33" s="1631"/>
      <c r="L33" s="1631"/>
      <c r="M33" s="1631"/>
      <c r="N33" s="1631"/>
      <c r="O33" s="1631"/>
      <c r="P33" s="1631"/>
      <c r="Q33" s="1631"/>
      <c r="R33" s="1631"/>
      <c r="S33" s="1631"/>
      <c r="T33" s="1631"/>
      <c r="U33" s="1631"/>
      <c r="V33" s="1631"/>
      <c r="W33" s="1631"/>
      <c r="X33" s="1631"/>
      <c r="Y33" s="1631"/>
      <c r="Z33" s="1631"/>
      <c r="AA33" s="1631"/>
      <c r="AB33" s="1631"/>
      <c r="AC33" s="1631"/>
      <c r="AD33" s="1631"/>
      <c r="AE33" s="524"/>
    </row>
    <row r="34" spans="1:31" ht="18" customHeight="1">
      <c r="B34" s="1677" t="s">
        <v>803</v>
      </c>
      <c r="C34" s="1678"/>
      <c r="D34" s="1678"/>
      <c r="E34" s="1678"/>
      <c r="F34" s="1633" t="s">
        <v>802</v>
      </c>
      <c r="G34" s="1633"/>
      <c r="H34" s="1633"/>
      <c r="I34" s="1633"/>
      <c r="J34" s="1633"/>
      <c r="K34" s="1633"/>
      <c r="L34" s="1633"/>
      <c r="M34" s="1633"/>
      <c r="N34" s="1633"/>
      <c r="O34" s="1633"/>
      <c r="P34" s="1633"/>
      <c r="Q34" s="1633"/>
      <c r="R34" s="1633"/>
      <c r="S34" s="1633"/>
      <c r="T34" s="1633"/>
      <c r="U34" s="1633"/>
      <c r="V34" s="1633"/>
      <c r="W34" s="1633"/>
      <c r="X34" s="1633"/>
      <c r="Y34" s="1633"/>
      <c r="Z34" s="1633"/>
      <c r="AA34" s="1633"/>
      <c r="AB34" s="1633"/>
      <c r="AC34" s="1633"/>
      <c r="AD34" s="1633"/>
    </row>
    <row r="35" spans="1:31" ht="18" customHeight="1">
      <c r="B35" s="546"/>
      <c r="C35" s="546"/>
      <c r="D35" s="546"/>
      <c r="E35" s="546"/>
      <c r="F35" s="1633"/>
      <c r="G35" s="1633"/>
      <c r="H35" s="1633"/>
      <c r="I35" s="1633"/>
      <c r="J35" s="1633"/>
      <c r="K35" s="1633"/>
      <c r="L35" s="1633"/>
      <c r="M35" s="1633"/>
      <c r="N35" s="1633"/>
      <c r="O35" s="1633"/>
      <c r="P35" s="1633"/>
      <c r="Q35" s="1633"/>
      <c r="R35" s="1633"/>
      <c r="S35" s="1633"/>
      <c r="T35" s="1633"/>
      <c r="U35" s="1633"/>
      <c r="V35" s="1633"/>
      <c r="W35" s="1633"/>
      <c r="X35" s="1633"/>
      <c r="Y35" s="1633"/>
      <c r="Z35" s="1633"/>
      <c r="AA35" s="1633"/>
      <c r="AB35" s="1633"/>
      <c r="AC35" s="1633"/>
      <c r="AD35" s="1633"/>
    </row>
    <row r="36" spans="1:31" ht="18" customHeight="1">
      <c r="B36" s="1634" t="s">
        <v>808</v>
      </c>
      <c r="C36" s="1631"/>
      <c r="D36" s="1631"/>
      <c r="E36" s="1635" t="s">
        <v>809</v>
      </c>
      <c r="F36" s="1631"/>
      <c r="G36" s="1631"/>
      <c r="H36" s="1631"/>
      <c r="I36" s="1631"/>
      <c r="J36" s="1631"/>
      <c r="K36" s="1631"/>
      <c r="L36" s="1631"/>
      <c r="M36" s="1631"/>
      <c r="N36" s="1631"/>
      <c r="O36" s="1631"/>
      <c r="P36" s="1631"/>
      <c r="Q36" s="1631"/>
      <c r="R36" s="1631"/>
      <c r="S36" s="1631"/>
      <c r="T36" s="1631"/>
      <c r="U36" s="1631"/>
      <c r="V36" s="1631"/>
      <c r="W36" s="1631"/>
      <c r="X36" s="1631"/>
      <c r="Y36" s="1631"/>
      <c r="Z36" s="1631"/>
      <c r="AA36" s="1631"/>
      <c r="AB36" s="1631"/>
      <c r="AC36" s="1631"/>
      <c r="AD36" s="1631"/>
    </row>
    <row r="37" spans="1:31">
      <c r="B37" s="387"/>
      <c r="C37" s="387"/>
      <c r="D37" s="387"/>
      <c r="E37" s="387"/>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row>
    <row r="39" spans="1:31">
      <c r="B39" s="387"/>
      <c r="C39" s="387"/>
      <c r="D39" s="387"/>
      <c r="E39" s="387"/>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row>
    <row r="40" spans="1:31" ht="18.75">
      <c r="B40" s="1626" t="s">
        <v>770</v>
      </c>
      <c r="C40" s="1627"/>
      <c r="D40" s="1628"/>
      <c r="E40" s="1629"/>
      <c r="F40" s="1684" t="s">
        <v>828</v>
      </c>
      <c r="G40" s="1685"/>
      <c r="H40" s="1685"/>
      <c r="I40" s="1685"/>
      <c r="J40" s="1685"/>
      <c r="K40" s="1685"/>
      <c r="L40" s="1685"/>
      <c r="M40" s="1685"/>
      <c r="N40" s="1685"/>
      <c r="O40" s="1685"/>
      <c r="P40" s="1685"/>
      <c r="Q40" s="1685"/>
      <c r="R40" s="1685"/>
      <c r="S40" s="1685"/>
      <c r="T40" s="1685"/>
      <c r="U40" s="1685"/>
      <c r="V40" s="1685"/>
      <c r="W40" s="1685"/>
      <c r="X40" s="1685"/>
      <c r="Y40" s="1685"/>
      <c r="Z40" s="1685"/>
      <c r="AA40" s="1685"/>
      <c r="AB40" s="1685"/>
      <c r="AC40" s="1685"/>
      <c r="AD40" s="1685"/>
      <c r="AE40" s="519" t="str">
        <f>IF(COUNTIF(AJ46:AJ62,"未入力"),"未入力の項目があります","")</f>
        <v/>
      </c>
    </row>
    <row r="41" spans="1:31" ht="18.75">
      <c r="B41" s="520"/>
      <c r="C41" s="520"/>
      <c r="D41" s="526"/>
      <c r="E41" s="520"/>
      <c r="F41" s="1685"/>
      <c r="G41" s="1685"/>
      <c r="H41" s="1685"/>
      <c r="I41" s="1685"/>
      <c r="J41" s="1685"/>
      <c r="K41" s="1685"/>
      <c r="L41" s="1685"/>
      <c r="M41" s="1685"/>
      <c r="N41" s="1685"/>
      <c r="O41" s="1685"/>
      <c r="P41" s="1685"/>
      <c r="Q41" s="1685"/>
      <c r="R41" s="1685"/>
      <c r="S41" s="1685"/>
      <c r="T41" s="1685"/>
      <c r="U41" s="1685"/>
      <c r="V41" s="1685"/>
      <c r="W41" s="1685"/>
      <c r="X41" s="1685"/>
      <c r="Y41" s="1685"/>
      <c r="Z41" s="1685"/>
      <c r="AA41" s="1685"/>
      <c r="AB41" s="1685"/>
      <c r="AC41" s="1685"/>
      <c r="AD41" s="1685"/>
      <c r="AE41" s="519"/>
    </row>
    <row r="42" spans="1:31" ht="18.75">
      <c r="AE42" s="519" t="str">
        <f t="shared" ref="AE42:AE43" si="1">IF(COUNTIF(AJ47:AJ63,"未入力"),"未入力の項目があります","")</f>
        <v/>
      </c>
    </row>
    <row r="43" spans="1:31" ht="18.75">
      <c r="D43" s="537"/>
      <c r="O43" s="909" t="s">
        <v>580</v>
      </c>
      <c r="P43" s="909"/>
      <c r="Q43" s="909"/>
      <c r="R43" s="909"/>
      <c r="S43" s="709">
        <f>'１申請書'!$K$14</f>
        <v>0</v>
      </c>
      <c r="T43" s="709"/>
      <c r="U43" s="709"/>
      <c r="V43" s="709"/>
      <c r="W43" s="709"/>
      <c r="X43" s="709"/>
      <c r="Y43" s="709"/>
      <c r="Z43" s="709"/>
      <c r="AA43" s="709"/>
      <c r="AB43" s="709"/>
      <c r="AC43" s="709"/>
      <c r="AD43" s="494"/>
      <c r="AE43" s="519" t="str">
        <f t="shared" si="1"/>
        <v/>
      </c>
    </row>
    <row r="44" spans="1:31" ht="28.5">
      <c r="O44" s="910" t="s">
        <v>96</v>
      </c>
      <c r="P44" s="910"/>
      <c r="Q44" s="910"/>
      <c r="R44" s="910"/>
      <c r="S44" s="709">
        <f>'１申請書'!$K$9</f>
        <v>0</v>
      </c>
      <c r="T44" s="709"/>
      <c r="U44" s="709"/>
      <c r="V44" s="709"/>
      <c r="W44" s="709"/>
      <c r="X44" s="709"/>
      <c r="Y44" s="709"/>
      <c r="Z44" s="709"/>
      <c r="AA44" s="709"/>
      <c r="AB44" s="709"/>
      <c r="AC44" s="709"/>
      <c r="AD44" s="517"/>
      <c r="AE44" s="517"/>
    </row>
    <row r="46" spans="1:31" ht="84.75" customHeight="1">
      <c r="A46" s="389"/>
      <c r="B46" s="518" t="s">
        <v>536</v>
      </c>
      <c r="C46" s="1680" t="s">
        <v>535</v>
      </c>
      <c r="D46" s="1680"/>
      <c r="E46" s="1680"/>
      <c r="F46" s="1680"/>
      <c r="G46" s="1681" t="s">
        <v>795</v>
      </c>
      <c r="H46" s="1682"/>
      <c r="I46" s="1682"/>
      <c r="J46" s="1682"/>
      <c r="K46" s="1682"/>
      <c r="L46" s="1682"/>
      <c r="M46" s="1682"/>
      <c r="N46" s="1682"/>
      <c r="O46" s="1682"/>
      <c r="P46" s="1683" t="s">
        <v>534</v>
      </c>
      <c r="Q46" s="1683"/>
      <c r="R46" s="1683"/>
      <c r="S46" s="1679" t="s">
        <v>533</v>
      </c>
      <c r="T46" s="1679"/>
      <c r="U46" s="1679"/>
      <c r="V46" s="1679"/>
      <c r="W46" s="1679" t="s">
        <v>532</v>
      </c>
      <c r="X46" s="1679"/>
      <c r="Y46" s="1679"/>
      <c r="Z46" s="1679"/>
      <c r="AA46" s="1679" t="s">
        <v>797</v>
      </c>
      <c r="AB46" s="1679"/>
      <c r="AC46" s="1679"/>
      <c r="AD46" s="1679"/>
      <c r="AE46" s="389"/>
    </row>
    <row r="47" spans="1:31" ht="24" customHeight="1">
      <c r="B47" s="1674">
        <v>1</v>
      </c>
      <c r="C47" s="1686" t="s">
        <v>811</v>
      </c>
      <c r="D47" s="1687"/>
      <c r="E47" s="1687"/>
      <c r="F47" s="1688"/>
      <c r="G47" s="1695" t="s">
        <v>816</v>
      </c>
      <c r="H47" s="1695"/>
      <c r="I47" s="1695"/>
      <c r="J47" s="1695"/>
      <c r="K47" s="1695"/>
      <c r="L47" s="1695"/>
      <c r="M47" s="1695"/>
      <c r="N47" s="1696"/>
      <c r="O47" s="1696"/>
      <c r="P47" s="1636" t="s">
        <v>531</v>
      </c>
      <c r="Q47" s="1637"/>
      <c r="R47" s="1638"/>
      <c r="S47" s="1697" t="s">
        <v>822</v>
      </c>
      <c r="T47" s="1698"/>
      <c r="U47" s="1698"/>
      <c r="V47" s="1699"/>
      <c r="W47" s="1706" t="s">
        <v>826</v>
      </c>
      <c r="X47" s="1655"/>
      <c r="Y47" s="1655"/>
      <c r="Z47" s="1656"/>
      <c r="AA47" s="1706" t="s">
        <v>827</v>
      </c>
      <c r="AB47" s="1655"/>
      <c r="AC47" s="1655"/>
      <c r="AD47" s="1656"/>
    </row>
    <row r="48" spans="1:31" ht="24" customHeight="1">
      <c r="B48" s="1675"/>
      <c r="C48" s="1689"/>
      <c r="D48" s="1690"/>
      <c r="E48" s="1690"/>
      <c r="F48" s="1691"/>
      <c r="G48" s="1695" t="s">
        <v>817</v>
      </c>
      <c r="H48" s="1695"/>
      <c r="I48" s="1695"/>
      <c r="J48" s="1695"/>
      <c r="K48" s="1695"/>
      <c r="L48" s="1695"/>
      <c r="M48" s="1695"/>
      <c r="N48" s="1696"/>
      <c r="O48" s="1696"/>
      <c r="P48" s="1639"/>
      <c r="Q48" s="1640"/>
      <c r="R48" s="1641"/>
      <c r="S48" s="1700"/>
      <c r="T48" s="1701"/>
      <c r="U48" s="1701"/>
      <c r="V48" s="1702"/>
      <c r="W48" s="1657"/>
      <c r="X48" s="1658"/>
      <c r="Y48" s="1658"/>
      <c r="Z48" s="1659"/>
      <c r="AA48" s="1657"/>
      <c r="AB48" s="1658"/>
      <c r="AC48" s="1658"/>
      <c r="AD48" s="1659"/>
    </row>
    <row r="49" spans="2:30" ht="24" customHeight="1">
      <c r="B49" s="1676"/>
      <c r="C49" s="1692"/>
      <c r="D49" s="1693"/>
      <c r="E49" s="1693"/>
      <c r="F49" s="1694"/>
      <c r="G49" s="1695" t="s">
        <v>821</v>
      </c>
      <c r="H49" s="1695"/>
      <c r="I49" s="1695"/>
      <c r="J49" s="1695"/>
      <c r="K49" s="1695"/>
      <c r="L49" s="1695"/>
      <c r="M49" s="1695"/>
      <c r="N49" s="1696"/>
      <c r="O49" s="1696"/>
      <c r="P49" s="1642"/>
      <c r="Q49" s="1643"/>
      <c r="R49" s="1644"/>
      <c r="S49" s="1703"/>
      <c r="T49" s="1704"/>
      <c r="U49" s="1704"/>
      <c r="V49" s="1705"/>
      <c r="W49" s="1660"/>
      <c r="X49" s="1661"/>
      <c r="Y49" s="1661"/>
      <c r="Z49" s="1662"/>
      <c r="AA49" s="1660"/>
      <c r="AB49" s="1661"/>
      <c r="AC49" s="1661"/>
      <c r="AD49" s="1662"/>
    </row>
    <row r="50" spans="2:30" ht="24" customHeight="1">
      <c r="B50" s="1674">
        <v>2</v>
      </c>
      <c r="C50" s="1686" t="s">
        <v>812</v>
      </c>
      <c r="D50" s="1687"/>
      <c r="E50" s="1687"/>
      <c r="F50" s="1688"/>
      <c r="G50" s="1695" t="s">
        <v>818</v>
      </c>
      <c r="H50" s="1695"/>
      <c r="I50" s="1695"/>
      <c r="J50" s="1695"/>
      <c r="K50" s="1695"/>
      <c r="L50" s="1695"/>
      <c r="M50" s="1695"/>
      <c r="N50" s="1696"/>
      <c r="O50" s="1696"/>
      <c r="P50" s="1636" t="s">
        <v>530</v>
      </c>
      <c r="Q50" s="1637"/>
      <c r="R50" s="1638"/>
      <c r="S50" s="1697" t="s">
        <v>822</v>
      </c>
      <c r="T50" s="1698"/>
      <c r="U50" s="1698"/>
      <c r="V50" s="1699"/>
      <c r="W50" s="1706" t="s">
        <v>823</v>
      </c>
      <c r="X50" s="1655"/>
      <c r="Y50" s="1655"/>
      <c r="Z50" s="1656"/>
      <c r="AA50" s="1654"/>
      <c r="AB50" s="1655"/>
      <c r="AC50" s="1655"/>
      <c r="AD50" s="1656"/>
    </row>
    <row r="51" spans="2:30" ht="24" customHeight="1">
      <c r="B51" s="1675"/>
      <c r="C51" s="1689"/>
      <c r="D51" s="1690"/>
      <c r="E51" s="1690"/>
      <c r="F51" s="1691"/>
      <c r="G51" s="1695" t="s">
        <v>817</v>
      </c>
      <c r="H51" s="1695"/>
      <c r="I51" s="1695"/>
      <c r="J51" s="1695"/>
      <c r="K51" s="1695"/>
      <c r="L51" s="1695"/>
      <c r="M51" s="1695"/>
      <c r="N51" s="1696"/>
      <c r="O51" s="1696"/>
      <c r="P51" s="1639"/>
      <c r="Q51" s="1640"/>
      <c r="R51" s="1641"/>
      <c r="S51" s="1700"/>
      <c r="T51" s="1701"/>
      <c r="U51" s="1701"/>
      <c r="V51" s="1702"/>
      <c r="W51" s="1657"/>
      <c r="X51" s="1658"/>
      <c r="Y51" s="1658"/>
      <c r="Z51" s="1659"/>
      <c r="AA51" s="1657"/>
      <c r="AB51" s="1658"/>
      <c r="AC51" s="1658"/>
      <c r="AD51" s="1659"/>
    </row>
    <row r="52" spans="2:30" ht="24" customHeight="1">
      <c r="B52" s="1676"/>
      <c r="C52" s="1692"/>
      <c r="D52" s="1693"/>
      <c r="E52" s="1693"/>
      <c r="F52" s="1694"/>
      <c r="G52" s="1695" t="s">
        <v>821</v>
      </c>
      <c r="H52" s="1695"/>
      <c r="I52" s="1695"/>
      <c r="J52" s="1695"/>
      <c r="K52" s="1695"/>
      <c r="L52" s="1695"/>
      <c r="M52" s="1695"/>
      <c r="N52" s="1696"/>
      <c r="O52" s="1696"/>
      <c r="P52" s="1642"/>
      <c r="Q52" s="1643"/>
      <c r="R52" s="1644"/>
      <c r="S52" s="1703"/>
      <c r="T52" s="1704"/>
      <c r="U52" s="1704"/>
      <c r="V52" s="1705"/>
      <c r="W52" s="1660"/>
      <c r="X52" s="1661"/>
      <c r="Y52" s="1661"/>
      <c r="Z52" s="1662"/>
      <c r="AA52" s="1660"/>
      <c r="AB52" s="1661"/>
      <c r="AC52" s="1661"/>
      <c r="AD52" s="1662"/>
    </row>
    <row r="53" spans="2:30" ht="24" customHeight="1">
      <c r="B53" s="1674">
        <v>3</v>
      </c>
      <c r="C53" s="1686" t="s">
        <v>813</v>
      </c>
      <c r="D53" s="1687"/>
      <c r="E53" s="1687"/>
      <c r="F53" s="1688"/>
      <c r="G53" s="1695" t="s">
        <v>819</v>
      </c>
      <c r="H53" s="1695"/>
      <c r="I53" s="1695"/>
      <c r="J53" s="1695"/>
      <c r="K53" s="1695"/>
      <c r="L53" s="1695"/>
      <c r="M53" s="1695"/>
      <c r="N53" s="1696"/>
      <c r="O53" s="1696"/>
      <c r="P53" s="1636" t="s">
        <v>529</v>
      </c>
      <c r="Q53" s="1637"/>
      <c r="R53" s="1638"/>
      <c r="S53" s="1697" t="s">
        <v>822</v>
      </c>
      <c r="T53" s="1698"/>
      <c r="U53" s="1698"/>
      <c r="V53" s="1699"/>
      <c r="W53" s="1706" t="s">
        <v>824</v>
      </c>
      <c r="X53" s="1655"/>
      <c r="Y53" s="1655"/>
      <c r="Z53" s="1656"/>
      <c r="AA53" s="1654"/>
      <c r="AB53" s="1655"/>
      <c r="AC53" s="1655"/>
      <c r="AD53" s="1656"/>
    </row>
    <row r="54" spans="2:30" ht="24" customHeight="1">
      <c r="B54" s="1675"/>
      <c r="C54" s="1689"/>
      <c r="D54" s="1690"/>
      <c r="E54" s="1690"/>
      <c r="F54" s="1691"/>
      <c r="G54" s="1695" t="s">
        <v>817</v>
      </c>
      <c r="H54" s="1695"/>
      <c r="I54" s="1695"/>
      <c r="J54" s="1695"/>
      <c r="K54" s="1695"/>
      <c r="L54" s="1695"/>
      <c r="M54" s="1695"/>
      <c r="N54" s="1696"/>
      <c r="O54" s="1696"/>
      <c r="P54" s="1639"/>
      <c r="Q54" s="1640"/>
      <c r="R54" s="1641"/>
      <c r="S54" s="1700"/>
      <c r="T54" s="1701"/>
      <c r="U54" s="1701"/>
      <c r="V54" s="1702"/>
      <c r="W54" s="1657"/>
      <c r="X54" s="1658"/>
      <c r="Y54" s="1658"/>
      <c r="Z54" s="1659"/>
      <c r="AA54" s="1657"/>
      <c r="AB54" s="1658"/>
      <c r="AC54" s="1658"/>
      <c r="AD54" s="1659"/>
    </row>
    <row r="55" spans="2:30" ht="24" customHeight="1">
      <c r="B55" s="1676"/>
      <c r="C55" s="1692"/>
      <c r="D55" s="1693"/>
      <c r="E55" s="1693"/>
      <c r="F55" s="1694"/>
      <c r="G55" s="1695" t="s">
        <v>821</v>
      </c>
      <c r="H55" s="1695"/>
      <c r="I55" s="1695"/>
      <c r="J55" s="1695"/>
      <c r="K55" s="1695"/>
      <c r="L55" s="1695"/>
      <c r="M55" s="1695"/>
      <c r="N55" s="1696"/>
      <c r="O55" s="1696"/>
      <c r="P55" s="1642"/>
      <c r="Q55" s="1643"/>
      <c r="R55" s="1644"/>
      <c r="S55" s="1703"/>
      <c r="T55" s="1704"/>
      <c r="U55" s="1704"/>
      <c r="V55" s="1705"/>
      <c r="W55" s="1660"/>
      <c r="X55" s="1661"/>
      <c r="Y55" s="1661"/>
      <c r="Z55" s="1662"/>
      <c r="AA55" s="1660"/>
      <c r="AB55" s="1661"/>
      <c r="AC55" s="1661"/>
      <c r="AD55" s="1662"/>
    </row>
    <row r="56" spans="2:30" ht="24" customHeight="1">
      <c r="B56" s="1674">
        <v>4</v>
      </c>
      <c r="C56" s="1686" t="s">
        <v>814</v>
      </c>
      <c r="D56" s="1687"/>
      <c r="E56" s="1687"/>
      <c r="F56" s="1688"/>
      <c r="G56" s="1695" t="s">
        <v>829</v>
      </c>
      <c r="H56" s="1695"/>
      <c r="I56" s="1695"/>
      <c r="J56" s="1695"/>
      <c r="K56" s="1695"/>
      <c r="L56" s="1695"/>
      <c r="M56" s="1695"/>
      <c r="N56" s="1696"/>
      <c r="O56" s="1696"/>
      <c r="P56" s="1636" t="s">
        <v>530</v>
      </c>
      <c r="Q56" s="1637"/>
      <c r="R56" s="1638"/>
      <c r="S56" s="1697" t="s">
        <v>822</v>
      </c>
      <c r="T56" s="1698"/>
      <c r="U56" s="1698"/>
      <c r="V56" s="1699"/>
      <c r="W56" s="1706" t="s">
        <v>823</v>
      </c>
      <c r="X56" s="1655"/>
      <c r="Y56" s="1655"/>
      <c r="Z56" s="1656"/>
      <c r="AA56" s="1654"/>
      <c r="AB56" s="1655"/>
      <c r="AC56" s="1655"/>
      <c r="AD56" s="1656"/>
    </row>
    <row r="57" spans="2:30" ht="24" customHeight="1">
      <c r="B57" s="1675"/>
      <c r="C57" s="1689"/>
      <c r="D57" s="1690"/>
      <c r="E57" s="1690"/>
      <c r="F57" s="1691"/>
      <c r="G57" s="1695" t="s">
        <v>817</v>
      </c>
      <c r="H57" s="1695"/>
      <c r="I57" s="1695"/>
      <c r="J57" s="1695"/>
      <c r="K57" s="1695"/>
      <c r="L57" s="1695"/>
      <c r="M57" s="1695"/>
      <c r="N57" s="1696"/>
      <c r="O57" s="1696"/>
      <c r="P57" s="1639"/>
      <c r="Q57" s="1640"/>
      <c r="R57" s="1641"/>
      <c r="S57" s="1700"/>
      <c r="T57" s="1701"/>
      <c r="U57" s="1701"/>
      <c r="V57" s="1702"/>
      <c r="W57" s="1657"/>
      <c r="X57" s="1658"/>
      <c r="Y57" s="1658"/>
      <c r="Z57" s="1659"/>
      <c r="AA57" s="1657"/>
      <c r="AB57" s="1658"/>
      <c r="AC57" s="1658"/>
      <c r="AD57" s="1659"/>
    </row>
    <row r="58" spans="2:30" ht="24" customHeight="1">
      <c r="B58" s="1676"/>
      <c r="C58" s="1692"/>
      <c r="D58" s="1693"/>
      <c r="E58" s="1693"/>
      <c r="F58" s="1694"/>
      <c r="G58" s="1695" t="s">
        <v>821</v>
      </c>
      <c r="H58" s="1695"/>
      <c r="I58" s="1695"/>
      <c r="J58" s="1695"/>
      <c r="K58" s="1695"/>
      <c r="L58" s="1695"/>
      <c r="M58" s="1695"/>
      <c r="N58" s="1696"/>
      <c r="O58" s="1696"/>
      <c r="P58" s="1642"/>
      <c r="Q58" s="1643"/>
      <c r="R58" s="1644"/>
      <c r="S58" s="1703"/>
      <c r="T58" s="1704"/>
      <c r="U58" s="1704"/>
      <c r="V58" s="1705"/>
      <c r="W58" s="1660"/>
      <c r="X58" s="1661"/>
      <c r="Y58" s="1661"/>
      <c r="Z58" s="1662"/>
      <c r="AA58" s="1660"/>
      <c r="AB58" s="1661"/>
      <c r="AC58" s="1661"/>
      <c r="AD58" s="1662"/>
    </row>
    <row r="59" spans="2:30" ht="24" customHeight="1">
      <c r="B59" s="1674">
        <v>5</v>
      </c>
      <c r="C59" s="1686" t="s">
        <v>815</v>
      </c>
      <c r="D59" s="1687"/>
      <c r="E59" s="1687"/>
      <c r="F59" s="1688"/>
      <c r="G59" s="1695" t="s">
        <v>820</v>
      </c>
      <c r="H59" s="1695"/>
      <c r="I59" s="1695"/>
      <c r="J59" s="1695"/>
      <c r="K59" s="1695"/>
      <c r="L59" s="1695"/>
      <c r="M59" s="1695"/>
      <c r="N59" s="1696"/>
      <c r="O59" s="1696"/>
      <c r="P59" s="1636" t="s">
        <v>529</v>
      </c>
      <c r="Q59" s="1637"/>
      <c r="R59" s="1638"/>
      <c r="S59" s="1697" t="s">
        <v>822</v>
      </c>
      <c r="T59" s="1698"/>
      <c r="U59" s="1698"/>
      <c r="V59" s="1699"/>
      <c r="W59" s="1706" t="s">
        <v>825</v>
      </c>
      <c r="X59" s="1655"/>
      <c r="Y59" s="1655"/>
      <c r="Z59" s="1656"/>
      <c r="AA59" s="1654"/>
      <c r="AB59" s="1655"/>
      <c r="AC59" s="1655"/>
      <c r="AD59" s="1656"/>
    </row>
    <row r="60" spans="2:30" ht="24" customHeight="1">
      <c r="B60" s="1675"/>
      <c r="C60" s="1689"/>
      <c r="D60" s="1690"/>
      <c r="E60" s="1690"/>
      <c r="F60" s="1691"/>
      <c r="G60" s="1695" t="s">
        <v>817</v>
      </c>
      <c r="H60" s="1695"/>
      <c r="I60" s="1695"/>
      <c r="J60" s="1695"/>
      <c r="K60" s="1695"/>
      <c r="L60" s="1695"/>
      <c r="M60" s="1695"/>
      <c r="N60" s="1696"/>
      <c r="O60" s="1696"/>
      <c r="P60" s="1639"/>
      <c r="Q60" s="1640"/>
      <c r="R60" s="1641"/>
      <c r="S60" s="1700"/>
      <c r="T60" s="1701"/>
      <c r="U60" s="1701"/>
      <c r="V60" s="1702"/>
      <c r="W60" s="1657"/>
      <c r="X60" s="1658"/>
      <c r="Y60" s="1658"/>
      <c r="Z60" s="1659"/>
      <c r="AA60" s="1657"/>
      <c r="AB60" s="1658"/>
      <c r="AC60" s="1658"/>
      <c r="AD60" s="1659"/>
    </row>
    <row r="61" spans="2:30" ht="24" customHeight="1">
      <c r="B61" s="1676"/>
      <c r="C61" s="1692"/>
      <c r="D61" s="1693"/>
      <c r="E61" s="1693"/>
      <c r="F61" s="1694"/>
      <c r="G61" s="1695" t="s">
        <v>821</v>
      </c>
      <c r="H61" s="1695"/>
      <c r="I61" s="1695"/>
      <c r="J61" s="1695"/>
      <c r="K61" s="1695"/>
      <c r="L61" s="1695"/>
      <c r="M61" s="1695"/>
      <c r="N61" s="1696"/>
      <c r="O61" s="1696"/>
      <c r="P61" s="1642"/>
      <c r="Q61" s="1643"/>
      <c r="R61" s="1644"/>
      <c r="S61" s="1703"/>
      <c r="T61" s="1704"/>
      <c r="U61" s="1704"/>
      <c r="V61" s="1705"/>
      <c r="W61" s="1660"/>
      <c r="X61" s="1661"/>
      <c r="Y61" s="1661"/>
      <c r="Z61" s="1662"/>
      <c r="AA61" s="1660"/>
      <c r="AB61" s="1661"/>
      <c r="AC61" s="1661"/>
      <c r="AD61" s="1662"/>
    </row>
    <row r="62" spans="2:30" ht="24" customHeight="1">
      <c r="B62" s="1674">
        <v>6</v>
      </c>
      <c r="C62" s="1686"/>
      <c r="D62" s="1687"/>
      <c r="E62" s="1687"/>
      <c r="F62" s="1688"/>
      <c r="G62" s="1695"/>
      <c r="H62" s="1695"/>
      <c r="I62" s="1695"/>
      <c r="J62" s="1695"/>
      <c r="K62" s="1695"/>
      <c r="L62" s="1695"/>
      <c r="M62" s="1695"/>
      <c r="N62" s="1696"/>
      <c r="O62" s="1696"/>
      <c r="P62" s="1636"/>
      <c r="Q62" s="1637"/>
      <c r="R62" s="1638"/>
      <c r="S62" s="1645"/>
      <c r="T62" s="1646"/>
      <c r="U62" s="1646"/>
      <c r="V62" s="1647"/>
      <c r="W62" s="1654"/>
      <c r="X62" s="1655"/>
      <c r="Y62" s="1655"/>
      <c r="Z62" s="1656"/>
      <c r="AA62" s="1654"/>
      <c r="AB62" s="1655"/>
      <c r="AC62" s="1655"/>
      <c r="AD62" s="1656"/>
    </row>
    <row r="63" spans="2:30" ht="24" customHeight="1">
      <c r="B63" s="1675"/>
      <c r="C63" s="1689"/>
      <c r="D63" s="1690"/>
      <c r="E63" s="1690"/>
      <c r="F63" s="1691"/>
      <c r="G63" s="1695"/>
      <c r="H63" s="1695"/>
      <c r="I63" s="1695"/>
      <c r="J63" s="1695"/>
      <c r="K63" s="1695"/>
      <c r="L63" s="1695"/>
      <c r="M63" s="1695"/>
      <c r="N63" s="1696"/>
      <c r="O63" s="1696"/>
      <c r="P63" s="1639"/>
      <c r="Q63" s="1640"/>
      <c r="R63" s="1641"/>
      <c r="S63" s="1648"/>
      <c r="T63" s="1649"/>
      <c r="U63" s="1649"/>
      <c r="V63" s="1650"/>
      <c r="W63" s="1657"/>
      <c r="X63" s="1658"/>
      <c r="Y63" s="1658"/>
      <c r="Z63" s="1659"/>
      <c r="AA63" s="1657"/>
      <c r="AB63" s="1658"/>
      <c r="AC63" s="1658"/>
      <c r="AD63" s="1659"/>
    </row>
    <row r="64" spans="2:30" ht="24" customHeight="1">
      <c r="B64" s="1676"/>
      <c r="C64" s="1692"/>
      <c r="D64" s="1693"/>
      <c r="E64" s="1693"/>
      <c r="F64" s="1694"/>
      <c r="G64" s="1695"/>
      <c r="H64" s="1695"/>
      <c r="I64" s="1695"/>
      <c r="J64" s="1695"/>
      <c r="K64" s="1695"/>
      <c r="L64" s="1695"/>
      <c r="M64" s="1695"/>
      <c r="N64" s="1696"/>
      <c r="O64" s="1696"/>
      <c r="P64" s="1642"/>
      <c r="Q64" s="1643"/>
      <c r="R64" s="1644"/>
      <c r="S64" s="1651"/>
      <c r="T64" s="1652"/>
      <c r="U64" s="1652"/>
      <c r="V64" s="1653"/>
      <c r="W64" s="1660"/>
      <c r="X64" s="1661"/>
      <c r="Y64" s="1661"/>
      <c r="Z64" s="1662"/>
      <c r="AA64" s="1660"/>
      <c r="AB64" s="1661"/>
      <c r="AC64" s="1661"/>
      <c r="AD64" s="1662"/>
    </row>
    <row r="66" spans="2:31">
      <c r="B66" s="1710" t="s">
        <v>804</v>
      </c>
      <c r="C66" s="1711"/>
      <c r="D66" s="1711"/>
      <c r="E66" s="1711" t="s">
        <v>805</v>
      </c>
      <c r="F66" s="1708"/>
      <c r="G66" s="1708"/>
      <c r="H66" s="1708"/>
      <c r="I66" s="1708"/>
      <c r="J66" s="1708"/>
      <c r="K66" s="1708"/>
      <c r="L66" s="1708"/>
      <c r="M66" s="1708"/>
      <c r="N66" s="1708"/>
      <c r="O66" s="1708"/>
      <c r="P66" s="1708"/>
      <c r="Q66" s="1708"/>
      <c r="R66" s="1708"/>
      <c r="S66" s="1708"/>
      <c r="T66" s="1708"/>
      <c r="U66" s="1708"/>
      <c r="V66" s="1708"/>
      <c r="W66" s="1708"/>
      <c r="X66" s="1708"/>
      <c r="Y66" s="1708"/>
      <c r="Z66" s="1708"/>
      <c r="AA66" s="1708"/>
      <c r="AB66" s="1708"/>
      <c r="AC66" s="1708"/>
      <c r="AD66" s="1708"/>
    </row>
    <row r="67" spans="2:31">
      <c r="B67" s="521"/>
      <c r="C67" s="521"/>
      <c r="D67" s="521"/>
      <c r="E67" s="1708"/>
      <c r="F67" s="1708"/>
      <c r="G67" s="1708"/>
      <c r="H67" s="1708"/>
      <c r="I67" s="1708"/>
      <c r="J67" s="1708"/>
      <c r="K67" s="1708"/>
      <c r="L67" s="1708"/>
      <c r="M67" s="1708"/>
      <c r="N67" s="1708"/>
      <c r="O67" s="1708"/>
      <c r="P67" s="1708"/>
      <c r="Q67" s="1708"/>
      <c r="R67" s="1708"/>
      <c r="S67" s="1708"/>
      <c r="T67" s="1708"/>
      <c r="U67" s="1708"/>
      <c r="V67" s="1708"/>
      <c r="W67" s="1708"/>
      <c r="X67" s="1708"/>
      <c r="Y67" s="1708"/>
      <c r="Z67" s="1708"/>
      <c r="AA67" s="1708"/>
      <c r="AB67" s="1708"/>
      <c r="AC67" s="1708"/>
      <c r="AD67" s="1708"/>
    </row>
    <row r="68" spans="2:31">
      <c r="B68" s="1707" t="s">
        <v>806</v>
      </c>
      <c r="C68" s="1708"/>
      <c r="D68" s="1708"/>
      <c r="E68" s="1709" t="s">
        <v>807</v>
      </c>
      <c r="F68" s="1708"/>
      <c r="G68" s="1708"/>
      <c r="H68" s="1708"/>
      <c r="I68" s="1708"/>
      <c r="J68" s="1708"/>
      <c r="K68" s="1708"/>
      <c r="L68" s="1708"/>
      <c r="M68" s="1708"/>
      <c r="N68" s="1708"/>
      <c r="O68" s="1708"/>
      <c r="P68" s="1708"/>
      <c r="Q68" s="1708"/>
      <c r="R68" s="1708"/>
      <c r="S68" s="1708"/>
      <c r="T68" s="1708"/>
      <c r="U68" s="1708"/>
      <c r="V68" s="1708"/>
      <c r="W68" s="1708"/>
      <c r="X68" s="1708"/>
      <c r="Y68" s="1708"/>
      <c r="Z68" s="1708"/>
      <c r="AA68" s="1708"/>
      <c r="AB68" s="1708"/>
      <c r="AC68" s="1708"/>
      <c r="AD68" s="1708"/>
    </row>
    <row r="69" spans="2:31">
      <c r="B69" s="1677" t="s">
        <v>798</v>
      </c>
      <c r="C69" s="1678"/>
      <c r="D69" s="1678"/>
      <c r="E69" s="1678"/>
      <c r="F69" s="1630" t="s">
        <v>799</v>
      </c>
      <c r="G69" s="1712"/>
      <c r="H69" s="1712"/>
      <c r="I69" s="1712"/>
      <c r="J69" s="1712"/>
      <c r="K69" s="1712"/>
      <c r="L69" s="1712"/>
      <c r="M69" s="1712"/>
      <c r="N69" s="1712"/>
      <c r="O69" s="1712"/>
      <c r="P69" s="1712"/>
      <c r="Q69" s="1712"/>
      <c r="R69" s="1712"/>
      <c r="S69" s="1712"/>
      <c r="T69" s="1712"/>
      <c r="U69" s="1712"/>
      <c r="V69" s="1712"/>
      <c r="W69" s="1712"/>
      <c r="X69" s="1712"/>
      <c r="Y69" s="1712"/>
      <c r="Z69" s="1712"/>
      <c r="AA69" s="1712"/>
      <c r="AB69" s="1712"/>
      <c r="AC69" s="1712"/>
      <c r="AD69" s="1712"/>
      <c r="AE69" s="524"/>
    </row>
    <row r="70" spans="2:31">
      <c r="B70" s="523"/>
      <c r="C70" s="523"/>
      <c r="D70" s="523"/>
      <c r="E70" s="523"/>
      <c r="F70" s="1712"/>
      <c r="G70" s="1712"/>
      <c r="H70" s="1712"/>
      <c r="I70" s="1712"/>
      <c r="J70" s="1712"/>
      <c r="K70" s="1712"/>
      <c r="L70" s="1712"/>
      <c r="M70" s="1712"/>
      <c r="N70" s="1712"/>
      <c r="O70" s="1712"/>
      <c r="P70" s="1712"/>
      <c r="Q70" s="1712"/>
      <c r="R70" s="1712"/>
      <c r="S70" s="1712"/>
      <c r="T70" s="1712"/>
      <c r="U70" s="1712"/>
      <c r="V70" s="1712"/>
      <c r="W70" s="1712"/>
      <c r="X70" s="1712"/>
      <c r="Y70" s="1712"/>
      <c r="Z70" s="1712"/>
      <c r="AA70" s="1712"/>
      <c r="AB70" s="1712"/>
      <c r="AC70" s="1712"/>
      <c r="AD70" s="1712"/>
      <c r="AE70" s="524"/>
    </row>
    <row r="71" spans="2:31">
      <c r="B71" s="1677" t="s">
        <v>800</v>
      </c>
      <c r="C71" s="1678"/>
      <c r="D71" s="1678"/>
      <c r="E71" s="1678"/>
      <c r="F71" s="1630" t="s">
        <v>801</v>
      </c>
      <c r="G71" s="1712"/>
      <c r="H71" s="1712"/>
      <c r="I71" s="1712"/>
      <c r="J71" s="1712"/>
      <c r="K71" s="1712"/>
      <c r="L71" s="1712"/>
      <c r="M71" s="1712"/>
      <c r="N71" s="1712"/>
      <c r="O71" s="1712"/>
      <c r="P71" s="1712"/>
      <c r="Q71" s="1712"/>
      <c r="R71" s="1712"/>
      <c r="S71" s="1712"/>
      <c r="T71" s="1712"/>
      <c r="U71" s="1712"/>
      <c r="V71" s="1712"/>
      <c r="W71" s="1712"/>
      <c r="X71" s="1712"/>
      <c r="Y71" s="1712"/>
      <c r="Z71" s="1712"/>
      <c r="AA71" s="1712"/>
      <c r="AB71" s="1712"/>
      <c r="AC71" s="1712"/>
      <c r="AD71" s="1712"/>
      <c r="AE71" s="524"/>
    </row>
    <row r="72" spans="2:31">
      <c r="B72" s="523"/>
      <c r="C72" s="523"/>
      <c r="D72" s="523"/>
      <c r="E72" s="523"/>
      <c r="F72" s="1712"/>
      <c r="G72" s="1712"/>
      <c r="H72" s="1712"/>
      <c r="I72" s="1712"/>
      <c r="J72" s="1712"/>
      <c r="K72" s="1712"/>
      <c r="L72" s="1712"/>
      <c r="M72" s="1712"/>
      <c r="N72" s="1712"/>
      <c r="O72" s="1712"/>
      <c r="P72" s="1712"/>
      <c r="Q72" s="1712"/>
      <c r="R72" s="1712"/>
      <c r="S72" s="1712"/>
      <c r="T72" s="1712"/>
      <c r="U72" s="1712"/>
      <c r="V72" s="1712"/>
      <c r="W72" s="1712"/>
      <c r="X72" s="1712"/>
      <c r="Y72" s="1712"/>
      <c r="Z72" s="1712"/>
      <c r="AA72" s="1712"/>
      <c r="AB72" s="1712"/>
      <c r="AC72" s="1712"/>
      <c r="AD72" s="1712"/>
      <c r="AE72" s="524"/>
    </row>
    <row r="73" spans="2:31">
      <c r="B73" s="1677" t="s">
        <v>803</v>
      </c>
      <c r="C73" s="1678"/>
      <c r="D73" s="1678"/>
      <c r="E73" s="1678"/>
      <c r="F73" s="1713" t="s">
        <v>802</v>
      </c>
      <c r="G73" s="1713"/>
      <c r="H73" s="1713"/>
      <c r="I73" s="1713"/>
      <c r="J73" s="1713"/>
      <c r="K73" s="1713"/>
      <c r="L73" s="1713"/>
      <c r="M73" s="1713"/>
      <c r="N73" s="1713"/>
      <c r="O73" s="1713"/>
      <c r="P73" s="1713"/>
      <c r="Q73" s="1713"/>
      <c r="R73" s="1713"/>
      <c r="S73" s="1713"/>
      <c r="T73" s="1713"/>
      <c r="U73" s="1713"/>
      <c r="V73" s="1713"/>
      <c r="W73" s="1713"/>
      <c r="X73" s="1713"/>
      <c r="Y73" s="1713"/>
      <c r="Z73" s="1713"/>
      <c r="AA73" s="1713"/>
      <c r="AB73" s="1713"/>
      <c r="AC73" s="1713"/>
      <c r="AD73" s="1713"/>
    </row>
    <row r="74" spans="2:31">
      <c r="B74" s="522"/>
      <c r="C74" s="522"/>
      <c r="D74" s="522"/>
      <c r="E74" s="522"/>
      <c r="F74" s="1713"/>
      <c r="G74" s="1713"/>
      <c r="H74" s="1713"/>
      <c r="I74" s="1713"/>
      <c r="J74" s="1713"/>
      <c r="K74" s="1713"/>
      <c r="L74" s="1713"/>
      <c r="M74" s="1713"/>
      <c r="N74" s="1713"/>
      <c r="O74" s="1713"/>
      <c r="P74" s="1713"/>
      <c r="Q74" s="1713"/>
      <c r="R74" s="1713"/>
      <c r="S74" s="1713"/>
      <c r="T74" s="1713"/>
      <c r="U74" s="1713"/>
      <c r="V74" s="1713"/>
      <c r="W74" s="1713"/>
      <c r="X74" s="1713"/>
      <c r="Y74" s="1713"/>
      <c r="Z74" s="1713"/>
      <c r="AA74" s="1713"/>
      <c r="AB74" s="1713"/>
      <c r="AC74" s="1713"/>
      <c r="AD74" s="1713"/>
    </row>
    <row r="75" spans="2:31">
      <c r="B75" s="1707" t="s">
        <v>808</v>
      </c>
      <c r="C75" s="1708"/>
      <c r="D75" s="1708"/>
      <c r="E75" s="1709" t="s">
        <v>809</v>
      </c>
      <c r="F75" s="1708"/>
      <c r="G75" s="1708"/>
      <c r="H75" s="1708"/>
      <c r="I75" s="1708"/>
      <c r="J75" s="1708"/>
      <c r="K75" s="1708"/>
      <c r="L75" s="1708"/>
      <c r="M75" s="1708"/>
      <c r="N75" s="1708"/>
      <c r="O75" s="1708"/>
      <c r="P75" s="1708"/>
      <c r="Q75" s="1708"/>
      <c r="R75" s="1708"/>
      <c r="S75" s="1708"/>
      <c r="T75" s="1708"/>
      <c r="U75" s="1708"/>
      <c r="V75" s="1708"/>
      <c r="W75" s="1708"/>
      <c r="X75" s="1708"/>
      <c r="Y75" s="1708"/>
      <c r="Z75" s="1708"/>
      <c r="AA75" s="1708"/>
      <c r="AB75" s="1708"/>
      <c r="AC75" s="1708"/>
      <c r="AD75" s="1708"/>
    </row>
    <row r="76" spans="2:31">
      <c r="B76" s="525"/>
      <c r="C76" s="525"/>
      <c r="D76" s="525"/>
      <c r="E76" s="525"/>
      <c r="F76" s="386"/>
      <c r="G76" s="386"/>
      <c r="H76" s="386"/>
      <c r="I76" s="386"/>
      <c r="J76" s="386"/>
      <c r="K76" s="386"/>
      <c r="L76" s="386"/>
      <c r="M76" s="386"/>
      <c r="N76" s="386"/>
      <c r="O76" s="386"/>
      <c r="P76" s="386"/>
      <c r="Q76" s="386"/>
      <c r="R76" s="386"/>
      <c r="S76" s="386"/>
      <c r="T76" s="386"/>
      <c r="U76" s="386"/>
      <c r="V76" s="386"/>
      <c r="W76" s="386"/>
      <c r="X76" s="386"/>
      <c r="Y76" s="386"/>
      <c r="Z76" s="386"/>
      <c r="AA76" s="386"/>
      <c r="AB76" s="386"/>
      <c r="AC76" s="386"/>
      <c r="AD76" s="386"/>
    </row>
  </sheetData>
  <mergeCells count="172">
    <mergeCell ref="B75:D75"/>
    <mergeCell ref="E75:AD75"/>
    <mergeCell ref="B66:D66"/>
    <mergeCell ref="E66:AD67"/>
    <mergeCell ref="B68:D68"/>
    <mergeCell ref="E68:AD68"/>
    <mergeCell ref="B69:E69"/>
    <mergeCell ref="F69:AD70"/>
    <mergeCell ref="B71:E71"/>
    <mergeCell ref="F71:AD72"/>
    <mergeCell ref="B73:E73"/>
    <mergeCell ref="F73:AD74"/>
    <mergeCell ref="B62:B64"/>
    <mergeCell ref="C62:F64"/>
    <mergeCell ref="G62:O62"/>
    <mergeCell ref="P62:R64"/>
    <mergeCell ref="S62:V64"/>
    <mergeCell ref="W62:Z64"/>
    <mergeCell ref="AA62:AD64"/>
    <mergeCell ref="G63:O63"/>
    <mergeCell ref="G64:O64"/>
    <mergeCell ref="B59:B61"/>
    <mergeCell ref="C59:F61"/>
    <mergeCell ref="G59:O59"/>
    <mergeCell ref="P59:R61"/>
    <mergeCell ref="S59:V61"/>
    <mergeCell ref="W59:Z61"/>
    <mergeCell ref="AA59:AD61"/>
    <mergeCell ref="G60:O60"/>
    <mergeCell ref="G61:O61"/>
    <mergeCell ref="B56:B58"/>
    <mergeCell ref="C56:F58"/>
    <mergeCell ref="G56:O56"/>
    <mergeCell ref="P56:R58"/>
    <mergeCell ref="S56:V58"/>
    <mergeCell ref="W56:Z58"/>
    <mergeCell ref="AA56:AD58"/>
    <mergeCell ref="G57:O57"/>
    <mergeCell ref="G58:O58"/>
    <mergeCell ref="B53:B55"/>
    <mergeCell ref="C53:F55"/>
    <mergeCell ref="G53:O53"/>
    <mergeCell ref="P53:R55"/>
    <mergeCell ref="S53:V55"/>
    <mergeCell ref="W53:Z55"/>
    <mergeCell ref="AA53:AD55"/>
    <mergeCell ref="G54:O54"/>
    <mergeCell ref="G55:O55"/>
    <mergeCell ref="B50:B52"/>
    <mergeCell ref="C50:F52"/>
    <mergeCell ref="G50:O50"/>
    <mergeCell ref="P50:R52"/>
    <mergeCell ref="S50:V52"/>
    <mergeCell ref="W50:Z52"/>
    <mergeCell ref="AA50:AD52"/>
    <mergeCell ref="G51:O51"/>
    <mergeCell ref="G52:O52"/>
    <mergeCell ref="O44:R44"/>
    <mergeCell ref="S44:AC44"/>
    <mergeCell ref="C46:F46"/>
    <mergeCell ref="G46:O46"/>
    <mergeCell ref="P46:R46"/>
    <mergeCell ref="S46:V46"/>
    <mergeCell ref="W46:Z46"/>
    <mergeCell ref="AA46:AD46"/>
    <mergeCell ref="B47:B49"/>
    <mergeCell ref="C47:F49"/>
    <mergeCell ref="G47:O47"/>
    <mergeCell ref="P47:R49"/>
    <mergeCell ref="S47:V49"/>
    <mergeCell ref="W47:Z49"/>
    <mergeCell ref="AA47:AD49"/>
    <mergeCell ref="G48:O48"/>
    <mergeCell ref="G49:O49"/>
    <mergeCell ref="G23:O23"/>
    <mergeCell ref="G20:O20"/>
    <mergeCell ref="G17:O17"/>
    <mergeCell ref="B40:E40"/>
    <mergeCell ref="F40:AD41"/>
    <mergeCell ref="G13:O13"/>
    <mergeCell ref="B36:D36"/>
    <mergeCell ref="E36:AD36"/>
    <mergeCell ref="O43:R43"/>
    <mergeCell ref="S43:AC43"/>
    <mergeCell ref="W20:Z22"/>
    <mergeCell ref="AA20:AD22"/>
    <mergeCell ref="B11:B13"/>
    <mergeCell ref="B23:B25"/>
    <mergeCell ref="C20:F22"/>
    <mergeCell ref="P20:R22"/>
    <mergeCell ref="S20:V22"/>
    <mergeCell ref="G21:O21"/>
    <mergeCell ref="G22:O22"/>
    <mergeCell ref="W8:Z10"/>
    <mergeCell ref="P8:R10"/>
    <mergeCell ref="S8:V10"/>
    <mergeCell ref="G11:O11"/>
    <mergeCell ref="G14:O14"/>
    <mergeCell ref="S7:V7"/>
    <mergeCell ref="W7:Z7"/>
    <mergeCell ref="C7:F7"/>
    <mergeCell ref="G7:O7"/>
    <mergeCell ref="P7:R7"/>
    <mergeCell ref="C14:F16"/>
    <mergeCell ref="P14:R16"/>
    <mergeCell ref="S14:V16"/>
    <mergeCell ref="C8:F10"/>
    <mergeCell ref="G8:O8"/>
    <mergeCell ref="G9:O9"/>
    <mergeCell ref="G10:O10"/>
    <mergeCell ref="B8:B10"/>
    <mergeCell ref="O4:R4"/>
    <mergeCell ref="O5:R5"/>
    <mergeCell ref="B30:E30"/>
    <mergeCell ref="B32:E32"/>
    <mergeCell ref="B34:E34"/>
    <mergeCell ref="F34:AD35"/>
    <mergeCell ref="C23:F25"/>
    <mergeCell ref="P23:R25"/>
    <mergeCell ref="S23:V25"/>
    <mergeCell ref="W23:Z25"/>
    <mergeCell ref="G24:O24"/>
    <mergeCell ref="G25:O25"/>
    <mergeCell ref="AA23:AD25"/>
    <mergeCell ref="W14:Z16"/>
    <mergeCell ref="G15:O15"/>
    <mergeCell ref="G16:O16"/>
    <mergeCell ref="C17:F19"/>
    <mergeCell ref="AA7:AD7"/>
    <mergeCell ref="AA8:AD10"/>
    <mergeCell ref="AA11:AD13"/>
    <mergeCell ref="B14:B16"/>
    <mergeCell ref="B17:B19"/>
    <mergeCell ref="B20:B22"/>
    <mergeCell ref="F1:AD2"/>
    <mergeCell ref="B1:E1"/>
    <mergeCell ref="F30:AD31"/>
    <mergeCell ref="F32:AD33"/>
    <mergeCell ref="B27:D27"/>
    <mergeCell ref="E27:AD28"/>
    <mergeCell ref="B29:D29"/>
    <mergeCell ref="E29:AD29"/>
    <mergeCell ref="P17:R19"/>
    <mergeCell ref="S17:V19"/>
    <mergeCell ref="W17:Z19"/>
    <mergeCell ref="G18:O18"/>
    <mergeCell ref="G19:O19"/>
    <mergeCell ref="AA14:AD16"/>
    <mergeCell ref="AA17:AD19"/>
    <mergeCell ref="S4:AC4"/>
    <mergeCell ref="S5:AC5"/>
    <mergeCell ref="C11:F13"/>
    <mergeCell ref="P11:R13"/>
    <mergeCell ref="S11:V13"/>
    <mergeCell ref="W11:Z13"/>
    <mergeCell ref="G12:O12"/>
    <mergeCell ref="O3:R3"/>
    <mergeCell ref="S3:AC3"/>
    <mergeCell ref="AK23:AP25"/>
    <mergeCell ref="AJ8:AJ10"/>
    <mergeCell ref="AJ11:AJ13"/>
    <mergeCell ref="AJ14:AJ16"/>
    <mergeCell ref="AJ17:AJ19"/>
    <mergeCell ref="AJ20:AJ22"/>
    <mergeCell ref="AJ23:AJ25"/>
    <mergeCell ref="AJ1:AL2"/>
    <mergeCell ref="AK8:AP10"/>
    <mergeCell ref="AK11:AP13"/>
    <mergeCell ref="AK14:AP16"/>
    <mergeCell ref="AK17:AP19"/>
    <mergeCell ref="AJ3:AU5"/>
    <mergeCell ref="AK20:AP22"/>
  </mergeCells>
  <phoneticPr fontId="6"/>
  <dataValidations count="2">
    <dataValidation type="list" allowBlank="1" showInputMessage="1" showErrorMessage="1" sqref="P8 P17 P62 P11 P14 P20 P47 P59 P50 P53 P56 P23" xr:uid="{00000000-0002-0000-1500-000002000000}">
      <formula1>"職場見学, 職場体験, 職場実習"</formula1>
    </dataValidation>
    <dataValidation imeMode="off" allowBlank="1" showInputMessage="1" showErrorMessage="1" sqref="S4:AD5 S43:AD44 AJ23 AJ8 AJ11 AJ14 AJ17 AJ20 S3:AC3" xr:uid="{EBD489EB-2FDE-4668-8C5D-889A6D78F883}"/>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C19"/>
  <sheetViews>
    <sheetView tabSelected="1" view="pageBreakPreview" zoomScale="90" zoomScaleNormal="90" zoomScaleSheetLayoutView="90" workbookViewId="0">
      <selection activeCell="K9" sqref="K9:AD9"/>
    </sheetView>
  </sheetViews>
  <sheetFormatPr defaultColWidth="3.125" defaultRowHeight="33" customHeight="1"/>
  <cols>
    <col min="1" max="34" width="3.125" style="2"/>
    <col min="35" max="35" width="3.125" style="2" customWidth="1"/>
    <col min="36" max="16384" width="3.125" style="2"/>
  </cols>
  <sheetData>
    <row r="1" spans="1:81" ht="33" customHeight="1">
      <c r="A1" s="882" t="s">
        <v>15</v>
      </c>
      <c r="B1" s="882"/>
      <c r="C1" s="882"/>
      <c r="D1" s="882"/>
      <c r="AE1" s="881" t="s">
        <v>878</v>
      </c>
      <c r="AF1" s="881"/>
      <c r="AG1" s="881"/>
      <c r="AH1" s="384" t="str">
        <f>MID(A12,10,9)&amp;"　受託申請書"</f>
        <v>令和８年度委託訓練　受託申請書</v>
      </c>
    </row>
    <row r="2" spans="1:81" ht="37.5" customHeight="1">
      <c r="A2" s="884" t="s">
        <v>14</v>
      </c>
      <c r="B2" s="884"/>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H2" s="409" t="s">
        <v>277</v>
      </c>
    </row>
    <row r="3" spans="1:81" s="179" customFormat="1" ht="37.5" customHeight="1">
      <c r="A3" s="410"/>
      <c r="B3" s="410"/>
      <c r="C3" s="410"/>
      <c r="D3" s="410"/>
      <c r="E3" s="410"/>
      <c r="F3" s="410"/>
      <c r="G3" s="410"/>
      <c r="H3" s="410"/>
      <c r="I3" s="410"/>
      <c r="J3" s="410"/>
      <c r="K3" s="410"/>
      <c r="L3" s="410"/>
      <c r="M3" s="410"/>
      <c r="N3" s="410"/>
      <c r="O3" s="410"/>
      <c r="P3" s="410"/>
      <c r="Q3" s="410"/>
      <c r="R3" s="410"/>
      <c r="S3" s="410"/>
      <c r="T3" s="410"/>
      <c r="U3" s="410"/>
      <c r="V3" s="853">
        <v>46030</v>
      </c>
      <c r="W3" s="853"/>
      <c r="X3" s="853"/>
      <c r="Y3" s="853"/>
      <c r="Z3" s="853"/>
      <c r="AA3" s="853"/>
      <c r="AB3" s="853"/>
      <c r="AC3" s="853"/>
      <c r="AD3" s="853"/>
      <c r="AH3" s="854" t="s">
        <v>525</v>
      </c>
      <c r="AI3" s="855"/>
      <c r="AJ3" s="855"/>
      <c r="AK3" s="856"/>
      <c r="AL3" s="180"/>
      <c r="AM3" s="857" t="s">
        <v>524</v>
      </c>
      <c r="AN3" s="857"/>
      <c r="AO3" s="857"/>
      <c r="AP3" s="857"/>
      <c r="AQ3" s="857"/>
      <c r="AR3" s="857"/>
      <c r="AS3" s="857"/>
      <c r="AT3" s="857"/>
      <c r="AU3" s="857"/>
      <c r="AV3" s="857"/>
      <c r="AW3" s="857"/>
      <c r="AX3" s="857"/>
      <c r="AY3" s="857"/>
      <c r="AZ3" s="857"/>
      <c r="BA3" s="857"/>
      <c r="BB3" s="857"/>
      <c r="BC3" s="857"/>
      <c r="BD3" s="857"/>
      <c r="BE3" s="857"/>
      <c r="BF3" s="857"/>
      <c r="BG3" s="857"/>
      <c r="BH3" s="857"/>
      <c r="BI3" s="857"/>
      <c r="BJ3" s="857"/>
      <c r="BK3" s="857"/>
      <c r="BL3" s="857"/>
      <c r="BM3" s="857"/>
      <c r="BN3" s="857"/>
      <c r="BO3" s="857"/>
      <c r="BP3" s="858"/>
      <c r="BU3" s="853" t="s">
        <v>971</v>
      </c>
      <c r="BV3" s="853"/>
      <c r="BW3" s="853"/>
      <c r="BX3" s="853"/>
      <c r="BY3" s="853"/>
      <c r="BZ3" s="853"/>
      <c r="CA3" s="853"/>
      <c r="CB3" s="853"/>
      <c r="CC3" s="853"/>
    </row>
    <row r="4" spans="1:81" s="179" customFormat="1" ht="37.5" customHeight="1">
      <c r="A4" s="412"/>
      <c r="B4" s="412" t="s">
        <v>16</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H4" s="172"/>
      <c r="AI4" s="172"/>
      <c r="AJ4" s="172"/>
      <c r="AK4" s="172"/>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11"/>
      <c r="BK4" s="411"/>
      <c r="BL4" s="411"/>
      <c r="BM4" s="411"/>
      <c r="BN4" s="411"/>
      <c r="BO4" s="411"/>
      <c r="BP4" s="411"/>
    </row>
    <row r="5" spans="1:81" s="179" customFormat="1" ht="37.5" customHeight="1">
      <c r="A5" s="412"/>
      <c r="B5" s="412" t="s">
        <v>792</v>
      </c>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H5" s="879" t="s">
        <v>959</v>
      </c>
      <c r="AI5" s="880"/>
      <c r="AJ5" s="880"/>
      <c r="AK5" s="880"/>
      <c r="AL5" s="377"/>
      <c r="AM5" s="377"/>
      <c r="AN5" s="377"/>
      <c r="AO5" s="377"/>
      <c r="AP5" s="377"/>
      <c r="AQ5" s="377"/>
      <c r="AR5" s="377"/>
      <c r="AS5" s="377"/>
      <c r="AT5" s="377"/>
      <c r="AU5" s="377"/>
      <c r="AV5" s="377"/>
      <c r="AW5" s="377"/>
      <c r="AX5" s="377"/>
      <c r="AY5" s="377"/>
      <c r="AZ5" s="377"/>
      <c r="BA5" s="377"/>
      <c r="BB5" s="377"/>
      <c r="BC5" s="377"/>
      <c r="BD5" s="377"/>
      <c r="BE5" s="377"/>
      <c r="BF5" s="377"/>
      <c r="BG5" s="377"/>
      <c r="BH5" s="377"/>
      <c r="BI5" s="377"/>
      <c r="BJ5" s="377"/>
      <c r="BK5" s="377"/>
      <c r="BL5" s="377"/>
      <c r="BM5" s="377"/>
      <c r="BN5" s="377"/>
      <c r="BO5" s="377"/>
      <c r="BP5" s="377"/>
    </row>
    <row r="6" spans="1:81" s="179" customFormat="1" ht="37.5" customHeight="1">
      <c r="A6" s="412"/>
      <c r="B6" s="412"/>
      <c r="C6" s="412"/>
      <c r="D6" s="412"/>
      <c r="E6" s="412"/>
      <c r="F6" s="412"/>
      <c r="G6" s="412"/>
      <c r="H6" s="412"/>
      <c r="I6" s="412"/>
      <c r="J6" s="412"/>
      <c r="K6" s="412"/>
      <c r="L6" s="412"/>
      <c r="M6" s="412"/>
      <c r="N6" s="69"/>
      <c r="O6" s="412"/>
      <c r="P6" s="69"/>
      <c r="Q6" s="412"/>
      <c r="R6" s="412"/>
      <c r="S6" s="412"/>
      <c r="T6" s="412"/>
      <c r="U6" s="412"/>
      <c r="V6" s="412"/>
      <c r="W6" s="412"/>
      <c r="X6" s="412"/>
      <c r="Y6" s="412"/>
      <c r="Z6" s="412"/>
      <c r="AA6" s="412"/>
      <c r="AB6" s="412"/>
      <c r="AC6" s="412"/>
      <c r="AD6" s="412"/>
    </row>
    <row r="7" spans="1:81" s="179" customFormat="1" ht="37.5" customHeight="1">
      <c r="A7" s="412"/>
      <c r="B7" s="412"/>
      <c r="C7" s="412"/>
      <c r="D7" s="412"/>
      <c r="E7" s="412" t="s">
        <v>106</v>
      </c>
      <c r="H7" s="412"/>
      <c r="I7" s="412"/>
      <c r="K7" s="412"/>
      <c r="L7" s="412"/>
      <c r="M7" s="412"/>
      <c r="N7" s="69"/>
      <c r="O7" s="412"/>
      <c r="P7" s="69"/>
    </row>
    <row r="8" spans="1:81" s="179" customFormat="1" ht="37.5" customHeight="1">
      <c r="A8" s="412"/>
      <c r="B8" s="412"/>
      <c r="C8" s="412"/>
      <c r="D8" s="412"/>
      <c r="E8" s="412" t="s">
        <v>17</v>
      </c>
      <c r="H8" s="412"/>
      <c r="I8" s="412"/>
      <c r="K8" s="887"/>
      <c r="L8" s="887"/>
      <c r="M8" s="887"/>
      <c r="N8" s="887"/>
      <c r="O8" s="887"/>
      <c r="P8" s="887"/>
      <c r="Q8" s="887"/>
      <c r="R8" s="887"/>
      <c r="S8" s="887"/>
      <c r="T8" s="887"/>
      <c r="U8" s="887"/>
      <c r="V8" s="887"/>
      <c r="W8" s="887"/>
      <c r="X8" s="887"/>
      <c r="Y8" s="887"/>
      <c r="Z8" s="887"/>
      <c r="AA8" s="887"/>
      <c r="AB8" s="887"/>
      <c r="AC8" s="887"/>
      <c r="AD8" s="887"/>
      <c r="AH8" s="870" t="s">
        <v>273</v>
      </c>
      <c r="AI8" s="870"/>
      <c r="AJ8" s="870"/>
      <c r="AK8" s="870"/>
      <c r="AL8" s="180"/>
      <c r="AM8" s="873" t="s">
        <v>832</v>
      </c>
      <c r="AN8" s="874"/>
      <c r="AO8" s="874"/>
      <c r="AP8" s="874"/>
      <c r="AQ8" s="874"/>
      <c r="AR8" s="874"/>
      <c r="AS8" s="874"/>
      <c r="AT8" s="874"/>
      <c r="AU8" s="874"/>
      <c r="AV8" s="874"/>
      <c r="AW8" s="874"/>
      <c r="AX8" s="874"/>
      <c r="AY8" s="874"/>
      <c r="AZ8" s="874"/>
      <c r="BA8" s="874"/>
      <c r="BB8" s="874"/>
      <c r="BC8" s="874"/>
      <c r="BD8" s="874"/>
      <c r="BE8" s="874"/>
      <c r="BF8" s="874"/>
      <c r="BG8" s="874"/>
      <c r="BH8" s="874"/>
      <c r="BI8" s="874"/>
      <c r="BJ8" s="874"/>
      <c r="BK8" s="874"/>
      <c r="BL8" s="874"/>
      <c r="BM8" s="874"/>
      <c r="BN8" s="874"/>
      <c r="BO8" s="874"/>
      <c r="BP8" s="874"/>
    </row>
    <row r="9" spans="1:81" s="179" customFormat="1" ht="37.5" customHeight="1">
      <c r="A9" s="412"/>
      <c r="B9" s="412"/>
      <c r="C9" s="412"/>
      <c r="D9" s="412"/>
      <c r="E9" s="412" t="s">
        <v>18</v>
      </c>
      <c r="H9" s="412"/>
      <c r="I9" s="412"/>
      <c r="K9" s="887"/>
      <c r="L9" s="887"/>
      <c r="M9" s="887"/>
      <c r="N9" s="887"/>
      <c r="O9" s="887"/>
      <c r="P9" s="887"/>
      <c r="Q9" s="887"/>
      <c r="R9" s="887"/>
      <c r="S9" s="887"/>
      <c r="T9" s="887"/>
      <c r="U9" s="887"/>
      <c r="V9" s="887"/>
      <c r="W9" s="887"/>
      <c r="X9" s="887"/>
      <c r="Y9" s="887"/>
      <c r="Z9" s="887"/>
      <c r="AA9" s="887"/>
      <c r="AB9" s="887"/>
      <c r="AC9" s="887"/>
      <c r="AD9" s="887"/>
      <c r="AH9" s="871"/>
      <c r="AI9" s="871"/>
      <c r="AJ9" s="871"/>
      <c r="AK9" s="871"/>
      <c r="AL9" s="181"/>
      <c r="AM9" s="875"/>
      <c r="AN9" s="876"/>
      <c r="AO9" s="876"/>
      <c r="AP9" s="876"/>
      <c r="AQ9" s="876"/>
      <c r="AR9" s="876"/>
      <c r="AS9" s="876"/>
      <c r="AT9" s="876"/>
      <c r="AU9" s="876"/>
      <c r="AV9" s="876"/>
      <c r="AW9" s="876"/>
      <c r="AX9" s="876"/>
      <c r="AY9" s="876"/>
      <c r="AZ9" s="876"/>
      <c r="BA9" s="876"/>
      <c r="BB9" s="876"/>
      <c r="BC9" s="876"/>
      <c r="BD9" s="876"/>
      <c r="BE9" s="876"/>
      <c r="BF9" s="876"/>
      <c r="BG9" s="876"/>
      <c r="BH9" s="876"/>
      <c r="BI9" s="876"/>
      <c r="BJ9" s="876"/>
      <c r="BK9" s="876"/>
      <c r="BL9" s="876"/>
      <c r="BM9" s="876"/>
      <c r="BN9" s="876"/>
      <c r="BO9" s="876"/>
      <c r="BP9" s="876"/>
    </row>
    <row r="10" spans="1:81" s="179" customFormat="1" ht="37.5" customHeight="1">
      <c r="A10" s="412"/>
      <c r="B10" s="412"/>
      <c r="C10" s="412"/>
      <c r="D10" s="412"/>
      <c r="E10" s="412" t="s">
        <v>19</v>
      </c>
      <c r="H10" s="412"/>
      <c r="I10" s="412"/>
      <c r="K10" s="887"/>
      <c r="L10" s="887"/>
      <c r="M10" s="887"/>
      <c r="N10" s="887"/>
      <c r="O10" s="887"/>
      <c r="P10" s="887"/>
      <c r="Q10" s="887"/>
      <c r="R10" s="887"/>
      <c r="S10" s="887"/>
      <c r="T10" s="887"/>
      <c r="U10" s="887"/>
      <c r="V10" s="887"/>
      <c r="W10" s="887"/>
      <c r="X10" s="887"/>
      <c r="Y10" s="887"/>
      <c r="Z10" s="887"/>
      <c r="AA10" s="887"/>
      <c r="AB10" s="887"/>
      <c r="AC10" s="887"/>
      <c r="AD10" s="887"/>
      <c r="AH10" s="872"/>
      <c r="AI10" s="872"/>
      <c r="AJ10" s="872"/>
      <c r="AK10" s="872"/>
      <c r="AL10" s="182"/>
      <c r="AM10" s="877"/>
      <c r="AN10" s="878"/>
      <c r="AO10" s="878"/>
      <c r="AP10" s="878"/>
      <c r="AQ10" s="878"/>
      <c r="AR10" s="878"/>
      <c r="AS10" s="878"/>
      <c r="AT10" s="878"/>
      <c r="AU10" s="878"/>
      <c r="AV10" s="878"/>
      <c r="AW10" s="878"/>
      <c r="AX10" s="878"/>
      <c r="AY10" s="878"/>
      <c r="AZ10" s="878"/>
      <c r="BA10" s="878"/>
      <c r="BB10" s="878"/>
      <c r="BC10" s="878"/>
      <c r="BD10" s="878"/>
      <c r="BE10" s="878"/>
      <c r="BF10" s="878"/>
      <c r="BG10" s="878"/>
      <c r="BH10" s="878"/>
      <c r="BI10" s="878"/>
      <c r="BJ10" s="878"/>
      <c r="BK10" s="878"/>
      <c r="BL10" s="878"/>
      <c r="BM10" s="878"/>
      <c r="BN10" s="878"/>
      <c r="BO10" s="878"/>
      <c r="BP10" s="878"/>
    </row>
    <row r="11" spans="1:81" ht="37.5" customHeight="1">
      <c r="A11" s="410"/>
      <c r="B11" s="410"/>
      <c r="C11" s="410"/>
      <c r="D11" s="410"/>
      <c r="E11" s="410"/>
      <c r="F11" s="410"/>
      <c r="G11" s="410"/>
      <c r="H11" s="410"/>
      <c r="I11" s="410"/>
      <c r="J11" s="410"/>
      <c r="K11" s="410"/>
    </row>
    <row r="12" spans="1:81" ht="37.5" customHeight="1">
      <c r="A12" s="885" t="s">
        <v>793</v>
      </c>
      <c r="B12" s="885"/>
      <c r="C12" s="885"/>
      <c r="D12" s="885"/>
      <c r="E12" s="885"/>
      <c r="F12" s="885"/>
      <c r="G12" s="885"/>
      <c r="H12" s="885"/>
      <c r="I12" s="885"/>
      <c r="J12" s="885"/>
      <c r="K12" s="885"/>
      <c r="L12" s="885"/>
      <c r="M12" s="885"/>
      <c r="N12" s="885"/>
      <c r="O12" s="885"/>
      <c r="P12" s="885"/>
      <c r="Q12" s="885"/>
      <c r="R12" s="885"/>
      <c r="S12" s="885"/>
      <c r="T12" s="885"/>
      <c r="U12" s="885"/>
      <c r="V12" s="885"/>
      <c r="W12" s="885"/>
      <c r="X12" s="885"/>
      <c r="Y12" s="885"/>
      <c r="Z12" s="885"/>
      <c r="AA12" s="885"/>
      <c r="AB12" s="885"/>
      <c r="AC12" s="885"/>
      <c r="AD12" s="885"/>
    </row>
    <row r="13" spans="1:81" ht="37.5" customHeight="1">
      <c r="A13" s="886" t="s">
        <v>20</v>
      </c>
      <c r="B13" s="886"/>
      <c r="C13" s="886"/>
      <c r="D13" s="886"/>
      <c r="E13" s="886"/>
      <c r="F13" s="886"/>
      <c r="G13" s="886"/>
      <c r="H13" s="886"/>
      <c r="I13" s="886"/>
      <c r="J13" s="886"/>
      <c r="K13" s="886"/>
      <c r="L13" s="886"/>
      <c r="M13" s="886"/>
      <c r="N13" s="886"/>
      <c r="O13" s="886"/>
      <c r="P13" s="886"/>
      <c r="Q13" s="886"/>
      <c r="R13" s="886"/>
      <c r="S13" s="886"/>
      <c r="T13" s="886"/>
      <c r="U13" s="886"/>
      <c r="V13" s="886"/>
      <c r="W13" s="886"/>
      <c r="X13" s="886"/>
      <c r="Y13" s="886"/>
      <c r="Z13" s="886"/>
      <c r="AA13" s="886"/>
      <c r="AB13" s="886"/>
      <c r="AC13" s="886"/>
      <c r="AD13" s="886"/>
    </row>
    <row r="14" spans="1:81" s="179" customFormat="1" ht="49.5" customHeight="1">
      <c r="A14" s="883" t="s">
        <v>580</v>
      </c>
      <c r="B14" s="883"/>
      <c r="C14" s="883"/>
      <c r="D14" s="883"/>
      <c r="E14" s="883"/>
      <c r="F14" s="883"/>
      <c r="G14" s="883"/>
      <c r="H14" s="883"/>
      <c r="I14" s="883"/>
      <c r="J14" s="415"/>
      <c r="K14" s="860"/>
      <c r="L14" s="860"/>
      <c r="M14" s="860"/>
      <c r="N14" s="860"/>
      <c r="O14" s="860"/>
      <c r="P14" s="860"/>
      <c r="Q14" s="860"/>
      <c r="R14" s="860"/>
      <c r="S14" s="860"/>
      <c r="T14" s="860"/>
      <c r="U14" s="860"/>
      <c r="V14" s="860"/>
      <c r="W14" s="860"/>
      <c r="X14" s="860"/>
      <c r="Y14" s="860"/>
      <c r="Z14" s="860"/>
      <c r="AA14" s="860"/>
      <c r="AB14" s="860"/>
      <c r="AC14" s="860"/>
      <c r="AD14" s="861"/>
    </row>
    <row r="15" spans="1:81" s="179" customFormat="1" ht="49.5" customHeight="1">
      <c r="A15" s="859" t="s">
        <v>21</v>
      </c>
      <c r="B15" s="859"/>
      <c r="C15" s="859"/>
      <c r="D15" s="859"/>
      <c r="E15" s="859"/>
      <c r="F15" s="859"/>
      <c r="G15" s="859"/>
      <c r="H15" s="859"/>
      <c r="I15" s="859"/>
      <c r="J15" s="415"/>
      <c r="K15" s="860"/>
      <c r="L15" s="860"/>
      <c r="M15" s="860"/>
      <c r="N15" s="860"/>
      <c r="O15" s="860"/>
      <c r="P15" s="860"/>
      <c r="Q15" s="860"/>
      <c r="R15" s="860"/>
      <c r="S15" s="860"/>
      <c r="T15" s="860"/>
      <c r="U15" s="860"/>
      <c r="V15" s="860"/>
      <c r="W15" s="860"/>
      <c r="X15" s="860"/>
      <c r="Y15" s="860"/>
      <c r="Z15" s="860"/>
      <c r="AA15" s="860"/>
      <c r="AB15" s="860"/>
      <c r="AC15" s="860"/>
      <c r="AD15" s="861"/>
    </row>
    <row r="16" spans="1:81" s="179" customFormat="1" ht="49.5" customHeight="1">
      <c r="A16" s="859" t="s">
        <v>22</v>
      </c>
      <c r="B16" s="859"/>
      <c r="C16" s="859"/>
      <c r="D16" s="859"/>
      <c r="E16" s="859"/>
      <c r="F16" s="859"/>
      <c r="G16" s="859"/>
      <c r="H16" s="859"/>
      <c r="I16" s="859"/>
      <c r="J16" s="415"/>
      <c r="K16" s="862"/>
      <c r="L16" s="860"/>
      <c r="M16" s="860"/>
      <c r="N16" s="860"/>
      <c r="O16" s="860"/>
      <c r="P16" s="860"/>
      <c r="Q16" s="860"/>
      <c r="R16" s="860"/>
      <c r="S16" s="860"/>
      <c r="T16" s="860"/>
      <c r="U16" s="860"/>
      <c r="V16" s="860"/>
      <c r="W16" s="860"/>
      <c r="X16" s="860"/>
      <c r="Y16" s="860"/>
      <c r="Z16" s="860"/>
      <c r="AA16" s="860"/>
      <c r="AB16" s="860"/>
      <c r="AC16" s="860"/>
      <c r="AD16" s="861"/>
      <c r="AH16" s="865" t="s">
        <v>17</v>
      </c>
      <c r="AI16" s="866"/>
      <c r="AJ16" s="866"/>
      <c r="AK16" s="867"/>
      <c r="AL16" s="420"/>
      <c r="AM16" s="868" t="s">
        <v>794</v>
      </c>
      <c r="AN16" s="868"/>
      <c r="AO16" s="868"/>
      <c r="AP16" s="868"/>
      <c r="AQ16" s="868"/>
      <c r="AR16" s="868"/>
      <c r="AS16" s="868"/>
      <c r="AT16" s="868"/>
      <c r="AU16" s="868"/>
      <c r="AV16" s="868"/>
      <c r="AW16" s="868"/>
      <c r="AX16" s="868"/>
      <c r="AY16" s="868"/>
      <c r="AZ16" s="868"/>
      <c r="BA16" s="868"/>
      <c r="BB16" s="868"/>
      <c r="BC16" s="868"/>
      <c r="BD16" s="868"/>
      <c r="BE16" s="868"/>
      <c r="BF16" s="868"/>
      <c r="BG16" s="868"/>
      <c r="BH16" s="868"/>
      <c r="BI16" s="868"/>
      <c r="BJ16" s="868"/>
      <c r="BK16" s="868"/>
      <c r="BL16" s="868"/>
      <c r="BM16" s="868"/>
      <c r="BN16" s="868"/>
      <c r="BO16" s="868"/>
      <c r="BP16" s="869"/>
    </row>
    <row r="17" spans="1:30" s="179" customFormat="1" ht="49.5" customHeight="1">
      <c r="A17" s="859" t="s">
        <v>23</v>
      </c>
      <c r="B17" s="859"/>
      <c r="C17" s="859"/>
      <c r="D17" s="859"/>
      <c r="E17" s="859"/>
      <c r="F17" s="859"/>
      <c r="G17" s="859"/>
      <c r="H17" s="859"/>
      <c r="I17" s="859"/>
      <c r="J17" s="177"/>
      <c r="K17" s="863" t="s">
        <v>170</v>
      </c>
      <c r="L17" s="863"/>
      <c r="M17" s="863"/>
      <c r="N17" s="863"/>
      <c r="O17" s="863"/>
      <c r="P17" s="863"/>
      <c r="Q17" s="863"/>
      <c r="R17" s="863"/>
      <c r="S17" s="863"/>
      <c r="T17" s="863"/>
      <c r="U17" s="863"/>
      <c r="V17" s="863"/>
      <c r="W17" s="863"/>
      <c r="X17" s="863"/>
      <c r="Y17" s="863"/>
      <c r="Z17" s="863"/>
      <c r="AA17" s="863"/>
      <c r="AB17" s="863"/>
      <c r="AC17" s="863"/>
      <c r="AD17" s="864"/>
    </row>
    <row r="18" spans="1:30" ht="33" customHeight="1">
      <c r="A18" s="183"/>
      <c r="B18" s="183"/>
      <c r="C18" s="183"/>
      <c r="D18" s="183"/>
      <c r="E18" s="183"/>
      <c r="F18" s="183"/>
      <c r="G18" s="183"/>
      <c r="H18" s="183"/>
      <c r="I18" s="183"/>
      <c r="J18" s="183"/>
      <c r="K18" s="183"/>
      <c r="L18" s="183"/>
      <c r="M18" s="69"/>
      <c r="N18" s="69"/>
      <c r="O18" s="69"/>
      <c r="P18" s="69"/>
      <c r="Q18" s="69"/>
      <c r="R18" s="69"/>
      <c r="S18" s="69"/>
      <c r="T18" s="69"/>
      <c r="U18" s="69"/>
      <c r="V18" s="69"/>
      <c r="W18" s="69"/>
      <c r="X18" s="69"/>
      <c r="Y18" s="69"/>
      <c r="Z18" s="69"/>
      <c r="AA18" s="69"/>
      <c r="AB18" s="69"/>
      <c r="AC18" s="69"/>
      <c r="AD18" s="69"/>
    </row>
    <row r="19" spans="1:30" ht="33"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row>
  </sheetData>
  <mergeCells count="25">
    <mergeCell ref="AE1:AG1"/>
    <mergeCell ref="A1:D1"/>
    <mergeCell ref="A14:I14"/>
    <mergeCell ref="A15:I15"/>
    <mergeCell ref="V3:AD3"/>
    <mergeCell ref="A2:AD2"/>
    <mergeCell ref="A12:AD12"/>
    <mergeCell ref="A13:AD13"/>
    <mergeCell ref="K10:AD10"/>
    <mergeCell ref="K9:AD9"/>
    <mergeCell ref="K8:AD8"/>
    <mergeCell ref="BU3:CC3"/>
    <mergeCell ref="AH3:AK3"/>
    <mergeCell ref="AM3:BP3"/>
    <mergeCell ref="A16:I16"/>
    <mergeCell ref="A17:I17"/>
    <mergeCell ref="K14:AD14"/>
    <mergeCell ref="K15:AD15"/>
    <mergeCell ref="K16:AD16"/>
    <mergeCell ref="K17:AD17"/>
    <mergeCell ref="AH16:AK16"/>
    <mergeCell ref="AM16:BP16"/>
    <mergeCell ref="AH8:AK10"/>
    <mergeCell ref="AM8:BP10"/>
    <mergeCell ref="AH5:AK5"/>
  </mergeCells>
  <phoneticPr fontId="6"/>
  <dataValidations count="1">
    <dataValidation imeMode="off" allowBlank="1" showInputMessage="1" showErrorMessage="1" sqref="V3:AD3 BU3:CC3" xr:uid="{ED6C5BD8-1AD7-41D0-946B-C4A963EFEB93}"/>
  </dataValidations>
  <pageMargins left="0.9055118110236221" right="0.70866141732283472" top="0.39370078740157483" bottom="0.35433070866141736" header="0.19685039370078741" footer="0.19685039370078741"/>
  <pageSetup paperSize="9" scale="92"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B64"/>
  <sheetViews>
    <sheetView view="pageBreakPreview" zoomScale="98" zoomScaleNormal="100" zoomScaleSheetLayoutView="98" workbookViewId="0">
      <selection activeCell="AF4" sqref="AF4:AP4"/>
    </sheetView>
  </sheetViews>
  <sheetFormatPr defaultColWidth="3.125" defaultRowHeight="26.25" customHeight="1"/>
  <cols>
    <col min="1" max="42" width="2.25" style="2" customWidth="1"/>
    <col min="43" max="16384" width="3.125" style="2"/>
  </cols>
  <sheetData>
    <row r="1" spans="1:79" s="1" customFormat="1" ht="26.25" customHeight="1">
      <c r="A1" s="599" t="s">
        <v>25</v>
      </c>
      <c r="B1" s="599"/>
      <c r="C1" s="599"/>
      <c r="D1" s="599"/>
      <c r="E1" s="600" t="s">
        <v>95</v>
      </c>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row>
    <row r="2" spans="1:79" s="536" customFormat="1" ht="26.25" customHeight="1">
      <c r="A2" s="528"/>
      <c r="B2" s="528"/>
      <c r="C2" s="528"/>
      <c r="D2" s="528"/>
      <c r="E2" s="527"/>
      <c r="F2" s="527"/>
      <c r="G2" s="527"/>
      <c r="H2" s="527"/>
      <c r="I2" s="527"/>
      <c r="J2" s="527"/>
      <c r="K2" s="527"/>
      <c r="L2" s="527"/>
      <c r="M2" s="527"/>
      <c r="N2" s="527"/>
      <c r="O2" s="527"/>
      <c r="P2" s="527"/>
      <c r="Q2" s="527"/>
      <c r="R2" s="527"/>
      <c r="S2" s="527"/>
      <c r="T2" s="527"/>
      <c r="U2" s="527"/>
      <c r="V2" s="527"/>
      <c r="W2" s="527"/>
      <c r="X2" s="527"/>
      <c r="Y2" s="527"/>
      <c r="Z2" s="527"/>
      <c r="AA2" s="527"/>
      <c r="AB2" s="708" t="s">
        <v>831</v>
      </c>
      <c r="AC2" s="708"/>
      <c r="AD2" s="708"/>
      <c r="AE2" s="708"/>
      <c r="AF2" s="710">
        <f>'１申請書'!$V$3</f>
        <v>46030</v>
      </c>
      <c r="AG2" s="710"/>
      <c r="AH2" s="710"/>
      <c r="AI2" s="710"/>
      <c r="AJ2" s="710"/>
      <c r="AK2" s="710"/>
      <c r="AL2" s="710"/>
      <c r="AM2" s="710"/>
      <c r="AN2" s="710"/>
      <c r="AO2" s="710"/>
      <c r="AP2" s="710"/>
    </row>
    <row r="3" spans="1:79" s="1" customFormat="1" ht="26.25" customHeight="1">
      <c r="AB3" s="909" t="s">
        <v>580</v>
      </c>
      <c r="AC3" s="909"/>
      <c r="AD3" s="909"/>
      <c r="AE3" s="909"/>
      <c r="AF3" s="709">
        <f>'１申請書'!$K$14</f>
        <v>0</v>
      </c>
      <c r="AG3" s="709"/>
      <c r="AH3" s="709"/>
      <c r="AI3" s="709"/>
      <c r="AJ3" s="709"/>
      <c r="AK3" s="709"/>
      <c r="AL3" s="709"/>
      <c r="AM3" s="709"/>
      <c r="AN3" s="709"/>
      <c r="AO3" s="709"/>
      <c r="AP3" s="709"/>
    </row>
    <row r="4" spans="1:79" s="1" customFormat="1" ht="26.25" customHeight="1">
      <c r="AB4" s="910" t="s">
        <v>96</v>
      </c>
      <c r="AC4" s="910"/>
      <c r="AD4" s="910"/>
      <c r="AE4" s="910"/>
      <c r="AF4" s="709">
        <f>'１申請書'!$K$9</f>
        <v>0</v>
      </c>
      <c r="AG4" s="709"/>
      <c r="AH4" s="709"/>
      <c r="AI4" s="709"/>
      <c r="AJ4" s="709"/>
      <c r="AK4" s="709"/>
      <c r="AL4" s="709"/>
      <c r="AM4" s="709"/>
      <c r="AN4" s="709"/>
      <c r="AO4" s="709"/>
      <c r="AP4" s="709"/>
    </row>
    <row r="5" spans="1:79" ht="26.25" customHeight="1">
      <c r="B5" s="3"/>
      <c r="C5" s="3"/>
      <c r="D5" s="908" t="s">
        <v>161</v>
      </c>
      <c r="E5" s="908"/>
      <c r="F5" s="908"/>
      <c r="G5" s="908"/>
      <c r="H5" s="908"/>
      <c r="I5" s="908"/>
      <c r="J5" s="908"/>
      <c r="K5" s="908"/>
      <c r="L5" s="908"/>
      <c r="M5" s="908"/>
      <c r="N5" s="908"/>
      <c r="O5" s="908"/>
      <c r="P5" s="908"/>
      <c r="Q5" s="908"/>
      <c r="R5" s="908"/>
      <c r="S5" s="908"/>
      <c r="T5" s="908"/>
      <c r="U5" s="908"/>
      <c r="V5" s="908"/>
      <c r="W5" s="908"/>
      <c r="X5" s="908"/>
      <c r="Y5" s="908"/>
      <c r="Z5" s="908"/>
      <c r="AA5" s="908"/>
      <c r="AB5" s="908"/>
      <c r="AC5" s="908"/>
      <c r="AD5" s="908"/>
      <c r="AE5" s="908"/>
      <c r="AF5" s="908"/>
      <c r="AG5" s="908"/>
      <c r="AH5" s="908"/>
      <c r="AI5" s="908"/>
      <c r="AJ5" s="908"/>
      <c r="AK5" s="908"/>
      <c r="AL5" s="908"/>
      <c r="AM5" s="908"/>
      <c r="AN5" s="908"/>
      <c r="AO5" s="908"/>
      <c r="AU5" s="80" t="s">
        <v>277</v>
      </c>
    </row>
    <row r="6" spans="1:79" ht="32.25" customHeight="1">
      <c r="A6" s="374" t="s">
        <v>158</v>
      </c>
      <c r="B6" s="3"/>
      <c r="C6" s="3"/>
      <c r="D6" s="12"/>
      <c r="E6" s="3"/>
      <c r="F6" s="67"/>
      <c r="G6" s="67"/>
      <c r="H6" s="67"/>
      <c r="I6" s="67"/>
      <c r="J6" s="67"/>
      <c r="K6" s="67"/>
      <c r="L6" s="67"/>
      <c r="N6" s="586"/>
      <c r="O6" s="888" t="s">
        <v>589</v>
      </c>
      <c r="P6" s="888"/>
      <c r="Q6" s="888"/>
      <c r="R6" s="888"/>
      <c r="S6" s="888"/>
      <c r="T6" s="888"/>
      <c r="U6" s="888"/>
      <c r="V6" s="888"/>
      <c r="W6" s="888"/>
      <c r="X6" s="888"/>
      <c r="Y6" s="888"/>
      <c r="Z6" s="888"/>
      <c r="AA6" s="888"/>
      <c r="AB6" s="888"/>
      <c r="AC6" s="888"/>
      <c r="AD6" s="888"/>
      <c r="AE6" s="888"/>
      <c r="AF6" s="888"/>
      <c r="AG6" s="888"/>
      <c r="AH6" s="888"/>
      <c r="AI6" s="888"/>
      <c r="AJ6" s="888"/>
      <c r="AK6" s="888"/>
      <c r="AL6" s="888"/>
      <c r="AM6" s="888"/>
      <c r="AN6" s="888"/>
      <c r="AO6" s="888"/>
      <c r="AP6" s="586"/>
    </row>
    <row r="7" spans="1:79" ht="3.75" customHeight="1">
      <c r="A7" s="69"/>
      <c r="B7" s="373"/>
      <c r="C7" s="373"/>
      <c r="D7" s="372"/>
      <c r="E7" s="373"/>
      <c r="F7" s="373"/>
      <c r="G7" s="373"/>
      <c r="H7" s="373"/>
      <c r="I7" s="373"/>
      <c r="J7" s="373"/>
      <c r="K7" s="373"/>
      <c r="L7" s="373"/>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row>
    <row r="8" spans="1:79" ht="13.5" customHeight="1">
      <c r="B8" s="906"/>
      <c r="C8" s="907"/>
      <c r="D8" s="907"/>
      <c r="E8" s="907"/>
      <c r="F8" s="907"/>
      <c r="G8" s="907"/>
      <c r="H8" s="907"/>
      <c r="I8" s="907"/>
      <c r="J8" s="907"/>
      <c r="K8" s="907"/>
      <c r="L8" s="907"/>
      <c r="M8" s="907"/>
      <c r="N8" s="907"/>
      <c r="O8" s="907"/>
      <c r="P8" s="907"/>
      <c r="Q8" s="907"/>
      <c r="R8" s="907"/>
      <c r="S8" s="907"/>
      <c r="T8" s="907"/>
      <c r="U8" s="907"/>
      <c r="V8" s="907"/>
      <c r="W8" s="907"/>
      <c r="X8" s="907"/>
      <c r="Y8" s="907"/>
      <c r="Z8" s="907"/>
      <c r="AA8" s="907"/>
      <c r="AB8" s="907"/>
      <c r="AC8" s="907"/>
      <c r="AD8" s="907"/>
      <c r="AE8" s="907"/>
      <c r="AF8" s="907"/>
      <c r="AG8" s="907"/>
      <c r="AH8" s="907"/>
      <c r="AI8" s="907"/>
      <c r="AJ8" s="907"/>
      <c r="AK8" s="907"/>
      <c r="AL8" s="907"/>
      <c r="AM8" s="907"/>
      <c r="AN8" s="907"/>
      <c r="AO8" s="907"/>
      <c r="AU8" s="854" t="s">
        <v>274</v>
      </c>
      <c r="AV8" s="855"/>
      <c r="AW8" s="855"/>
      <c r="AX8" s="855"/>
      <c r="AY8" s="855"/>
      <c r="AZ8" s="855"/>
      <c r="BA8" s="856"/>
      <c r="BB8" s="169"/>
      <c r="BC8" s="895" t="s">
        <v>590</v>
      </c>
      <c r="BD8" s="895"/>
      <c r="BE8" s="895"/>
      <c r="BF8" s="895"/>
      <c r="BG8" s="895"/>
      <c r="BH8" s="895"/>
      <c r="BI8" s="895"/>
      <c r="BJ8" s="895"/>
      <c r="BK8" s="895"/>
      <c r="BL8" s="895"/>
      <c r="BM8" s="895"/>
      <c r="BN8" s="895"/>
      <c r="BO8" s="895"/>
      <c r="BP8" s="895"/>
      <c r="BQ8" s="895"/>
      <c r="BR8" s="895"/>
      <c r="BS8" s="895"/>
      <c r="BT8" s="895"/>
      <c r="BU8" s="895"/>
      <c r="BV8" s="895"/>
      <c r="BW8" s="895"/>
      <c r="BX8" s="895"/>
      <c r="BY8" s="895"/>
      <c r="BZ8" s="895"/>
      <c r="CA8" s="873"/>
    </row>
    <row r="9" spans="1:79" ht="13.5" customHeight="1">
      <c r="B9" s="907"/>
      <c r="C9" s="907"/>
      <c r="D9" s="907"/>
      <c r="E9" s="907"/>
      <c r="F9" s="907"/>
      <c r="G9" s="907"/>
      <c r="H9" s="907"/>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7"/>
      <c r="AL9" s="907"/>
      <c r="AM9" s="907"/>
      <c r="AN9" s="907"/>
      <c r="AO9" s="907"/>
      <c r="AU9" s="889"/>
      <c r="AV9" s="890"/>
      <c r="AW9" s="890"/>
      <c r="AX9" s="890"/>
      <c r="AY9" s="890"/>
      <c r="AZ9" s="890"/>
      <c r="BA9" s="891"/>
      <c r="BB9" s="86"/>
      <c r="BC9" s="905"/>
      <c r="BD9" s="905"/>
      <c r="BE9" s="905"/>
      <c r="BF9" s="905"/>
      <c r="BG9" s="905"/>
      <c r="BH9" s="905"/>
      <c r="BI9" s="905"/>
      <c r="BJ9" s="905"/>
      <c r="BK9" s="905"/>
      <c r="BL9" s="905"/>
      <c r="BM9" s="905"/>
      <c r="BN9" s="905"/>
      <c r="BO9" s="905"/>
      <c r="BP9" s="905"/>
      <c r="BQ9" s="905"/>
      <c r="BR9" s="905"/>
      <c r="BS9" s="905"/>
      <c r="BT9" s="905"/>
      <c r="BU9" s="905"/>
      <c r="BV9" s="905"/>
      <c r="BW9" s="905"/>
      <c r="BX9" s="905"/>
      <c r="BY9" s="905"/>
      <c r="BZ9" s="905"/>
      <c r="CA9" s="875"/>
    </row>
    <row r="10" spans="1:79" ht="13.5" customHeight="1">
      <c r="B10" s="907"/>
      <c r="C10" s="907"/>
      <c r="D10" s="907"/>
      <c r="E10" s="907"/>
      <c r="F10" s="907"/>
      <c r="G10" s="907"/>
      <c r="H10" s="907"/>
      <c r="I10" s="907"/>
      <c r="J10" s="907"/>
      <c r="K10" s="907"/>
      <c r="L10" s="907"/>
      <c r="M10" s="907"/>
      <c r="N10" s="907"/>
      <c r="O10" s="907"/>
      <c r="P10" s="907"/>
      <c r="Q10" s="907"/>
      <c r="R10" s="907"/>
      <c r="S10" s="907"/>
      <c r="T10" s="907"/>
      <c r="U10" s="907"/>
      <c r="V10" s="907"/>
      <c r="W10" s="907"/>
      <c r="X10" s="907"/>
      <c r="Y10" s="907"/>
      <c r="Z10" s="907"/>
      <c r="AA10" s="907"/>
      <c r="AB10" s="907"/>
      <c r="AC10" s="907"/>
      <c r="AD10" s="907"/>
      <c r="AE10" s="907"/>
      <c r="AF10" s="907"/>
      <c r="AG10" s="907"/>
      <c r="AH10" s="907"/>
      <c r="AI10" s="907"/>
      <c r="AJ10" s="907"/>
      <c r="AK10" s="907"/>
      <c r="AL10" s="907"/>
      <c r="AM10" s="907"/>
      <c r="AN10" s="907"/>
      <c r="AO10" s="907"/>
      <c r="AU10" s="889"/>
      <c r="AV10" s="890"/>
      <c r="AW10" s="890"/>
      <c r="AX10" s="890"/>
      <c r="AY10" s="890"/>
      <c r="AZ10" s="890"/>
      <c r="BA10" s="891"/>
      <c r="BB10" s="86"/>
      <c r="BC10" s="905"/>
      <c r="BD10" s="905"/>
      <c r="BE10" s="905"/>
      <c r="BF10" s="905"/>
      <c r="BG10" s="905"/>
      <c r="BH10" s="905"/>
      <c r="BI10" s="905"/>
      <c r="BJ10" s="905"/>
      <c r="BK10" s="905"/>
      <c r="BL10" s="905"/>
      <c r="BM10" s="905"/>
      <c r="BN10" s="905"/>
      <c r="BO10" s="905"/>
      <c r="BP10" s="905"/>
      <c r="BQ10" s="905"/>
      <c r="BR10" s="905"/>
      <c r="BS10" s="905"/>
      <c r="BT10" s="905"/>
      <c r="BU10" s="905"/>
      <c r="BV10" s="905"/>
      <c r="BW10" s="905"/>
      <c r="BX10" s="905"/>
      <c r="BY10" s="905"/>
      <c r="BZ10" s="905"/>
      <c r="CA10" s="875"/>
    </row>
    <row r="11" spans="1:79" ht="13.5" customHeight="1">
      <c r="B11" s="907"/>
      <c r="C11" s="907"/>
      <c r="D11" s="907"/>
      <c r="E11" s="907"/>
      <c r="F11" s="907"/>
      <c r="G11" s="907"/>
      <c r="H11" s="907"/>
      <c r="I11" s="907"/>
      <c r="J11" s="907"/>
      <c r="K11" s="907"/>
      <c r="L11" s="907"/>
      <c r="M11" s="907"/>
      <c r="N11" s="907"/>
      <c r="O11" s="907"/>
      <c r="P11" s="907"/>
      <c r="Q11" s="907"/>
      <c r="R11" s="907"/>
      <c r="S11" s="907"/>
      <c r="T11" s="907"/>
      <c r="U11" s="907"/>
      <c r="V11" s="907"/>
      <c r="W11" s="907"/>
      <c r="X11" s="907"/>
      <c r="Y11" s="907"/>
      <c r="Z11" s="907"/>
      <c r="AA11" s="907"/>
      <c r="AB11" s="907"/>
      <c r="AC11" s="907"/>
      <c r="AD11" s="907"/>
      <c r="AE11" s="907"/>
      <c r="AF11" s="907"/>
      <c r="AG11" s="907"/>
      <c r="AH11" s="907"/>
      <c r="AI11" s="907"/>
      <c r="AJ11" s="907"/>
      <c r="AK11" s="907"/>
      <c r="AL11" s="907"/>
      <c r="AM11" s="907"/>
      <c r="AN11" s="907"/>
      <c r="AO11" s="907"/>
      <c r="AU11" s="889"/>
      <c r="AV11" s="890"/>
      <c r="AW11" s="890"/>
      <c r="AX11" s="890"/>
      <c r="AY11" s="890"/>
      <c r="AZ11" s="890"/>
      <c r="BA11" s="891"/>
      <c r="BB11" s="86"/>
      <c r="BC11" s="905"/>
      <c r="BD11" s="905"/>
      <c r="BE11" s="905"/>
      <c r="BF11" s="905"/>
      <c r="BG11" s="905"/>
      <c r="BH11" s="905"/>
      <c r="BI11" s="905"/>
      <c r="BJ11" s="905"/>
      <c r="BK11" s="905"/>
      <c r="BL11" s="905"/>
      <c r="BM11" s="905"/>
      <c r="BN11" s="905"/>
      <c r="BO11" s="905"/>
      <c r="BP11" s="905"/>
      <c r="BQ11" s="905"/>
      <c r="BR11" s="905"/>
      <c r="BS11" s="905"/>
      <c r="BT11" s="905"/>
      <c r="BU11" s="905"/>
      <c r="BV11" s="905"/>
      <c r="BW11" s="905"/>
      <c r="BX11" s="905"/>
      <c r="BY11" s="905"/>
      <c r="BZ11" s="905"/>
      <c r="CA11" s="875"/>
    </row>
    <row r="12" spans="1:79" ht="13.5" customHeight="1">
      <c r="B12" s="907"/>
      <c r="C12" s="907"/>
      <c r="D12" s="907"/>
      <c r="E12" s="907"/>
      <c r="F12" s="907"/>
      <c r="G12" s="907"/>
      <c r="H12" s="907"/>
      <c r="I12" s="907"/>
      <c r="J12" s="907"/>
      <c r="K12" s="907"/>
      <c r="L12" s="907"/>
      <c r="M12" s="907"/>
      <c r="N12" s="907"/>
      <c r="O12" s="907"/>
      <c r="P12" s="907"/>
      <c r="Q12" s="907"/>
      <c r="R12" s="907"/>
      <c r="S12" s="907"/>
      <c r="T12" s="907"/>
      <c r="U12" s="907"/>
      <c r="V12" s="907"/>
      <c r="W12" s="907"/>
      <c r="X12" s="907"/>
      <c r="Y12" s="907"/>
      <c r="Z12" s="907"/>
      <c r="AA12" s="907"/>
      <c r="AB12" s="907"/>
      <c r="AC12" s="907"/>
      <c r="AD12" s="907"/>
      <c r="AE12" s="907"/>
      <c r="AF12" s="907"/>
      <c r="AG12" s="907"/>
      <c r="AH12" s="907"/>
      <c r="AI12" s="907"/>
      <c r="AJ12" s="907"/>
      <c r="AK12" s="907"/>
      <c r="AL12" s="907"/>
      <c r="AM12" s="907"/>
      <c r="AN12" s="907"/>
      <c r="AO12" s="907"/>
      <c r="AU12" s="889"/>
      <c r="AV12" s="890"/>
      <c r="AW12" s="890"/>
      <c r="AX12" s="890"/>
      <c r="AY12" s="890"/>
      <c r="AZ12" s="890"/>
      <c r="BA12" s="891"/>
      <c r="BB12" s="86"/>
      <c r="BC12" s="905"/>
      <c r="BD12" s="905"/>
      <c r="BE12" s="905"/>
      <c r="BF12" s="905"/>
      <c r="BG12" s="905"/>
      <c r="BH12" s="905"/>
      <c r="BI12" s="905"/>
      <c r="BJ12" s="905"/>
      <c r="BK12" s="905"/>
      <c r="BL12" s="905"/>
      <c r="BM12" s="905"/>
      <c r="BN12" s="905"/>
      <c r="BO12" s="905"/>
      <c r="BP12" s="905"/>
      <c r="BQ12" s="905"/>
      <c r="BR12" s="905"/>
      <c r="BS12" s="905"/>
      <c r="BT12" s="905"/>
      <c r="BU12" s="905"/>
      <c r="BV12" s="905"/>
      <c r="BW12" s="905"/>
      <c r="BX12" s="905"/>
      <c r="BY12" s="905"/>
      <c r="BZ12" s="905"/>
      <c r="CA12" s="875"/>
    </row>
    <row r="13" spans="1:79" ht="13.5" customHeight="1">
      <c r="B13" s="907"/>
      <c r="C13" s="907"/>
      <c r="D13" s="907"/>
      <c r="E13" s="907"/>
      <c r="F13" s="907"/>
      <c r="G13" s="907"/>
      <c r="H13" s="907"/>
      <c r="I13" s="907"/>
      <c r="J13" s="907"/>
      <c r="K13" s="907"/>
      <c r="L13" s="907"/>
      <c r="M13" s="907"/>
      <c r="N13" s="907"/>
      <c r="O13" s="907"/>
      <c r="P13" s="907"/>
      <c r="Q13" s="907"/>
      <c r="R13" s="907"/>
      <c r="S13" s="907"/>
      <c r="T13" s="907"/>
      <c r="U13" s="907"/>
      <c r="V13" s="907"/>
      <c r="W13" s="907"/>
      <c r="X13" s="907"/>
      <c r="Y13" s="907"/>
      <c r="Z13" s="907"/>
      <c r="AA13" s="907"/>
      <c r="AB13" s="907"/>
      <c r="AC13" s="907"/>
      <c r="AD13" s="907"/>
      <c r="AE13" s="907"/>
      <c r="AF13" s="907"/>
      <c r="AG13" s="907"/>
      <c r="AH13" s="907"/>
      <c r="AI13" s="907"/>
      <c r="AJ13" s="907"/>
      <c r="AK13" s="907"/>
      <c r="AL13" s="907"/>
      <c r="AM13" s="907"/>
      <c r="AN13" s="907"/>
      <c r="AO13" s="907"/>
      <c r="AU13" s="889"/>
      <c r="AV13" s="890"/>
      <c r="AW13" s="890"/>
      <c r="AX13" s="890"/>
      <c r="AY13" s="890"/>
      <c r="AZ13" s="890"/>
      <c r="BA13" s="891"/>
      <c r="BB13" s="86"/>
      <c r="BC13" s="905"/>
      <c r="BD13" s="905"/>
      <c r="BE13" s="905"/>
      <c r="BF13" s="905"/>
      <c r="BG13" s="905"/>
      <c r="BH13" s="905"/>
      <c r="BI13" s="905"/>
      <c r="BJ13" s="905"/>
      <c r="BK13" s="905"/>
      <c r="BL13" s="905"/>
      <c r="BM13" s="905"/>
      <c r="BN13" s="905"/>
      <c r="BO13" s="905"/>
      <c r="BP13" s="905"/>
      <c r="BQ13" s="905"/>
      <c r="BR13" s="905"/>
      <c r="BS13" s="905"/>
      <c r="BT13" s="905"/>
      <c r="BU13" s="905"/>
      <c r="BV13" s="905"/>
      <c r="BW13" s="905"/>
      <c r="BX13" s="905"/>
      <c r="BY13" s="905"/>
      <c r="BZ13" s="905"/>
      <c r="CA13" s="875"/>
    </row>
    <row r="14" spans="1:79" ht="13.5" customHeight="1">
      <c r="B14" s="907"/>
      <c r="C14" s="907"/>
      <c r="D14" s="907"/>
      <c r="E14" s="907"/>
      <c r="F14" s="907"/>
      <c r="G14" s="907"/>
      <c r="H14" s="907"/>
      <c r="I14" s="907"/>
      <c r="J14" s="907"/>
      <c r="K14" s="907"/>
      <c r="L14" s="907"/>
      <c r="M14" s="907"/>
      <c r="N14" s="907"/>
      <c r="O14" s="907"/>
      <c r="P14" s="907"/>
      <c r="Q14" s="907"/>
      <c r="R14" s="907"/>
      <c r="S14" s="907"/>
      <c r="T14" s="907"/>
      <c r="U14" s="907"/>
      <c r="V14" s="907"/>
      <c r="W14" s="907"/>
      <c r="X14" s="907"/>
      <c r="Y14" s="907"/>
      <c r="Z14" s="907"/>
      <c r="AA14" s="907"/>
      <c r="AB14" s="907"/>
      <c r="AC14" s="907"/>
      <c r="AD14" s="907"/>
      <c r="AE14" s="907"/>
      <c r="AF14" s="907"/>
      <c r="AG14" s="907"/>
      <c r="AH14" s="907"/>
      <c r="AI14" s="907"/>
      <c r="AJ14" s="907"/>
      <c r="AK14" s="907"/>
      <c r="AL14" s="907"/>
      <c r="AM14" s="907"/>
      <c r="AN14" s="907"/>
      <c r="AO14" s="907"/>
      <c r="AU14" s="889"/>
      <c r="AV14" s="890"/>
      <c r="AW14" s="890"/>
      <c r="AX14" s="890"/>
      <c r="AY14" s="890"/>
      <c r="AZ14" s="890"/>
      <c r="BA14" s="891"/>
      <c r="BB14" s="86"/>
      <c r="BC14" s="905"/>
      <c r="BD14" s="905"/>
      <c r="BE14" s="905"/>
      <c r="BF14" s="905"/>
      <c r="BG14" s="905"/>
      <c r="BH14" s="905"/>
      <c r="BI14" s="905"/>
      <c r="BJ14" s="905"/>
      <c r="BK14" s="905"/>
      <c r="BL14" s="905"/>
      <c r="BM14" s="905"/>
      <c r="BN14" s="905"/>
      <c r="BO14" s="905"/>
      <c r="BP14" s="905"/>
      <c r="BQ14" s="905"/>
      <c r="BR14" s="905"/>
      <c r="BS14" s="905"/>
      <c r="BT14" s="905"/>
      <c r="BU14" s="905"/>
      <c r="BV14" s="905"/>
      <c r="BW14" s="905"/>
      <c r="BX14" s="905"/>
      <c r="BY14" s="905"/>
      <c r="BZ14" s="905"/>
      <c r="CA14" s="875"/>
    </row>
    <row r="15" spans="1:79" ht="13.5" customHeight="1">
      <c r="B15" s="907"/>
      <c r="C15" s="907"/>
      <c r="D15" s="907"/>
      <c r="E15" s="907"/>
      <c r="F15" s="907"/>
      <c r="G15" s="907"/>
      <c r="H15" s="907"/>
      <c r="I15" s="907"/>
      <c r="J15" s="907"/>
      <c r="K15" s="907"/>
      <c r="L15" s="907"/>
      <c r="M15" s="907"/>
      <c r="N15" s="907"/>
      <c r="O15" s="907"/>
      <c r="P15" s="907"/>
      <c r="Q15" s="907"/>
      <c r="R15" s="907"/>
      <c r="S15" s="907"/>
      <c r="T15" s="907"/>
      <c r="U15" s="907"/>
      <c r="V15" s="907"/>
      <c r="W15" s="907"/>
      <c r="X15" s="907"/>
      <c r="Y15" s="907"/>
      <c r="Z15" s="907"/>
      <c r="AA15" s="907"/>
      <c r="AB15" s="907"/>
      <c r="AC15" s="907"/>
      <c r="AD15" s="907"/>
      <c r="AE15" s="907"/>
      <c r="AF15" s="907"/>
      <c r="AG15" s="907"/>
      <c r="AH15" s="907"/>
      <c r="AI15" s="907"/>
      <c r="AJ15" s="907"/>
      <c r="AK15" s="907"/>
      <c r="AL15" s="907"/>
      <c r="AM15" s="907"/>
      <c r="AN15" s="907"/>
      <c r="AO15" s="907"/>
      <c r="AU15" s="889"/>
      <c r="AV15" s="890"/>
      <c r="AW15" s="890"/>
      <c r="AX15" s="890"/>
      <c r="AY15" s="890"/>
      <c r="AZ15" s="890"/>
      <c r="BA15" s="891"/>
      <c r="BB15" s="86"/>
      <c r="BC15" s="905"/>
      <c r="BD15" s="905"/>
      <c r="BE15" s="905"/>
      <c r="BF15" s="905"/>
      <c r="BG15" s="905"/>
      <c r="BH15" s="905"/>
      <c r="BI15" s="905"/>
      <c r="BJ15" s="905"/>
      <c r="BK15" s="905"/>
      <c r="BL15" s="905"/>
      <c r="BM15" s="905"/>
      <c r="BN15" s="905"/>
      <c r="BO15" s="905"/>
      <c r="BP15" s="905"/>
      <c r="BQ15" s="905"/>
      <c r="BR15" s="905"/>
      <c r="BS15" s="905"/>
      <c r="BT15" s="905"/>
      <c r="BU15" s="905"/>
      <c r="BV15" s="905"/>
      <c r="BW15" s="905"/>
      <c r="BX15" s="905"/>
      <c r="BY15" s="905"/>
      <c r="BZ15" s="905"/>
      <c r="CA15" s="875"/>
    </row>
    <row r="16" spans="1:79" ht="13.5" customHeight="1">
      <c r="B16" s="907"/>
      <c r="C16" s="907"/>
      <c r="D16" s="907"/>
      <c r="E16" s="907"/>
      <c r="F16" s="907"/>
      <c r="G16" s="907"/>
      <c r="H16" s="907"/>
      <c r="I16" s="907"/>
      <c r="J16" s="907"/>
      <c r="K16" s="907"/>
      <c r="L16" s="907"/>
      <c r="M16" s="907"/>
      <c r="N16" s="907"/>
      <c r="O16" s="907"/>
      <c r="P16" s="907"/>
      <c r="Q16" s="907"/>
      <c r="R16" s="907"/>
      <c r="S16" s="907"/>
      <c r="T16" s="907"/>
      <c r="U16" s="907"/>
      <c r="V16" s="907"/>
      <c r="W16" s="907"/>
      <c r="X16" s="907"/>
      <c r="Y16" s="907"/>
      <c r="Z16" s="907"/>
      <c r="AA16" s="907"/>
      <c r="AB16" s="907"/>
      <c r="AC16" s="907"/>
      <c r="AD16" s="907"/>
      <c r="AE16" s="907"/>
      <c r="AF16" s="907"/>
      <c r="AG16" s="907"/>
      <c r="AH16" s="907"/>
      <c r="AI16" s="907"/>
      <c r="AJ16" s="907"/>
      <c r="AK16" s="907"/>
      <c r="AL16" s="907"/>
      <c r="AM16" s="907"/>
      <c r="AN16" s="907"/>
      <c r="AO16" s="907"/>
      <c r="AU16" s="889"/>
      <c r="AV16" s="890"/>
      <c r="AW16" s="890"/>
      <c r="AX16" s="890"/>
      <c r="AY16" s="890"/>
      <c r="AZ16" s="890"/>
      <c r="BA16" s="891"/>
      <c r="BB16" s="86"/>
      <c r="BC16" s="905"/>
      <c r="BD16" s="905"/>
      <c r="BE16" s="905"/>
      <c r="BF16" s="905"/>
      <c r="BG16" s="905"/>
      <c r="BH16" s="905"/>
      <c r="BI16" s="905"/>
      <c r="BJ16" s="905"/>
      <c r="BK16" s="905"/>
      <c r="BL16" s="905"/>
      <c r="BM16" s="905"/>
      <c r="BN16" s="905"/>
      <c r="BO16" s="905"/>
      <c r="BP16" s="905"/>
      <c r="BQ16" s="905"/>
      <c r="BR16" s="905"/>
      <c r="BS16" s="905"/>
      <c r="BT16" s="905"/>
      <c r="BU16" s="905"/>
      <c r="BV16" s="905"/>
      <c r="BW16" s="905"/>
      <c r="BX16" s="905"/>
      <c r="BY16" s="905"/>
      <c r="BZ16" s="905"/>
      <c r="CA16" s="875"/>
    </row>
    <row r="17" spans="1:79" ht="13.5" customHeight="1">
      <c r="B17" s="907"/>
      <c r="C17" s="907"/>
      <c r="D17" s="907"/>
      <c r="E17" s="907"/>
      <c r="F17" s="907"/>
      <c r="G17" s="907"/>
      <c r="H17" s="907"/>
      <c r="I17" s="907"/>
      <c r="J17" s="907"/>
      <c r="K17" s="907"/>
      <c r="L17" s="907"/>
      <c r="M17" s="907"/>
      <c r="N17" s="907"/>
      <c r="O17" s="907"/>
      <c r="P17" s="907"/>
      <c r="Q17" s="907"/>
      <c r="R17" s="907"/>
      <c r="S17" s="907"/>
      <c r="T17" s="907"/>
      <c r="U17" s="907"/>
      <c r="V17" s="907"/>
      <c r="W17" s="907"/>
      <c r="X17" s="907"/>
      <c r="Y17" s="907"/>
      <c r="Z17" s="907"/>
      <c r="AA17" s="907"/>
      <c r="AB17" s="907"/>
      <c r="AC17" s="907"/>
      <c r="AD17" s="907"/>
      <c r="AE17" s="907"/>
      <c r="AF17" s="907"/>
      <c r="AG17" s="907"/>
      <c r="AH17" s="907"/>
      <c r="AI17" s="907"/>
      <c r="AJ17" s="907"/>
      <c r="AK17" s="907"/>
      <c r="AL17" s="907"/>
      <c r="AM17" s="907"/>
      <c r="AN17" s="907"/>
      <c r="AO17" s="907"/>
      <c r="AU17" s="889"/>
      <c r="AV17" s="890"/>
      <c r="AW17" s="890"/>
      <c r="AX17" s="890"/>
      <c r="AY17" s="890"/>
      <c r="AZ17" s="890"/>
      <c r="BA17" s="891"/>
      <c r="BB17" s="86"/>
      <c r="BC17" s="905"/>
      <c r="BD17" s="905"/>
      <c r="BE17" s="905"/>
      <c r="BF17" s="905"/>
      <c r="BG17" s="905"/>
      <c r="BH17" s="905"/>
      <c r="BI17" s="905"/>
      <c r="BJ17" s="905"/>
      <c r="BK17" s="905"/>
      <c r="BL17" s="905"/>
      <c r="BM17" s="905"/>
      <c r="BN17" s="905"/>
      <c r="BO17" s="905"/>
      <c r="BP17" s="905"/>
      <c r="BQ17" s="905"/>
      <c r="BR17" s="905"/>
      <c r="BS17" s="905"/>
      <c r="BT17" s="905"/>
      <c r="BU17" s="905"/>
      <c r="BV17" s="905"/>
      <c r="BW17" s="905"/>
      <c r="BX17" s="905"/>
      <c r="BY17" s="905"/>
      <c r="BZ17" s="905"/>
      <c r="CA17" s="875"/>
    </row>
    <row r="18" spans="1:79" ht="13.5" customHeight="1">
      <c r="B18" s="907"/>
      <c r="C18" s="907"/>
      <c r="D18" s="907"/>
      <c r="E18" s="907"/>
      <c r="F18" s="907"/>
      <c r="G18" s="907"/>
      <c r="H18" s="907"/>
      <c r="I18" s="907"/>
      <c r="J18" s="907"/>
      <c r="K18" s="907"/>
      <c r="L18" s="907"/>
      <c r="M18" s="907"/>
      <c r="N18" s="907"/>
      <c r="O18" s="907"/>
      <c r="P18" s="907"/>
      <c r="Q18" s="907"/>
      <c r="R18" s="907"/>
      <c r="S18" s="907"/>
      <c r="T18" s="907"/>
      <c r="U18" s="907"/>
      <c r="V18" s="907"/>
      <c r="W18" s="907"/>
      <c r="X18" s="907"/>
      <c r="Y18" s="907"/>
      <c r="Z18" s="907"/>
      <c r="AA18" s="907"/>
      <c r="AB18" s="907"/>
      <c r="AC18" s="907"/>
      <c r="AD18" s="907"/>
      <c r="AE18" s="907"/>
      <c r="AF18" s="907"/>
      <c r="AG18" s="907"/>
      <c r="AH18" s="907"/>
      <c r="AI18" s="907"/>
      <c r="AJ18" s="907"/>
      <c r="AK18" s="907"/>
      <c r="AL18" s="907"/>
      <c r="AM18" s="907"/>
      <c r="AN18" s="907"/>
      <c r="AO18" s="907"/>
      <c r="AU18" s="889"/>
      <c r="AV18" s="890"/>
      <c r="AW18" s="890"/>
      <c r="AX18" s="890"/>
      <c r="AY18" s="890"/>
      <c r="AZ18" s="890"/>
      <c r="BA18" s="891"/>
      <c r="BB18" s="86"/>
      <c r="BC18" s="905"/>
      <c r="BD18" s="905"/>
      <c r="BE18" s="905"/>
      <c r="BF18" s="905"/>
      <c r="BG18" s="905"/>
      <c r="BH18" s="905"/>
      <c r="BI18" s="905"/>
      <c r="BJ18" s="905"/>
      <c r="BK18" s="905"/>
      <c r="BL18" s="905"/>
      <c r="BM18" s="905"/>
      <c r="BN18" s="905"/>
      <c r="BO18" s="905"/>
      <c r="BP18" s="905"/>
      <c r="BQ18" s="905"/>
      <c r="BR18" s="905"/>
      <c r="BS18" s="905"/>
      <c r="BT18" s="905"/>
      <c r="BU18" s="905"/>
      <c r="BV18" s="905"/>
      <c r="BW18" s="905"/>
      <c r="BX18" s="905"/>
      <c r="BY18" s="905"/>
      <c r="BZ18" s="905"/>
      <c r="CA18" s="875"/>
    </row>
    <row r="19" spans="1:79" ht="13.5" customHeight="1">
      <c r="B19" s="907"/>
      <c r="C19" s="907"/>
      <c r="D19" s="907"/>
      <c r="E19" s="907"/>
      <c r="F19" s="907"/>
      <c r="G19" s="907"/>
      <c r="H19" s="907"/>
      <c r="I19" s="907"/>
      <c r="J19" s="907"/>
      <c r="K19" s="907"/>
      <c r="L19" s="907"/>
      <c r="M19" s="907"/>
      <c r="N19" s="907"/>
      <c r="O19" s="907"/>
      <c r="P19" s="907"/>
      <c r="Q19" s="907"/>
      <c r="R19" s="907"/>
      <c r="S19" s="907"/>
      <c r="T19" s="907"/>
      <c r="U19" s="907"/>
      <c r="V19" s="907"/>
      <c r="W19" s="907"/>
      <c r="X19" s="907"/>
      <c r="Y19" s="907"/>
      <c r="Z19" s="907"/>
      <c r="AA19" s="907"/>
      <c r="AB19" s="907"/>
      <c r="AC19" s="907"/>
      <c r="AD19" s="907"/>
      <c r="AE19" s="907"/>
      <c r="AF19" s="907"/>
      <c r="AG19" s="907"/>
      <c r="AH19" s="907"/>
      <c r="AI19" s="907"/>
      <c r="AJ19" s="907"/>
      <c r="AK19" s="907"/>
      <c r="AL19" s="907"/>
      <c r="AM19" s="907"/>
      <c r="AN19" s="907"/>
      <c r="AO19" s="907"/>
      <c r="AU19" s="889"/>
      <c r="AV19" s="890"/>
      <c r="AW19" s="890"/>
      <c r="AX19" s="890"/>
      <c r="AY19" s="890"/>
      <c r="AZ19" s="890"/>
      <c r="BA19" s="891"/>
      <c r="BB19" s="168"/>
      <c r="BC19" s="905"/>
      <c r="BD19" s="905"/>
      <c r="BE19" s="905"/>
      <c r="BF19" s="905"/>
      <c r="BG19" s="905"/>
      <c r="BH19" s="905"/>
      <c r="BI19" s="905"/>
      <c r="BJ19" s="905"/>
      <c r="BK19" s="905"/>
      <c r="BL19" s="905"/>
      <c r="BM19" s="905"/>
      <c r="BN19" s="905"/>
      <c r="BO19" s="905"/>
      <c r="BP19" s="905"/>
      <c r="BQ19" s="905"/>
      <c r="BR19" s="905"/>
      <c r="BS19" s="905"/>
      <c r="BT19" s="905"/>
      <c r="BU19" s="905"/>
      <c r="BV19" s="905"/>
      <c r="BW19" s="905"/>
      <c r="BX19" s="905"/>
      <c r="BY19" s="905"/>
      <c r="BZ19" s="905"/>
      <c r="CA19" s="875"/>
    </row>
    <row r="20" spans="1:79" ht="13.5" customHeight="1">
      <c r="B20" s="907"/>
      <c r="C20" s="907"/>
      <c r="D20" s="907"/>
      <c r="E20" s="907"/>
      <c r="F20" s="907"/>
      <c r="G20" s="907"/>
      <c r="H20" s="907"/>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c r="AH20" s="907"/>
      <c r="AI20" s="907"/>
      <c r="AJ20" s="907"/>
      <c r="AK20" s="907"/>
      <c r="AL20" s="907"/>
      <c r="AM20" s="907"/>
      <c r="AN20" s="907"/>
      <c r="AO20" s="907"/>
      <c r="AU20" s="889"/>
      <c r="AV20" s="890"/>
      <c r="AW20" s="890"/>
      <c r="AX20" s="890"/>
      <c r="AY20" s="890"/>
      <c r="AZ20" s="890"/>
      <c r="BA20" s="891"/>
      <c r="BB20" s="86"/>
      <c r="BC20" s="905"/>
      <c r="BD20" s="905"/>
      <c r="BE20" s="905"/>
      <c r="BF20" s="905"/>
      <c r="BG20" s="905"/>
      <c r="BH20" s="905"/>
      <c r="BI20" s="905"/>
      <c r="BJ20" s="905"/>
      <c r="BK20" s="905"/>
      <c r="BL20" s="905"/>
      <c r="BM20" s="905"/>
      <c r="BN20" s="905"/>
      <c r="BO20" s="905"/>
      <c r="BP20" s="905"/>
      <c r="BQ20" s="905"/>
      <c r="BR20" s="905"/>
      <c r="BS20" s="905"/>
      <c r="BT20" s="905"/>
      <c r="BU20" s="905"/>
      <c r="BV20" s="905"/>
      <c r="BW20" s="905"/>
      <c r="BX20" s="905"/>
      <c r="BY20" s="905"/>
      <c r="BZ20" s="905"/>
      <c r="CA20" s="875"/>
    </row>
    <row r="21" spans="1:79" ht="13.5" customHeight="1">
      <c r="B21" s="907"/>
      <c r="C21" s="907"/>
      <c r="D21" s="907"/>
      <c r="E21" s="907"/>
      <c r="F21" s="907"/>
      <c r="G21" s="907"/>
      <c r="H21" s="907"/>
      <c r="I21" s="907"/>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c r="AG21" s="907"/>
      <c r="AH21" s="907"/>
      <c r="AI21" s="907"/>
      <c r="AJ21" s="907"/>
      <c r="AK21" s="907"/>
      <c r="AL21" s="907"/>
      <c r="AM21" s="907"/>
      <c r="AN21" s="907"/>
      <c r="AO21" s="907"/>
      <c r="AU21" s="889"/>
      <c r="AV21" s="890"/>
      <c r="AW21" s="890"/>
      <c r="AX21" s="890"/>
      <c r="AY21" s="890"/>
      <c r="AZ21" s="890"/>
      <c r="BA21" s="891"/>
      <c r="BB21" s="86"/>
      <c r="BC21" s="905"/>
      <c r="BD21" s="905"/>
      <c r="BE21" s="905"/>
      <c r="BF21" s="905"/>
      <c r="BG21" s="905"/>
      <c r="BH21" s="905"/>
      <c r="BI21" s="905"/>
      <c r="BJ21" s="905"/>
      <c r="BK21" s="905"/>
      <c r="BL21" s="905"/>
      <c r="BM21" s="905"/>
      <c r="BN21" s="905"/>
      <c r="BO21" s="905"/>
      <c r="BP21" s="905"/>
      <c r="BQ21" s="905"/>
      <c r="BR21" s="905"/>
      <c r="BS21" s="905"/>
      <c r="BT21" s="905"/>
      <c r="BU21" s="905"/>
      <c r="BV21" s="905"/>
      <c r="BW21" s="905"/>
      <c r="BX21" s="905"/>
      <c r="BY21" s="905"/>
      <c r="BZ21" s="905"/>
      <c r="CA21" s="875"/>
    </row>
    <row r="22" spans="1:79" ht="13.5" customHeight="1">
      <c r="B22" s="907"/>
      <c r="C22" s="907"/>
      <c r="D22" s="907"/>
      <c r="E22" s="907"/>
      <c r="F22" s="907"/>
      <c r="G22" s="907"/>
      <c r="H22" s="907"/>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c r="AG22" s="907"/>
      <c r="AH22" s="907"/>
      <c r="AI22" s="907"/>
      <c r="AJ22" s="907"/>
      <c r="AK22" s="907"/>
      <c r="AL22" s="907"/>
      <c r="AM22" s="907"/>
      <c r="AN22" s="907"/>
      <c r="AO22" s="907"/>
      <c r="AU22" s="889"/>
      <c r="AV22" s="890"/>
      <c r="AW22" s="890"/>
      <c r="AX22" s="890"/>
      <c r="AY22" s="890"/>
      <c r="AZ22" s="890"/>
      <c r="BA22" s="891"/>
      <c r="BB22" s="86"/>
      <c r="BC22" s="905"/>
      <c r="BD22" s="905"/>
      <c r="BE22" s="905"/>
      <c r="BF22" s="905"/>
      <c r="BG22" s="905"/>
      <c r="BH22" s="905"/>
      <c r="BI22" s="905"/>
      <c r="BJ22" s="905"/>
      <c r="BK22" s="905"/>
      <c r="BL22" s="905"/>
      <c r="BM22" s="905"/>
      <c r="BN22" s="905"/>
      <c r="BO22" s="905"/>
      <c r="BP22" s="905"/>
      <c r="BQ22" s="905"/>
      <c r="BR22" s="905"/>
      <c r="BS22" s="905"/>
      <c r="BT22" s="905"/>
      <c r="BU22" s="905"/>
      <c r="BV22" s="905"/>
      <c r="BW22" s="905"/>
      <c r="BX22" s="905"/>
      <c r="BY22" s="905"/>
      <c r="BZ22" s="905"/>
      <c r="CA22" s="875"/>
    </row>
    <row r="23" spans="1:79" ht="13.5" customHeight="1">
      <c r="B23" s="907"/>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7"/>
      <c r="AH23" s="907"/>
      <c r="AI23" s="907"/>
      <c r="AJ23" s="907"/>
      <c r="AK23" s="907"/>
      <c r="AL23" s="907"/>
      <c r="AM23" s="907"/>
      <c r="AN23" s="907"/>
      <c r="AO23" s="907"/>
      <c r="AU23" s="889"/>
      <c r="AV23" s="890"/>
      <c r="AW23" s="890"/>
      <c r="AX23" s="890"/>
      <c r="AY23" s="890"/>
      <c r="AZ23" s="890"/>
      <c r="BA23" s="891"/>
      <c r="BB23" s="86"/>
      <c r="BC23" s="905"/>
      <c r="BD23" s="905"/>
      <c r="BE23" s="905"/>
      <c r="BF23" s="905"/>
      <c r="BG23" s="905"/>
      <c r="BH23" s="905"/>
      <c r="BI23" s="905"/>
      <c r="BJ23" s="905"/>
      <c r="BK23" s="905"/>
      <c r="BL23" s="905"/>
      <c r="BM23" s="905"/>
      <c r="BN23" s="905"/>
      <c r="BO23" s="905"/>
      <c r="BP23" s="905"/>
      <c r="BQ23" s="905"/>
      <c r="BR23" s="905"/>
      <c r="BS23" s="905"/>
      <c r="BT23" s="905"/>
      <c r="BU23" s="905"/>
      <c r="BV23" s="905"/>
      <c r="BW23" s="905"/>
      <c r="BX23" s="905"/>
      <c r="BY23" s="905"/>
      <c r="BZ23" s="905"/>
      <c r="CA23" s="875"/>
    </row>
    <row r="24" spans="1:79" ht="13.5" customHeight="1">
      <c r="AU24" s="889"/>
      <c r="AV24" s="890"/>
      <c r="AW24" s="890"/>
      <c r="AX24" s="890"/>
      <c r="AY24" s="890"/>
      <c r="AZ24" s="890"/>
      <c r="BA24" s="891"/>
      <c r="BB24" s="86"/>
      <c r="BC24" s="905"/>
      <c r="BD24" s="905"/>
      <c r="BE24" s="905"/>
      <c r="BF24" s="905"/>
      <c r="BG24" s="905"/>
      <c r="BH24" s="905"/>
      <c r="BI24" s="905"/>
      <c r="BJ24" s="905"/>
      <c r="BK24" s="905"/>
      <c r="BL24" s="905"/>
      <c r="BM24" s="905"/>
      <c r="BN24" s="905"/>
      <c r="BO24" s="905"/>
      <c r="BP24" s="905"/>
      <c r="BQ24" s="905"/>
      <c r="BR24" s="905"/>
      <c r="BS24" s="905"/>
      <c r="BT24" s="905"/>
      <c r="BU24" s="905"/>
      <c r="BV24" s="905"/>
      <c r="BW24" s="905"/>
      <c r="BX24" s="905"/>
      <c r="BY24" s="905"/>
      <c r="BZ24" s="905"/>
      <c r="CA24" s="875"/>
    </row>
    <row r="25" spans="1:79" ht="26.25" customHeight="1">
      <c r="A25" s="69" t="s">
        <v>159</v>
      </c>
      <c r="B25" s="3"/>
      <c r="C25" s="3"/>
      <c r="D25" s="12"/>
      <c r="E25" s="3"/>
      <c r="F25" s="67"/>
      <c r="G25" s="67"/>
      <c r="H25" s="67"/>
      <c r="I25" s="67"/>
      <c r="J25" s="67"/>
      <c r="K25" s="67"/>
      <c r="L25" s="67"/>
      <c r="O25" s="594" t="s">
        <v>124</v>
      </c>
      <c r="P25" s="3"/>
      <c r="Q25" s="3"/>
      <c r="R25" s="3"/>
      <c r="S25" s="3"/>
      <c r="T25" s="19"/>
      <c r="V25" s="19"/>
      <c r="W25" s="19"/>
      <c r="X25" s="19"/>
      <c r="Y25" s="19"/>
      <c r="Z25" s="19"/>
      <c r="AA25" s="19"/>
      <c r="AB25" s="19"/>
      <c r="AC25" s="19"/>
      <c r="AD25" s="19"/>
      <c r="AE25" s="19"/>
      <c r="AF25" s="19"/>
      <c r="AG25" s="19"/>
      <c r="AH25" s="19"/>
      <c r="AI25" s="19"/>
      <c r="AJ25" s="19"/>
      <c r="AK25" s="19"/>
      <c r="AL25" s="19"/>
      <c r="AM25" s="19"/>
      <c r="AN25" s="19"/>
      <c r="AO25" s="19"/>
      <c r="AP25" s="19"/>
      <c r="AQ25" s="19"/>
      <c r="AR25" s="20"/>
      <c r="AS25" s="20"/>
      <c r="AT25" s="20"/>
      <c r="AU25" s="889"/>
      <c r="AV25" s="890"/>
      <c r="AW25" s="890"/>
      <c r="AX25" s="890"/>
      <c r="AY25" s="890"/>
      <c r="AZ25" s="890"/>
      <c r="BA25" s="891"/>
      <c r="BB25" s="86"/>
      <c r="BC25" s="905"/>
      <c r="BD25" s="905"/>
      <c r="BE25" s="905"/>
      <c r="BF25" s="905"/>
      <c r="BG25" s="905"/>
      <c r="BH25" s="905"/>
      <c r="BI25" s="905"/>
      <c r="BJ25" s="905"/>
      <c r="BK25" s="905"/>
      <c r="BL25" s="905"/>
      <c r="BM25" s="905"/>
      <c r="BN25" s="905"/>
      <c r="BO25" s="905"/>
      <c r="BP25" s="905"/>
      <c r="BQ25" s="905"/>
      <c r="BR25" s="905"/>
      <c r="BS25" s="905"/>
      <c r="BT25" s="905"/>
      <c r="BU25" s="905"/>
      <c r="BV25" s="905"/>
      <c r="BW25" s="905"/>
      <c r="BX25" s="905"/>
      <c r="BY25" s="905"/>
      <c r="BZ25" s="905"/>
      <c r="CA25" s="875"/>
    </row>
    <row r="26" spans="1:79" ht="12.75" customHeight="1">
      <c r="B26" s="902"/>
      <c r="C26" s="903"/>
      <c r="D26" s="903"/>
      <c r="E26" s="903"/>
      <c r="F26" s="903"/>
      <c r="G26" s="903"/>
      <c r="H26" s="903"/>
      <c r="I26" s="903"/>
      <c r="J26" s="903"/>
      <c r="K26" s="903"/>
      <c r="L26" s="903"/>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c r="AJ26" s="903"/>
      <c r="AK26" s="903"/>
      <c r="AL26" s="903"/>
      <c r="AM26" s="903"/>
      <c r="AN26" s="903"/>
      <c r="AO26" s="903"/>
      <c r="AP26" s="66"/>
      <c r="AQ26" s="66"/>
      <c r="AR26" s="66"/>
      <c r="AS26" s="66"/>
      <c r="AT26" s="66"/>
      <c r="AU26" s="889"/>
      <c r="AV26" s="890"/>
      <c r="AW26" s="890"/>
      <c r="AX26" s="890"/>
      <c r="AY26" s="890"/>
      <c r="AZ26" s="890"/>
      <c r="BA26" s="891"/>
      <c r="BB26" s="168"/>
      <c r="BC26" s="905"/>
      <c r="BD26" s="905"/>
      <c r="BE26" s="905"/>
      <c r="BF26" s="905"/>
      <c r="BG26" s="905"/>
      <c r="BH26" s="905"/>
      <c r="BI26" s="905"/>
      <c r="BJ26" s="905"/>
      <c r="BK26" s="905"/>
      <c r="BL26" s="905"/>
      <c r="BM26" s="905"/>
      <c r="BN26" s="905"/>
      <c r="BO26" s="905"/>
      <c r="BP26" s="905"/>
      <c r="BQ26" s="905"/>
      <c r="BR26" s="905"/>
      <c r="BS26" s="905"/>
      <c r="BT26" s="905"/>
      <c r="BU26" s="905"/>
      <c r="BV26" s="905"/>
      <c r="BW26" s="905"/>
      <c r="BX26" s="905"/>
      <c r="BY26" s="905"/>
      <c r="BZ26" s="905"/>
      <c r="CA26" s="875"/>
    </row>
    <row r="27" spans="1:79" ht="12.75" customHeight="1">
      <c r="B27" s="903"/>
      <c r="C27" s="903"/>
      <c r="D27" s="903"/>
      <c r="E27" s="903"/>
      <c r="F27" s="903"/>
      <c r="G27" s="903"/>
      <c r="H27" s="903"/>
      <c r="I27" s="903"/>
      <c r="J27" s="903"/>
      <c r="K27" s="903"/>
      <c r="L27" s="903"/>
      <c r="M27" s="903"/>
      <c r="N27" s="903"/>
      <c r="O27" s="903"/>
      <c r="P27" s="903"/>
      <c r="Q27" s="903"/>
      <c r="R27" s="903"/>
      <c r="S27" s="903"/>
      <c r="T27" s="903"/>
      <c r="U27" s="903"/>
      <c r="V27" s="903"/>
      <c r="W27" s="903"/>
      <c r="X27" s="903"/>
      <c r="Y27" s="903"/>
      <c r="Z27" s="903"/>
      <c r="AA27" s="903"/>
      <c r="AB27" s="903"/>
      <c r="AC27" s="903"/>
      <c r="AD27" s="903"/>
      <c r="AE27" s="903"/>
      <c r="AF27" s="903"/>
      <c r="AG27" s="903"/>
      <c r="AH27" s="903"/>
      <c r="AI27" s="903"/>
      <c r="AJ27" s="903"/>
      <c r="AK27" s="903"/>
      <c r="AL27" s="903"/>
      <c r="AM27" s="903"/>
      <c r="AN27" s="903"/>
      <c r="AO27" s="903"/>
      <c r="AP27" s="66"/>
      <c r="AQ27" s="66"/>
      <c r="AR27" s="66"/>
      <c r="AS27" s="66"/>
      <c r="AT27" s="66"/>
      <c r="AU27" s="889"/>
      <c r="AV27" s="890"/>
      <c r="AW27" s="890"/>
      <c r="AX27" s="890"/>
      <c r="AY27" s="890"/>
      <c r="AZ27" s="890"/>
      <c r="BA27" s="891"/>
      <c r="BB27" s="86"/>
      <c r="BC27" s="905"/>
      <c r="BD27" s="905"/>
      <c r="BE27" s="905"/>
      <c r="BF27" s="905"/>
      <c r="BG27" s="905"/>
      <c r="BH27" s="905"/>
      <c r="BI27" s="905"/>
      <c r="BJ27" s="905"/>
      <c r="BK27" s="905"/>
      <c r="BL27" s="905"/>
      <c r="BM27" s="905"/>
      <c r="BN27" s="905"/>
      <c r="BO27" s="905"/>
      <c r="BP27" s="905"/>
      <c r="BQ27" s="905"/>
      <c r="BR27" s="905"/>
      <c r="BS27" s="905"/>
      <c r="BT27" s="905"/>
      <c r="BU27" s="905"/>
      <c r="BV27" s="905"/>
      <c r="BW27" s="905"/>
      <c r="BX27" s="905"/>
      <c r="BY27" s="905"/>
      <c r="BZ27" s="905"/>
      <c r="CA27" s="875"/>
    </row>
    <row r="28" spans="1:79" ht="12.75" customHeight="1">
      <c r="B28" s="903"/>
      <c r="C28" s="903"/>
      <c r="D28" s="903"/>
      <c r="E28" s="903"/>
      <c r="F28" s="903"/>
      <c r="G28" s="903"/>
      <c r="H28" s="903"/>
      <c r="I28" s="903"/>
      <c r="J28" s="903"/>
      <c r="K28" s="903"/>
      <c r="L28" s="903"/>
      <c r="M28" s="903"/>
      <c r="N28" s="903"/>
      <c r="O28" s="903"/>
      <c r="P28" s="903"/>
      <c r="Q28" s="903"/>
      <c r="R28" s="903"/>
      <c r="S28" s="903"/>
      <c r="T28" s="903"/>
      <c r="U28" s="903"/>
      <c r="V28" s="903"/>
      <c r="W28" s="903"/>
      <c r="X28" s="903"/>
      <c r="Y28" s="903"/>
      <c r="Z28" s="903"/>
      <c r="AA28" s="903"/>
      <c r="AB28" s="903"/>
      <c r="AC28" s="903"/>
      <c r="AD28" s="903"/>
      <c r="AE28" s="903"/>
      <c r="AF28" s="903"/>
      <c r="AG28" s="903"/>
      <c r="AH28" s="903"/>
      <c r="AI28" s="903"/>
      <c r="AJ28" s="903"/>
      <c r="AK28" s="903"/>
      <c r="AL28" s="903"/>
      <c r="AM28" s="903"/>
      <c r="AN28" s="903"/>
      <c r="AO28" s="903"/>
      <c r="AP28" s="66"/>
      <c r="AQ28" s="66"/>
      <c r="AR28" s="66"/>
      <c r="AS28" s="66"/>
      <c r="AT28" s="66"/>
      <c r="AU28" s="889"/>
      <c r="AV28" s="890"/>
      <c r="AW28" s="890"/>
      <c r="AX28" s="890"/>
      <c r="AY28" s="890"/>
      <c r="AZ28" s="890"/>
      <c r="BA28" s="891"/>
      <c r="BB28" s="86"/>
      <c r="BC28" s="905"/>
      <c r="BD28" s="905"/>
      <c r="BE28" s="905"/>
      <c r="BF28" s="905"/>
      <c r="BG28" s="905"/>
      <c r="BH28" s="905"/>
      <c r="BI28" s="905"/>
      <c r="BJ28" s="905"/>
      <c r="BK28" s="905"/>
      <c r="BL28" s="905"/>
      <c r="BM28" s="905"/>
      <c r="BN28" s="905"/>
      <c r="BO28" s="905"/>
      <c r="BP28" s="905"/>
      <c r="BQ28" s="905"/>
      <c r="BR28" s="905"/>
      <c r="BS28" s="905"/>
      <c r="BT28" s="905"/>
      <c r="BU28" s="905"/>
      <c r="BV28" s="905"/>
      <c r="BW28" s="905"/>
      <c r="BX28" s="905"/>
      <c r="BY28" s="905"/>
      <c r="BZ28" s="905"/>
      <c r="CA28" s="875"/>
    </row>
    <row r="29" spans="1:79" ht="12.75" customHeight="1">
      <c r="B29" s="903"/>
      <c r="C29" s="903"/>
      <c r="D29" s="903"/>
      <c r="E29" s="903"/>
      <c r="F29" s="903"/>
      <c r="G29" s="903"/>
      <c r="H29" s="903"/>
      <c r="I29" s="903"/>
      <c r="J29" s="903"/>
      <c r="K29" s="903"/>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03"/>
      <c r="AK29" s="903"/>
      <c r="AL29" s="903"/>
      <c r="AM29" s="903"/>
      <c r="AN29" s="903"/>
      <c r="AO29" s="903"/>
      <c r="AP29" s="66"/>
      <c r="AQ29" s="66"/>
      <c r="AR29" s="66"/>
      <c r="AS29" s="66"/>
      <c r="AT29" s="66"/>
      <c r="AU29" s="889"/>
      <c r="AV29" s="890"/>
      <c r="AW29" s="890"/>
      <c r="AX29" s="890"/>
      <c r="AY29" s="890"/>
      <c r="AZ29" s="890"/>
      <c r="BA29" s="891"/>
      <c r="BB29" s="86"/>
      <c r="BC29" s="905"/>
      <c r="BD29" s="905"/>
      <c r="BE29" s="905"/>
      <c r="BF29" s="905"/>
      <c r="BG29" s="905"/>
      <c r="BH29" s="905"/>
      <c r="BI29" s="905"/>
      <c r="BJ29" s="905"/>
      <c r="BK29" s="905"/>
      <c r="BL29" s="905"/>
      <c r="BM29" s="905"/>
      <c r="BN29" s="905"/>
      <c r="BO29" s="905"/>
      <c r="BP29" s="905"/>
      <c r="BQ29" s="905"/>
      <c r="BR29" s="905"/>
      <c r="BS29" s="905"/>
      <c r="BT29" s="905"/>
      <c r="BU29" s="905"/>
      <c r="BV29" s="905"/>
      <c r="BW29" s="905"/>
      <c r="BX29" s="905"/>
      <c r="BY29" s="905"/>
      <c r="BZ29" s="905"/>
      <c r="CA29" s="875"/>
    </row>
    <row r="30" spans="1:79" ht="12.75" customHeight="1">
      <c r="B30" s="903"/>
      <c r="C30" s="903"/>
      <c r="D30" s="903"/>
      <c r="E30" s="903"/>
      <c r="F30" s="903"/>
      <c r="G30" s="903"/>
      <c r="H30" s="903"/>
      <c r="I30" s="903"/>
      <c r="J30" s="903"/>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c r="AL30" s="903"/>
      <c r="AM30" s="903"/>
      <c r="AN30" s="903"/>
      <c r="AO30" s="903"/>
      <c r="AP30" s="66"/>
      <c r="AQ30" s="66"/>
      <c r="AR30" s="66"/>
      <c r="AS30" s="66"/>
      <c r="AT30" s="66"/>
      <c r="AU30" s="889"/>
      <c r="AV30" s="890"/>
      <c r="AW30" s="890"/>
      <c r="AX30" s="890"/>
      <c r="AY30" s="890"/>
      <c r="AZ30" s="890"/>
      <c r="BA30" s="891"/>
      <c r="BB30" s="86"/>
      <c r="BC30" s="905"/>
      <c r="BD30" s="905"/>
      <c r="BE30" s="905"/>
      <c r="BF30" s="905"/>
      <c r="BG30" s="905"/>
      <c r="BH30" s="905"/>
      <c r="BI30" s="905"/>
      <c r="BJ30" s="905"/>
      <c r="BK30" s="905"/>
      <c r="BL30" s="905"/>
      <c r="BM30" s="905"/>
      <c r="BN30" s="905"/>
      <c r="BO30" s="905"/>
      <c r="BP30" s="905"/>
      <c r="BQ30" s="905"/>
      <c r="BR30" s="905"/>
      <c r="BS30" s="905"/>
      <c r="BT30" s="905"/>
      <c r="BU30" s="905"/>
      <c r="BV30" s="905"/>
      <c r="BW30" s="905"/>
      <c r="BX30" s="905"/>
      <c r="BY30" s="905"/>
      <c r="BZ30" s="905"/>
      <c r="CA30" s="875"/>
    </row>
    <row r="31" spans="1:79" ht="12.75" customHeight="1">
      <c r="B31" s="903"/>
      <c r="C31" s="903"/>
      <c r="D31" s="903"/>
      <c r="E31" s="903"/>
      <c r="F31" s="903"/>
      <c r="G31" s="903"/>
      <c r="H31" s="903"/>
      <c r="I31" s="903"/>
      <c r="J31" s="903"/>
      <c r="K31" s="903"/>
      <c r="L31" s="903"/>
      <c r="M31" s="903"/>
      <c r="N31" s="903"/>
      <c r="O31" s="903"/>
      <c r="P31" s="903"/>
      <c r="Q31" s="903"/>
      <c r="R31" s="903"/>
      <c r="S31" s="903"/>
      <c r="T31" s="903"/>
      <c r="U31" s="903"/>
      <c r="V31" s="903"/>
      <c r="W31" s="903"/>
      <c r="X31" s="903"/>
      <c r="Y31" s="903"/>
      <c r="Z31" s="903"/>
      <c r="AA31" s="903"/>
      <c r="AB31" s="903"/>
      <c r="AC31" s="903"/>
      <c r="AD31" s="903"/>
      <c r="AE31" s="903"/>
      <c r="AF31" s="903"/>
      <c r="AG31" s="903"/>
      <c r="AH31" s="903"/>
      <c r="AI31" s="903"/>
      <c r="AJ31" s="903"/>
      <c r="AK31" s="903"/>
      <c r="AL31" s="903"/>
      <c r="AM31" s="903"/>
      <c r="AN31" s="903"/>
      <c r="AO31" s="903"/>
      <c r="AP31" s="66"/>
      <c r="AQ31" s="66"/>
      <c r="AR31" s="66"/>
      <c r="AS31" s="66"/>
      <c r="AT31" s="66"/>
      <c r="AU31" s="889"/>
      <c r="AV31" s="890"/>
      <c r="AW31" s="890"/>
      <c r="AX31" s="890"/>
      <c r="AY31" s="890"/>
      <c r="AZ31" s="890"/>
      <c r="BA31" s="891"/>
      <c r="BB31" s="86"/>
      <c r="BC31" s="905"/>
      <c r="BD31" s="905"/>
      <c r="BE31" s="905"/>
      <c r="BF31" s="905"/>
      <c r="BG31" s="905"/>
      <c r="BH31" s="905"/>
      <c r="BI31" s="905"/>
      <c r="BJ31" s="905"/>
      <c r="BK31" s="905"/>
      <c r="BL31" s="905"/>
      <c r="BM31" s="905"/>
      <c r="BN31" s="905"/>
      <c r="BO31" s="905"/>
      <c r="BP31" s="905"/>
      <c r="BQ31" s="905"/>
      <c r="BR31" s="905"/>
      <c r="BS31" s="905"/>
      <c r="BT31" s="905"/>
      <c r="BU31" s="905"/>
      <c r="BV31" s="905"/>
      <c r="BW31" s="905"/>
      <c r="BX31" s="905"/>
      <c r="BY31" s="905"/>
      <c r="BZ31" s="905"/>
      <c r="CA31" s="875"/>
    </row>
    <row r="32" spans="1:79" ht="12.75" customHeight="1">
      <c r="B32" s="903"/>
      <c r="C32" s="903"/>
      <c r="D32" s="903"/>
      <c r="E32" s="903"/>
      <c r="F32" s="903"/>
      <c r="G32" s="903"/>
      <c r="H32" s="903"/>
      <c r="I32" s="903"/>
      <c r="J32" s="903"/>
      <c r="K32" s="903"/>
      <c r="L32" s="903"/>
      <c r="M32" s="903"/>
      <c r="N32" s="903"/>
      <c r="O32" s="903"/>
      <c r="P32" s="903"/>
      <c r="Q32" s="903"/>
      <c r="R32" s="903"/>
      <c r="S32" s="903"/>
      <c r="T32" s="903"/>
      <c r="U32" s="903"/>
      <c r="V32" s="903"/>
      <c r="W32" s="903"/>
      <c r="X32" s="903"/>
      <c r="Y32" s="903"/>
      <c r="Z32" s="903"/>
      <c r="AA32" s="903"/>
      <c r="AB32" s="903"/>
      <c r="AC32" s="903"/>
      <c r="AD32" s="903"/>
      <c r="AE32" s="903"/>
      <c r="AF32" s="903"/>
      <c r="AG32" s="903"/>
      <c r="AH32" s="903"/>
      <c r="AI32" s="903"/>
      <c r="AJ32" s="903"/>
      <c r="AK32" s="903"/>
      <c r="AL32" s="903"/>
      <c r="AM32" s="903"/>
      <c r="AN32" s="903"/>
      <c r="AO32" s="903"/>
      <c r="AP32" s="66"/>
      <c r="AQ32" s="66"/>
      <c r="AR32" s="66"/>
      <c r="AS32" s="66"/>
      <c r="AT32" s="66"/>
      <c r="AU32" s="889"/>
      <c r="AV32" s="890"/>
      <c r="AW32" s="890"/>
      <c r="AX32" s="890"/>
      <c r="AY32" s="890"/>
      <c r="AZ32" s="890"/>
      <c r="BA32" s="891"/>
      <c r="BB32" s="86"/>
      <c r="BC32" s="905"/>
      <c r="BD32" s="905"/>
      <c r="BE32" s="905"/>
      <c r="BF32" s="905"/>
      <c r="BG32" s="905"/>
      <c r="BH32" s="905"/>
      <c r="BI32" s="905"/>
      <c r="BJ32" s="905"/>
      <c r="BK32" s="905"/>
      <c r="BL32" s="905"/>
      <c r="BM32" s="905"/>
      <c r="BN32" s="905"/>
      <c r="BO32" s="905"/>
      <c r="BP32" s="905"/>
      <c r="BQ32" s="905"/>
      <c r="BR32" s="905"/>
      <c r="BS32" s="905"/>
      <c r="BT32" s="905"/>
      <c r="BU32" s="905"/>
      <c r="BV32" s="905"/>
      <c r="BW32" s="905"/>
      <c r="BX32" s="905"/>
      <c r="BY32" s="905"/>
      <c r="BZ32" s="905"/>
      <c r="CA32" s="875"/>
    </row>
    <row r="33" spans="1:80" ht="12.75" customHeight="1">
      <c r="B33" s="903"/>
      <c r="C33" s="903"/>
      <c r="D33" s="903"/>
      <c r="E33" s="903"/>
      <c r="F33" s="903"/>
      <c r="G33" s="903"/>
      <c r="H33" s="903"/>
      <c r="I33" s="903"/>
      <c r="J33" s="903"/>
      <c r="K33" s="903"/>
      <c r="L33" s="903"/>
      <c r="M33" s="903"/>
      <c r="N33" s="903"/>
      <c r="O33" s="903"/>
      <c r="P33" s="903"/>
      <c r="Q33" s="903"/>
      <c r="R33" s="903"/>
      <c r="S33" s="903"/>
      <c r="T33" s="903"/>
      <c r="U33" s="903"/>
      <c r="V33" s="903"/>
      <c r="W33" s="903"/>
      <c r="X33" s="903"/>
      <c r="Y33" s="903"/>
      <c r="Z33" s="903"/>
      <c r="AA33" s="903"/>
      <c r="AB33" s="903"/>
      <c r="AC33" s="903"/>
      <c r="AD33" s="903"/>
      <c r="AE33" s="903"/>
      <c r="AF33" s="903"/>
      <c r="AG33" s="903"/>
      <c r="AH33" s="903"/>
      <c r="AI33" s="903"/>
      <c r="AJ33" s="903"/>
      <c r="AK33" s="903"/>
      <c r="AL33" s="903"/>
      <c r="AM33" s="903"/>
      <c r="AN33" s="903"/>
      <c r="AO33" s="903"/>
      <c r="AU33" s="889"/>
      <c r="AV33" s="890"/>
      <c r="AW33" s="890"/>
      <c r="AX33" s="890"/>
      <c r="AY33" s="890"/>
      <c r="AZ33" s="890"/>
      <c r="BA33" s="891"/>
      <c r="BB33" s="86"/>
      <c r="BC33" s="905"/>
      <c r="BD33" s="905"/>
      <c r="BE33" s="905"/>
      <c r="BF33" s="905"/>
      <c r="BG33" s="905"/>
      <c r="BH33" s="905"/>
      <c r="BI33" s="905"/>
      <c r="BJ33" s="905"/>
      <c r="BK33" s="905"/>
      <c r="BL33" s="905"/>
      <c r="BM33" s="905"/>
      <c r="BN33" s="905"/>
      <c r="BO33" s="905"/>
      <c r="BP33" s="905"/>
      <c r="BQ33" s="905"/>
      <c r="BR33" s="905"/>
      <c r="BS33" s="905"/>
      <c r="BT33" s="905"/>
      <c r="BU33" s="905"/>
      <c r="BV33" s="905"/>
      <c r="BW33" s="905"/>
      <c r="BX33" s="905"/>
      <c r="BY33" s="905"/>
      <c r="BZ33" s="905"/>
      <c r="CA33" s="875"/>
    </row>
    <row r="34" spans="1:80" ht="12.75" customHeight="1">
      <c r="B34" s="903"/>
      <c r="C34" s="903"/>
      <c r="D34" s="903"/>
      <c r="E34" s="903"/>
      <c r="F34" s="903"/>
      <c r="G34" s="903"/>
      <c r="H34" s="903"/>
      <c r="I34" s="903"/>
      <c r="J34" s="903"/>
      <c r="K34" s="903"/>
      <c r="L34" s="903"/>
      <c r="M34" s="903"/>
      <c r="N34" s="903"/>
      <c r="O34" s="903"/>
      <c r="P34" s="903"/>
      <c r="Q34" s="903"/>
      <c r="R34" s="903"/>
      <c r="S34" s="903"/>
      <c r="T34" s="903"/>
      <c r="U34" s="903"/>
      <c r="V34" s="903"/>
      <c r="W34" s="903"/>
      <c r="X34" s="903"/>
      <c r="Y34" s="903"/>
      <c r="Z34" s="903"/>
      <c r="AA34" s="903"/>
      <c r="AB34" s="903"/>
      <c r="AC34" s="903"/>
      <c r="AD34" s="903"/>
      <c r="AE34" s="903"/>
      <c r="AF34" s="903"/>
      <c r="AG34" s="903"/>
      <c r="AH34" s="903"/>
      <c r="AI34" s="903"/>
      <c r="AJ34" s="903"/>
      <c r="AK34" s="903"/>
      <c r="AL34" s="903"/>
      <c r="AM34" s="903"/>
      <c r="AN34" s="903"/>
      <c r="AO34" s="903"/>
      <c r="AU34" s="889"/>
      <c r="AV34" s="890"/>
      <c r="AW34" s="890"/>
      <c r="AX34" s="890"/>
      <c r="AY34" s="890"/>
      <c r="AZ34" s="890"/>
      <c r="BA34" s="891"/>
      <c r="BB34" s="86"/>
      <c r="BC34" s="905"/>
      <c r="BD34" s="905"/>
      <c r="BE34" s="905"/>
      <c r="BF34" s="905"/>
      <c r="BG34" s="905"/>
      <c r="BH34" s="905"/>
      <c r="BI34" s="905"/>
      <c r="BJ34" s="905"/>
      <c r="BK34" s="905"/>
      <c r="BL34" s="905"/>
      <c r="BM34" s="905"/>
      <c r="BN34" s="905"/>
      <c r="BO34" s="905"/>
      <c r="BP34" s="905"/>
      <c r="BQ34" s="905"/>
      <c r="BR34" s="905"/>
      <c r="BS34" s="905"/>
      <c r="BT34" s="905"/>
      <c r="BU34" s="905"/>
      <c r="BV34" s="905"/>
      <c r="BW34" s="905"/>
      <c r="BX34" s="905"/>
      <c r="BY34" s="905"/>
      <c r="BZ34" s="905"/>
      <c r="CA34" s="875"/>
    </row>
    <row r="35" spans="1:80" ht="12.75" customHeight="1">
      <c r="B35" s="903"/>
      <c r="C35" s="903"/>
      <c r="D35" s="903"/>
      <c r="E35" s="903"/>
      <c r="F35" s="903"/>
      <c r="G35" s="903"/>
      <c r="H35" s="903"/>
      <c r="I35" s="903"/>
      <c r="J35" s="903"/>
      <c r="K35" s="903"/>
      <c r="L35" s="903"/>
      <c r="M35" s="903"/>
      <c r="N35" s="903"/>
      <c r="O35" s="903"/>
      <c r="P35" s="903"/>
      <c r="Q35" s="903"/>
      <c r="R35" s="903"/>
      <c r="S35" s="903"/>
      <c r="T35" s="903"/>
      <c r="U35" s="903"/>
      <c r="V35" s="903"/>
      <c r="W35" s="903"/>
      <c r="X35" s="903"/>
      <c r="Y35" s="903"/>
      <c r="Z35" s="903"/>
      <c r="AA35" s="903"/>
      <c r="AB35" s="903"/>
      <c r="AC35" s="903"/>
      <c r="AD35" s="903"/>
      <c r="AE35" s="903"/>
      <c r="AF35" s="903"/>
      <c r="AG35" s="903"/>
      <c r="AH35" s="903"/>
      <c r="AI35" s="903"/>
      <c r="AJ35" s="903"/>
      <c r="AK35" s="903"/>
      <c r="AL35" s="903"/>
      <c r="AM35" s="903"/>
      <c r="AN35" s="903"/>
      <c r="AO35" s="903"/>
      <c r="AU35" s="889"/>
      <c r="AV35" s="890"/>
      <c r="AW35" s="890"/>
      <c r="AX35" s="890"/>
      <c r="AY35" s="890"/>
      <c r="AZ35" s="890"/>
      <c r="BA35" s="891"/>
      <c r="BB35" s="86"/>
      <c r="BC35" s="905"/>
      <c r="BD35" s="905"/>
      <c r="BE35" s="905"/>
      <c r="BF35" s="905"/>
      <c r="BG35" s="905"/>
      <c r="BH35" s="905"/>
      <c r="BI35" s="905"/>
      <c r="BJ35" s="905"/>
      <c r="BK35" s="905"/>
      <c r="BL35" s="905"/>
      <c r="BM35" s="905"/>
      <c r="BN35" s="905"/>
      <c r="BO35" s="905"/>
      <c r="BP35" s="905"/>
      <c r="BQ35" s="905"/>
      <c r="BR35" s="905"/>
      <c r="BS35" s="905"/>
      <c r="BT35" s="905"/>
      <c r="BU35" s="905"/>
      <c r="BV35" s="905"/>
      <c r="BW35" s="905"/>
      <c r="BX35" s="905"/>
      <c r="BY35" s="905"/>
      <c r="BZ35" s="905"/>
      <c r="CA35" s="875"/>
    </row>
    <row r="36" spans="1:80" ht="12.75" customHeight="1">
      <c r="B36" s="903"/>
      <c r="C36" s="903"/>
      <c r="D36" s="903"/>
      <c r="E36" s="903"/>
      <c r="F36" s="903"/>
      <c r="G36" s="903"/>
      <c r="H36" s="903"/>
      <c r="I36" s="903"/>
      <c r="J36" s="903"/>
      <c r="K36" s="903"/>
      <c r="L36" s="903"/>
      <c r="M36" s="903"/>
      <c r="N36" s="903"/>
      <c r="O36" s="903"/>
      <c r="P36" s="903"/>
      <c r="Q36" s="903"/>
      <c r="R36" s="903"/>
      <c r="S36" s="903"/>
      <c r="T36" s="903"/>
      <c r="U36" s="903"/>
      <c r="V36" s="903"/>
      <c r="W36" s="903"/>
      <c r="X36" s="903"/>
      <c r="Y36" s="903"/>
      <c r="Z36" s="903"/>
      <c r="AA36" s="903"/>
      <c r="AB36" s="903"/>
      <c r="AC36" s="903"/>
      <c r="AD36" s="903"/>
      <c r="AE36" s="903"/>
      <c r="AF36" s="903"/>
      <c r="AG36" s="903"/>
      <c r="AH36" s="903"/>
      <c r="AI36" s="903"/>
      <c r="AJ36" s="903"/>
      <c r="AK36" s="903"/>
      <c r="AL36" s="903"/>
      <c r="AM36" s="903"/>
      <c r="AN36" s="903"/>
      <c r="AO36" s="903"/>
      <c r="AU36" s="889"/>
      <c r="AV36" s="890"/>
      <c r="AW36" s="890"/>
      <c r="AX36" s="890"/>
      <c r="AY36" s="890"/>
      <c r="AZ36" s="890"/>
      <c r="BA36" s="891"/>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7"/>
    </row>
    <row r="37" spans="1:80" ht="12.75" customHeight="1">
      <c r="B37" s="903"/>
      <c r="C37" s="903"/>
      <c r="D37" s="903"/>
      <c r="E37" s="903"/>
      <c r="F37" s="903"/>
      <c r="G37" s="903"/>
      <c r="H37" s="903"/>
      <c r="I37" s="903"/>
      <c r="J37" s="903"/>
      <c r="K37" s="903"/>
      <c r="L37" s="903"/>
      <c r="M37" s="903"/>
      <c r="N37" s="903"/>
      <c r="O37" s="903"/>
      <c r="P37" s="903"/>
      <c r="Q37" s="903"/>
      <c r="R37" s="903"/>
      <c r="S37" s="903"/>
      <c r="T37" s="903"/>
      <c r="U37" s="903"/>
      <c r="V37" s="903"/>
      <c r="W37" s="903"/>
      <c r="X37" s="903"/>
      <c r="Y37" s="903"/>
      <c r="Z37" s="903"/>
      <c r="AA37" s="903"/>
      <c r="AB37" s="903"/>
      <c r="AC37" s="903"/>
      <c r="AD37" s="903"/>
      <c r="AE37" s="903"/>
      <c r="AF37" s="903"/>
      <c r="AG37" s="903"/>
      <c r="AH37" s="903"/>
      <c r="AI37" s="903"/>
      <c r="AJ37" s="903"/>
      <c r="AK37" s="903"/>
      <c r="AL37" s="903"/>
      <c r="AM37" s="903"/>
      <c r="AN37" s="903"/>
      <c r="AO37" s="903"/>
      <c r="AU37" s="889"/>
      <c r="AV37" s="890"/>
      <c r="AW37" s="890"/>
      <c r="AX37" s="890"/>
      <c r="AY37" s="890"/>
      <c r="AZ37" s="890"/>
      <c r="BA37" s="891"/>
      <c r="BB37" s="168"/>
      <c r="BC37" s="168"/>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7"/>
    </row>
    <row r="38" spans="1:80" ht="12.75" customHeight="1">
      <c r="B38" s="903"/>
      <c r="C38" s="903"/>
      <c r="D38" s="903"/>
      <c r="E38" s="903"/>
      <c r="F38" s="903"/>
      <c r="G38" s="903"/>
      <c r="H38" s="903"/>
      <c r="I38" s="903"/>
      <c r="J38" s="903"/>
      <c r="K38" s="903"/>
      <c r="L38" s="903"/>
      <c r="M38" s="903"/>
      <c r="N38" s="903"/>
      <c r="O38" s="903"/>
      <c r="P38" s="903"/>
      <c r="Q38" s="903"/>
      <c r="R38" s="903"/>
      <c r="S38" s="903"/>
      <c r="T38" s="903"/>
      <c r="U38" s="903"/>
      <c r="V38" s="903"/>
      <c r="W38" s="903"/>
      <c r="X38" s="903"/>
      <c r="Y38" s="903"/>
      <c r="Z38" s="903"/>
      <c r="AA38" s="903"/>
      <c r="AB38" s="903"/>
      <c r="AC38" s="903"/>
      <c r="AD38" s="903"/>
      <c r="AE38" s="903"/>
      <c r="AF38" s="903"/>
      <c r="AG38" s="903"/>
      <c r="AH38" s="903"/>
      <c r="AI38" s="903"/>
      <c r="AJ38" s="903"/>
      <c r="AK38" s="903"/>
      <c r="AL38" s="903"/>
      <c r="AM38" s="903"/>
      <c r="AN38" s="903"/>
      <c r="AO38" s="903"/>
      <c r="AU38" s="889"/>
      <c r="AV38" s="890"/>
      <c r="AW38" s="890"/>
      <c r="AX38" s="890"/>
      <c r="AY38" s="890"/>
      <c r="AZ38" s="890"/>
      <c r="BA38" s="891"/>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7"/>
    </row>
    <row r="39" spans="1:80" ht="12.75" customHeight="1">
      <c r="B39" s="903"/>
      <c r="C39" s="903"/>
      <c r="D39" s="903"/>
      <c r="E39" s="903"/>
      <c r="F39" s="903"/>
      <c r="G39" s="903"/>
      <c r="H39" s="903"/>
      <c r="I39" s="903"/>
      <c r="J39" s="903"/>
      <c r="K39" s="903"/>
      <c r="L39" s="903"/>
      <c r="M39" s="903"/>
      <c r="N39" s="903"/>
      <c r="O39" s="903"/>
      <c r="P39" s="903"/>
      <c r="Q39" s="903"/>
      <c r="R39" s="903"/>
      <c r="S39" s="903"/>
      <c r="T39" s="903"/>
      <c r="U39" s="903"/>
      <c r="V39" s="903"/>
      <c r="W39" s="903"/>
      <c r="X39" s="903"/>
      <c r="Y39" s="903"/>
      <c r="Z39" s="903"/>
      <c r="AA39" s="903"/>
      <c r="AB39" s="903"/>
      <c r="AC39" s="903"/>
      <c r="AD39" s="903"/>
      <c r="AE39" s="903"/>
      <c r="AF39" s="903"/>
      <c r="AG39" s="903"/>
      <c r="AH39" s="903"/>
      <c r="AI39" s="903"/>
      <c r="AJ39" s="903"/>
      <c r="AK39" s="903"/>
      <c r="AL39" s="903"/>
      <c r="AM39" s="903"/>
      <c r="AN39" s="903"/>
      <c r="AO39" s="903"/>
      <c r="AU39" s="889"/>
      <c r="AV39" s="890"/>
      <c r="AW39" s="890"/>
      <c r="AX39" s="890"/>
      <c r="AY39" s="890"/>
      <c r="AZ39" s="890"/>
      <c r="BA39" s="891"/>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7"/>
      <c r="CB39" s="85"/>
    </row>
    <row r="40" spans="1:80" ht="14.25" customHeight="1">
      <c r="AU40" s="172"/>
      <c r="AV40" s="172"/>
      <c r="AW40" s="172"/>
      <c r="AX40" s="172"/>
      <c r="AY40" s="172"/>
      <c r="AZ40" s="172"/>
      <c r="BA40" s="172"/>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86"/>
    </row>
    <row r="41" spans="1:80" ht="26.25" customHeight="1">
      <c r="A41" s="69" t="s">
        <v>457</v>
      </c>
      <c r="B41" s="3"/>
      <c r="C41" s="3"/>
      <c r="D41" s="12"/>
      <c r="E41" s="3"/>
      <c r="F41" s="67"/>
      <c r="G41" s="67"/>
      <c r="H41" s="67"/>
      <c r="I41" s="67"/>
      <c r="J41" s="67"/>
      <c r="K41" s="67"/>
      <c r="L41" s="67"/>
      <c r="M41" s="67"/>
      <c r="N41" s="67"/>
      <c r="O41" s="67"/>
      <c r="P41" s="3"/>
      <c r="Q41" s="3"/>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U41" s="184"/>
      <c r="AV41" s="184"/>
      <c r="AW41" s="184"/>
      <c r="AX41" s="184"/>
      <c r="AY41" s="184"/>
      <c r="AZ41" s="184"/>
      <c r="BA41" s="184"/>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row>
    <row r="42" spans="1:80" ht="12.75" customHeight="1">
      <c r="B42" s="902"/>
      <c r="C42" s="903"/>
      <c r="D42" s="903"/>
      <c r="E42" s="903"/>
      <c r="F42" s="903"/>
      <c r="G42" s="903"/>
      <c r="H42" s="903"/>
      <c r="I42" s="903"/>
      <c r="J42" s="903"/>
      <c r="K42" s="903"/>
      <c r="L42" s="903"/>
      <c r="M42" s="903"/>
      <c r="N42" s="903"/>
      <c r="O42" s="903"/>
      <c r="P42" s="903"/>
      <c r="Q42" s="903"/>
      <c r="R42" s="903"/>
      <c r="S42" s="903"/>
      <c r="T42" s="903"/>
      <c r="U42" s="903"/>
      <c r="V42" s="903"/>
      <c r="W42" s="903"/>
      <c r="X42" s="903"/>
      <c r="Y42" s="903"/>
      <c r="Z42" s="903"/>
      <c r="AA42" s="903"/>
      <c r="AB42" s="903"/>
      <c r="AC42" s="903"/>
      <c r="AD42" s="903"/>
      <c r="AE42" s="903"/>
      <c r="AF42" s="903"/>
      <c r="AG42" s="903"/>
      <c r="AH42" s="903"/>
      <c r="AI42" s="903"/>
      <c r="AJ42" s="903"/>
      <c r="AK42" s="903"/>
      <c r="AL42" s="903"/>
      <c r="AM42" s="903"/>
      <c r="AN42" s="903"/>
      <c r="AO42" s="903"/>
      <c r="AU42" s="854" t="s">
        <v>275</v>
      </c>
      <c r="AV42" s="855"/>
      <c r="AW42" s="855"/>
      <c r="AX42" s="855"/>
      <c r="AY42" s="855"/>
      <c r="AZ42" s="855"/>
      <c r="BA42" s="856"/>
      <c r="BB42" s="170"/>
      <c r="BC42" s="895" t="s">
        <v>276</v>
      </c>
      <c r="BD42" s="896"/>
      <c r="BE42" s="896"/>
      <c r="BF42" s="896"/>
      <c r="BG42" s="896"/>
      <c r="BH42" s="896"/>
      <c r="BI42" s="896"/>
      <c r="BJ42" s="896"/>
      <c r="BK42" s="896"/>
      <c r="BL42" s="896"/>
      <c r="BM42" s="896"/>
      <c r="BN42" s="896"/>
      <c r="BO42" s="896"/>
      <c r="BP42" s="896"/>
      <c r="BQ42" s="896"/>
      <c r="BR42" s="896"/>
      <c r="BS42" s="896"/>
      <c r="BT42" s="896"/>
      <c r="BU42" s="896"/>
      <c r="BV42" s="896"/>
      <c r="BW42" s="896"/>
      <c r="BX42" s="896"/>
      <c r="BY42" s="896"/>
      <c r="BZ42" s="896"/>
      <c r="CA42" s="897"/>
      <c r="CB42" s="86"/>
    </row>
    <row r="43" spans="1:80" ht="12.75" customHeight="1">
      <c r="B43" s="903"/>
      <c r="C43" s="903"/>
      <c r="D43" s="903"/>
      <c r="E43" s="903"/>
      <c r="F43" s="903"/>
      <c r="G43" s="903"/>
      <c r="H43" s="903"/>
      <c r="I43" s="903"/>
      <c r="J43" s="903"/>
      <c r="K43" s="903"/>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3"/>
      <c r="AI43" s="903"/>
      <c r="AJ43" s="903"/>
      <c r="AK43" s="903"/>
      <c r="AL43" s="903"/>
      <c r="AM43" s="903"/>
      <c r="AN43" s="903"/>
      <c r="AO43" s="903"/>
      <c r="AU43" s="889"/>
      <c r="AV43" s="890"/>
      <c r="AW43" s="890"/>
      <c r="AX43" s="890"/>
      <c r="AY43" s="890"/>
      <c r="AZ43" s="890"/>
      <c r="BA43" s="891"/>
      <c r="BB43" s="85"/>
      <c r="BC43" s="898"/>
      <c r="BD43" s="898"/>
      <c r="BE43" s="898"/>
      <c r="BF43" s="898"/>
      <c r="BG43" s="898"/>
      <c r="BH43" s="898"/>
      <c r="BI43" s="898"/>
      <c r="BJ43" s="898"/>
      <c r="BK43" s="898"/>
      <c r="BL43" s="898"/>
      <c r="BM43" s="898"/>
      <c r="BN43" s="898"/>
      <c r="BO43" s="898"/>
      <c r="BP43" s="898"/>
      <c r="BQ43" s="898"/>
      <c r="BR43" s="898"/>
      <c r="BS43" s="898"/>
      <c r="BT43" s="898"/>
      <c r="BU43" s="898"/>
      <c r="BV43" s="898"/>
      <c r="BW43" s="898"/>
      <c r="BX43" s="898"/>
      <c r="BY43" s="898"/>
      <c r="BZ43" s="898"/>
      <c r="CA43" s="899"/>
    </row>
    <row r="44" spans="1:80" ht="12.75" customHeight="1">
      <c r="B44" s="903"/>
      <c r="C44" s="903"/>
      <c r="D44" s="903"/>
      <c r="E44" s="903"/>
      <c r="F44" s="903"/>
      <c r="G44" s="903"/>
      <c r="H44" s="903"/>
      <c r="I44" s="903"/>
      <c r="J44" s="903"/>
      <c r="K44" s="903"/>
      <c r="L44" s="903"/>
      <c r="M44" s="903"/>
      <c r="N44" s="903"/>
      <c r="O44" s="903"/>
      <c r="P44" s="903"/>
      <c r="Q44" s="903"/>
      <c r="R44" s="903"/>
      <c r="S44" s="903"/>
      <c r="T44" s="903"/>
      <c r="U44" s="903"/>
      <c r="V44" s="903"/>
      <c r="W44" s="903"/>
      <c r="X44" s="903"/>
      <c r="Y44" s="903"/>
      <c r="Z44" s="903"/>
      <c r="AA44" s="903"/>
      <c r="AB44" s="903"/>
      <c r="AC44" s="903"/>
      <c r="AD44" s="903"/>
      <c r="AE44" s="903"/>
      <c r="AF44" s="903"/>
      <c r="AG44" s="903"/>
      <c r="AH44" s="903"/>
      <c r="AI44" s="903"/>
      <c r="AJ44" s="903"/>
      <c r="AK44" s="903"/>
      <c r="AL44" s="903"/>
      <c r="AM44" s="903"/>
      <c r="AN44" s="903"/>
      <c r="AO44" s="903"/>
      <c r="AU44" s="889"/>
      <c r="AV44" s="890"/>
      <c r="AW44" s="890"/>
      <c r="AX44" s="890"/>
      <c r="AY44" s="890"/>
      <c r="AZ44" s="890"/>
      <c r="BA44" s="891"/>
      <c r="BB44" s="85"/>
      <c r="BC44" s="898"/>
      <c r="BD44" s="898"/>
      <c r="BE44" s="898"/>
      <c r="BF44" s="898"/>
      <c r="BG44" s="898"/>
      <c r="BH44" s="898"/>
      <c r="BI44" s="898"/>
      <c r="BJ44" s="898"/>
      <c r="BK44" s="898"/>
      <c r="BL44" s="898"/>
      <c r="BM44" s="898"/>
      <c r="BN44" s="898"/>
      <c r="BO44" s="898"/>
      <c r="BP44" s="898"/>
      <c r="BQ44" s="898"/>
      <c r="BR44" s="898"/>
      <c r="BS44" s="898"/>
      <c r="BT44" s="898"/>
      <c r="BU44" s="898"/>
      <c r="BV44" s="898"/>
      <c r="BW44" s="898"/>
      <c r="BX44" s="898"/>
      <c r="BY44" s="898"/>
      <c r="BZ44" s="898"/>
      <c r="CA44" s="899"/>
    </row>
    <row r="45" spans="1:80" ht="12.75" customHeight="1">
      <c r="B45" s="903"/>
      <c r="C45" s="903"/>
      <c r="D45" s="903"/>
      <c r="E45" s="903"/>
      <c r="F45" s="903"/>
      <c r="G45" s="903"/>
      <c r="H45" s="903"/>
      <c r="I45" s="903"/>
      <c r="J45" s="903"/>
      <c r="K45" s="903"/>
      <c r="L45" s="903"/>
      <c r="M45" s="903"/>
      <c r="N45" s="903"/>
      <c r="O45" s="903"/>
      <c r="P45" s="903"/>
      <c r="Q45" s="903"/>
      <c r="R45" s="903"/>
      <c r="S45" s="903"/>
      <c r="T45" s="903"/>
      <c r="U45" s="903"/>
      <c r="V45" s="903"/>
      <c r="W45" s="903"/>
      <c r="X45" s="903"/>
      <c r="Y45" s="903"/>
      <c r="Z45" s="903"/>
      <c r="AA45" s="903"/>
      <c r="AB45" s="903"/>
      <c r="AC45" s="903"/>
      <c r="AD45" s="903"/>
      <c r="AE45" s="903"/>
      <c r="AF45" s="903"/>
      <c r="AG45" s="903"/>
      <c r="AH45" s="903"/>
      <c r="AI45" s="903"/>
      <c r="AJ45" s="903"/>
      <c r="AK45" s="903"/>
      <c r="AL45" s="903"/>
      <c r="AM45" s="903"/>
      <c r="AN45" s="903"/>
      <c r="AO45" s="903"/>
      <c r="AU45" s="889"/>
      <c r="AV45" s="890"/>
      <c r="AW45" s="890"/>
      <c r="AX45" s="890"/>
      <c r="AY45" s="890"/>
      <c r="AZ45" s="890"/>
      <c r="BA45" s="891"/>
      <c r="BB45" s="85"/>
      <c r="BC45" s="898"/>
      <c r="BD45" s="898"/>
      <c r="BE45" s="898"/>
      <c r="BF45" s="898"/>
      <c r="BG45" s="898"/>
      <c r="BH45" s="898"/>
      <c r="BI45" s="898"/>
      <c r="BJ45" s="898"/>
      <c r="BK45" s="898"/>
      <c r="BL45" s="898"/>
      <c r="BM45" s="898"/>
      <c r="BN45" s="898"/>
      <c r="BO45" s="898"/>
      <c r="BP45" s="898"/>
      <c r="BQ45" s="898"/>
      <c r="BR45" s="898"/>
      <c r="BS45" s="898"/>
      <c r="BT45" s="898"/>
      <c r="BU45" s="898"/>
      <c r="BV45" s="898"/>
      <c r="BW45" s="898"/>
      <c r="BX45" s="898"/>
      <c r="BY45" s="898"/>
      <c r="BZ45" s="898"/>
      <c r="CA45" s="899"/>
    </row>
    <row r="46" spans="1:80" ht="12.75" customHeight="1">
      <c r="B46" s="903"/>
      <c r="C46" s="903"/>
      <c r="D46" s="903"/>
      <c r="E46" s="903"/>
      <c r="F46" s="903"/>
      <c r="G46" s="903"/>
      <c r="H46" s="903"/>
      <c r="I46" s="903"/>
      <c r="J46" s="903"/>
      <c r="K46" s="903"/>
      <c r="L46" s="903"/>
      <c r="M46" s="903"/>
      <c r="N46" s="903"/>
      <c r="O46" s="903"/>
      <c r="P46" s="903"/>
      <c r="Q46" s="903"/>
      <c r="R46" s="903"/>
      <c r="S46" s="903"/>
      <c r="T46" s="903"/>
      <c r="U46" s="903"/>
      <c r="V46" s="903"/>
      <c r="W46" s="903"/>
      <c r="X46" s="903"/>
      <c r="Y46" s="903"/>
      <c r="Z46" s="903"/>
      <c r="AA46" s="903"/>
      <c r="AB46" s="903"/>
      <c r="AC46" s="903"/>
      <c r="AD46" s="903"/>
      <c r="AE46" s="903"/>
      <c r="AF46" s="903"/>
      <c r="AG46" s="903"/>
      <c r="AH46" s="903"/>
      <c r="AI46" s="903"/>
      <c r="AJ46" s="903"/>
      <c r="AK46" s="903"/>
      <c r="AL46" s="903"/>
      <c r="AM46" s="903"/>
      <c r="AN46" s="903"/>
      <c r="AO46" s="903"/>
      <c r="AU46" s="889"/>
      <c r="AV46" s="890"/>
      <c r="AW46" s="890"/>
      <c r="AX46" s="890"/>
      <c r="AY46" s="890"/>
      <c r="AZ46" s="890"/>
      <c r="BA46" s="891"/>
      <c r="BB46" s="85"/>
      <c r="BC46" s="898"/>
      <c r="BD46" s="898"/>
      <c r="BE46" s="898"/>
      <c r="BF46" s="898"/>
      <c r="BG46" s="898"/>
      <c r="BH46" s="898"/>
      <c r="BI46" s="898"/>
      <c r="BJ46" s="898"/>
      <c r="BK46" s="898"/>
      <c r="BL46" s="898"/>
      <c r="BM46" s="898"/>
      <c r="BN46" s="898"/>
      <c r="BO46" s="898"/>
      <c r="BP46" s="898"/>
      <c r="BQ46" s="898"/>
      <c r="BR46" s="898"/>
      <c r="BS46" s="898"/>
      <c r="BT46" s="898"/>
      <c r="BU46" s="898"/>
      <c r="BV46" s="898"/>
      <c r="BW46" s="898"/>
      <c r="BX46" s="898"/>
      <c r="BY46" s="898"/>
      <c r="BZ46" s="898"/>
      <c r="CA46" s="899"/>
    </row>
    <row r="47" spans="1:80" ht="12.75" customHeight="1">
      <c r="B47" s="903"/>
      <c r="C47" s="903"/>
      <c r="D47" s="903"/>
      <c r="E47" s="903"/>
      <c r="F47" s="903"/>
      <c r="G47" s="903"/>
      <c r="H47" s="903"/>
      <c r="I47" s="903"/>
      <c r="J47" s="903"/>
      <c r="K47" s="903"/>
      <c r="L47" s="903"/>
      <c r="M47" s="903"/>
      <c r="N47" s="903"/>
      <c r="O47" s="903"/>
      <c r="P47" s="903"/>
      <c r="Q47" s="903"/>
      <c r="R47" s="903"/>
      <c r="S47" s="903"/>
      <c r="T47" s="903"/>
      <c r="U47" s="903"/>
      <c r="V47" s="903"/>
      <c r="W47" s="903"/>
      <c r="X47" s="903"/>
      <c r="Y47" s="903"/>
      <c r="Z47" s="903"/>
      <c r="AA47" s="903"/>
      <c r="AB47" s="903"/>
      <c r="AC47" s="903"/>
      <c r="AD47" s="903"/>
      <c r="AE47" s="903"/>
      <c r="AF47" s="903"/>
      <c r="AG47" s="903"/>
      <c r="AH47" s="903"/>
      <c r="AI47" s="903"/>
      <c r="AJ47" s="903"/>
      <c r="AK47" s="903"/>
      <c r="AL47" s="903"/>
      <c r="AM47" s="903"/>
      <c r="AN47" s="903"/>
      <c r="AO47" s="903"/>
      <c r="AU47" s="889"/>
      <c r="AV47" s="890"/>
      <c r="AW47" s="890"/>
      <c r="AX47" s="890"/>
      <c r="AY47" s="890"/>
      <c r="AZ47" s="890"/>
      <c r="BA47" s="891"/>
      <c r="BB47" s="85"/>
      <c r="BC47" s="898"/>
      <c r="BD47" s="898"/>
      <c r="BE47" s="898"/>
      <c r="BF47" s="898"/>
      <c r="BG47" s="898"/>
      <c r="BH47" s="898"/>
      <c r="BI47" s="898"/>
      <c r="BJ47" s="898"/>
      <c r="BK47" s="898"/>
      <c r="BL47" s="898"/>
      <c r="BM47" s="898"/>
      <c r="BN47" s="898"/>
      <c r="BO47" s="898"/>
      <c r="BP47" s="898"/>
      <c r="BQ47" s="898"/>
      <c r="BR47" s="898"/>
      <c r="BS47" s="898"/>
      <c r="BT47" s="898"/>
      <c r="BU47" s="898"/>
      <c r="BV47" s="898"/>
      <c r="BW47" s="898"/>
      <c r="BX47" s="898"/>
      <c r="BY47" s="898"/>
      <c r="BZ47" s="898"/>
      <c r="CA47" s="899"/>
    </row>
    <row r="48" spans="1:80" ht="12.75" customHeight="1">
      <c r="B48" s="903"/>
      <c r="C48" s="903"/>
      <c r="D48" s="903"/>
      <c r="E48" s="903"/>
      <c r="F48" s="903"/>
      <c r="G48" s="903"/>
      <c r="H48" s="903"/>
      <c r="I48" s="903"/>
      <c r="J48" s="903"/>
      <c r="K48" s="903"/>
      <c r="L48" s="903"/>
      <c r="M48" s="903"/>
      <c r="N48" s="903"/>
      <c r="O48" s="903"/>
      <c r="P48" s="903"/>
      <c r="Q48" s="903"/>
      <c r="R48" s="903"/>
      <c r="S48" s="903"/>
      <c r="T48" s="903"/>
      <c r="U48" s="903"/>
      <c r="V48" s="903"/>
      <c r="W48" s="903"/>
      <c r="X48" s="903"/>
      <c r="Y48" s="903"/>
      <c r="Z48" s="903"/>
      <c r="AA48" s="903"/>
      <c r="AB48" s="903"/>
      <c r="AC48" s="903"/>
      <c r="AD48" s="903"/>
      <c r="AE48" s="903"/>
      <c r="AF48" s="903"/>
      <c r="AG48" s="903"/>
      <c r="AH48" s="903"/>
      <c r="AI48" s="903"/>
      <c r="AJ48" s="903"/>
      <c r="AK48" s="903"/>
      <c r="AL48" s="903"/>
      <c r="AM48" s="903"/>
      <c r="AN48" s="903"/>
      <c r="AO48" s="903"/>
      <c r="AU48" s="889"/>
      <c r="AV48" s="890"/>
      <c r="AW48" s="890"/>
      <c r="AX48" s="890"/>
      <c r="AY48" s="890"/>
      <c r="AZ48" s="890"/>
      <c r="BA48" s="891"/>
      <c r="BB48" s="85"/>
      <c r="BC48" s="898"/>
      <c r="BD48" s="898"/>
      <c r="BE48" s="898"/>
      <c r="BF48" s="898"/>
      <c r="BG48" s="898"/>
      <c r="BH48" s="898"/>
      <c r="BI48" s="898"/>
      <c r="BJ48" s="898"/>
      <c r="BK48" s="898"/>
      <c r="BL48" s="898"/>
      <c r="BM48" s="898"/>
      <c r="BN48" s="898"/>
      <c r="BO48" s="898"/>
      <c r="BP48" s="898"/>
      <c r="BQ48" s="898"/>
      <c r="BR48" s="898"/>
      <c r="BS48" s="898"/>
      <c r="BT48" s="898"/>
      <c r="BU48" s="898"/>
      <c r="BV48" s="898"/>
      <c r="BW48" s="898"/>
      <c r="BX48" s="898"/>
      <c r="BY48" s="898"/>
      <c r="BZ48" s="898"/>
      <c r="CA48" s="899"/>
    </row>
    <row r="49" spans="1:79" ht="12.75" customHeight="1">
      <c r="B49" s="903"/>
      <c r="C49" s="903"/>
      <c r="D49" s="903"/>
      <c r="E49" s="903"/>
      <c r="F49" s="903"/>
      <c r="G49" s="903"/>
      <c r="H49" s="903"/>
      <c r="I49" s="903"/>
      <c r="J49" s="903"/>
      <c r="K49" s="903"/>
      <c r="L49" s="903"/>
      <c r="M49" s="903"/>
      <c r="N49" s="903"/>
      <c r="O49" s="903"/>
      <c r="P49" s="903"/>
      <c r="Q49" s="903"/>
      <c r="R49" s="903"/>
      <c r="S49" s="903"/>
      <c r="T49" s="903"/>
      <c r="U49" s="903"/>
      <c r="V49" s="903"/>
      <c r="W49" s="903"/>
      <c r="X49" s="903"/>
      <c r="Y49" s="903"/>
      <c r="Z49" s="903"/>
      <c r="AA49" s="903"/>
      <c r="AB49" s="903"/>
      <c r="AC49" s="903"/>
      <c r="AD49" s="903"/>
      <c r="AE49" s="903"/>
      <c r="AF49" s="903"/>
      <c r="AG49" s="903"/>
      <c r="AH49" s="903"/>
      <c r="AI49" s="903"/>
      <c r="AJ49" s="903"/>
      <c r="AK49" s="903"/>
      <c r="AL49" s="903"/>
      <c r="AM49" s="903"/>
      <c r="AN49" s="903"/>
      <c r="AO49" s="903"/>
      <c r="AU49" s="892"/>
      <c r="AV49" s="893"/>
      <c r="AW49" s="893"/>
      <c r="AX49" s="893"/>
      <c r="AY49" s="893"/>
      <c r="AZ49" s="893"/>
      <c r="BA49" s="894"/>
      <c r="BB49" s="24"/>
      <c r="BC49" s="900"/>
      <c r="BD49" s="900"/>
      <c r="BE49" s="900"/>
      <c r="BF49" s="900"/>
      <c r="BG49" s="900"/>
      <c r="BH49" s="900"/>
      <c r="BI49" s="900"/>
      <c r="BJ49" s="900"/>
      <c r="BK49" s="900"/>
      <c r="BL49" s="900"/>
      <c r="BM49" s="900"/>
      <c r="BN49" s="900"/>
      <c r="BO49" s="900"/>
      <c r="BP49" s="900"/>
      <c r="BQ49" s="900"/>
      <c r="BR49" s="900"/>
      <c r="BS49" s="900"/>
      <c r="BT49" s="900"/>
      <c r="BU49" s="900"/>
      <c r="BV49" s="900"/>
      <c r="BW49" s="900"/>
      <c r="BX49" s="900"/>
      <c r="BY49" s="900"/>
      <c r="BZ49" s="900"/>
      <c r="CA49" s="901"/>
    </row>
    <row r="50" spans="1:79" ht="14.25" customHeight="1"/>
    <row r="51" spans="1:79" ht="26.25" customHeight="1">
      <c r="A51" s="69" t="s">
        <v>160</v>
      </c>
      <c r="B51" s="3"/>
      <c r="C51" s="3"/>
      <c r="D51" s="19"/>
      <c r="E51" s="19"/>
      <c r="F51" s="66"/>
      <c r="G51" s="66"/>
      <c r="H51" s="66"/>
      <c r="I51" s="66"/>
      <c r="J51" s="66"/>
      <c r="K51" s="66"/>
      <c r="L51" s="66"/>
      <c r="M51" s="66"/>
      <c r="N51" s="66"/>
      <c r="O51" s="66"/>
      <c r="P51" s="19"/>
      <c r="Q51" s="19"/>
      <c r="R51" s="19"/>
      <c r="S51" s="19"/>
      <c r="T51" s="19"/>
      <c r="U51" s="19"/>
      <c r="V51" s="19"/>
      <c r="W51" s="19"/>
      <c r="X51" s="19"/>
      <c r="Y51" s="19"/>
      <c r="Z51" s="19"/>
      <c r="AA51" s="19"/>
      <c r="AB51" s="19"/>
      <c r="AC51" s="19"/>
      <c r="AD51" s="19"/>
      <c r="AE51" s="19"/>
      <c r="AF51" s="19"/>
      <c r="AG51" s="19"/>
      <c r="AH51" s="19"/>
      <c r="AI51" s="19"/>
      <c r="AJ51" s="19"/>
      <c r="AK51" s="19"/>
    </row>
    <row r="52" spans="1:79" ht="12.75" customHeight="1">
      <c r="B52" s="902"/>
      <c r="C52" s="903"/>
      <c r="D52" s="903"/>
      <c r="E52" s="903"/>
      <c r="F52" s="903"/>
      <c r="G52" s="903"/>
      <c r="H52" s="903"/>
      <c r="I52" s="903"/>
      <c r="J52" s="903"/>
      <c r="K52" s="903"/>
      <c r="L52" s="903"/>
      <c r="M52" s="903"/>
      <c r="N52" s="903"/>
      <c r="O52" s="903"/>
      <c r="P52" s="903"/>
      <c r="Q52" s="903"/>
      <c r="R52" s="903"/>
      <c r="S52" s="903"/>
      <c r="T52" s="903"/>
      <c r="U52" s="903"/>
      <c r="V52" s="903"/>
      <c r="W52" s="903"/>
      <c r="X52" s="903"/>
      <c r="Y52" s="903"/>
      <c r="Z52" s="903"/>
      <c r="AA52" s="903"/>
      <c r="AB52" s="903"/>
      <c r="AC52" s="903"/>
      <c r="AD52" s="903"/>
      <c r="AE52" s="903"/>
      <c r="AF52" s="903"/>
      <c r="AG52" s="903"/>
      <c r="AH52" s="903"/>
      <c r="AI52" s="903"/>
      <c r="AJ52" s="903"/>
      <c r="AK52" s="903"/>
      <c r="AL52" s="903"/>
      <c r="AM52" s="903"/>
      <c r="AN52" s="903"/>
      <c r="AO52" s="903"/>
    </row>
    <row r="53" spans="1:79" ht="12.75" customHeight="1">
      <c r="B53" s="903"/>
      <c r="C53" s="903"/>
      <c r="D53" s="903"/>
      <c r="E53" s="903"/>
      <c r="F53" s="903"/>
      <c r="G53" s="903"/>
      <c r="H53" s="903"/>
      <c r="I53" s="903"/>
      <c r="J53" s="903"/>
      <c r="K53" s="903"/>
      <c r="L53" s="903"/>
      <c r="M53" s="903"/>
      <c r="N53" s="903"/>
      <c r="O53" s="903"/>
      <c r="P53" s="903"/>
      <c r="Q53" s="903"/>
      <c r="R53" s="903"/>
      <c r="S53" s="903"/>
      <c r="T53" s="903"/>
      <c r="U53" s="903"/>
      <c r="V53" s="903"/>
      <c r="W53" s="903"/>
      <c r="X53" s="903"/>
      <c r="Y53" s="903"/>
      <c r="Z53" s="903"/>
      <c r="AA53" s="903"/>
      <c r="AB53" s="903"/>
      <c r="AC53" s="903"/>
      <c r="AD53" s="903"/>
      <c r="AE53" s="903"/>
      <c r="AF53" s="903"/>
      <c r="AG53" s="903"/>
      <c r="AH53" s="903"/>
      <c r="AI53" s="903"/>
      <c r="AJ53" s="903"/>
      <c r="AK53" s="903"/>
      <c r="AL53" s="903"/>
      <c r="AM53" s="903"/>
      <c r="AN53" s="903"/>
      <c r="AO53" s="903"/>
    </row>
    <row r="54" spans="1:79" ht="12.75" customHeight="1">
      <c r="B54" s="903"/>
      <c r="C54" s="903"/>
      <c r="D54" s="903"/>
      <c r="E54" s="903"/>
      <c r="F54" s="903"/>
      <c r="G54" s="903"/>
      <c r="H54" s="903"/>
      <c r="I54" s="903"/>
      <c r="J54" s="903"/>
      <c r="K54" s="903"/>
      <c r="L54" s="903"/>
      <c r="M54" s="903"/>
      <c r="N54" s="903"/>
      <c r="O54" s="903"/>
      <c r="P54" s="903"/>
      <c r="Q54" s="903"/>
      <c r="R54" s="903"/>
      <c r="S54" s="903"/>
      <c r="T54" s="903"/>
      <c r="U54" s="903"/>
      <c r="V54" s="903"/>
      <c r="W54" s="903"/>
      <c r="X54" s="903"/>
      <c r="Y54" s="903"/>
      <c r="Z54" s="903"/>
      <c r="AA54" s="903"/>
      <c r="AB54" s="903"/>
      <c r="AC54" s="903"/>
      <c r="AD54" s="903"/>
      <c r="AE54" s="903"/>
      <c r="AF54" s="903"/>
      <c r="AG54" s="903"/>
      <c r="AH54" s="903"/>
      <c r="AI54" s="903"/>
      <c r="AJ54" s="903"/>
      <c r="AK54" s="903"/>
      <c r="AL54" s="903"/>
      <c r="AM54" s="903"/>
      <c r="AN54" s="903"/>
      <c r="AO54" s="903"/>
    </row>
    <row r="55" spans="1:79" ht="12.75" customHeight="1">
      <c r="B55" s="903"/>
      <c r="C55" s="903"/>
      <c r="D55" s="903"/>
      <c r="E55" s="903"/>
      <c r="F55" s="903"/>
      <c r="G55" s="903"/>
      <c r="H55" s="903"/>
      <c r="I55" s="903"/>
      <c r="J55" s="903"/>
      <c r="K55" s="903"/>
      <c r="L55" s="903"/>
      <c r="M55" s="903"/>
      <c r="N55" s="903"/>
      <c r="O55" s="903"/>
      <c r="P55" s="903"/>
      <c r="Q55" s="903"/>
      <c r="R55" s="903"/>
      <c r="S55" s="903"/>
      <c r="T55" s="903"/>
      <c r="U55" s="903"/>
      <c r="V55" s="903"/>
      <c r="W55" s="903"/>
      <c r="X55" s="903"/>
      <c r="Y55" s="903"/>
      <c r="Z55" s="903"/>
      <c r="AA55" s="903"/>
      <c r="AB55" s="903"/>
      <c r="AC55" s="903"/>
      <c r="AD55" s="903"/>
      <c r="AE55" s="903"/>
      <c r="AF55" s="903"/>
      <c r="AG55" s="903"/>
      <c r="AH55" s="903"/>
      <c r="AI55" s="903"/>
      <c r="AJ55" s="903"/>
      <c r="AK55" s="903"/>
      <c r="AL55" s="903"/>
      <c r="AM55" s="903"/>
      <c r="AN55" s="903"/>
      <c r="AO55" s="903"/>
    </row>
    <row r="56" spans="1:79" ht="12.75" customHeight="1">
      <c r="B56" s="903"/>
      <c r="C56" s="903"/>
      <c r="D56" s="903"/>
      <c r="E56" s="903"/>
      <c r="F56" s="903"/>
      <c r="G56" s="903"/>
      <c r="H56" s="903"/>
      <c r="I56" s="903"/>
      <c r="J56" s="903"/>
      <c r="K56" s="903"/>
      <c r="L56" s="903"/>
      <c r="M56" s="903"/>
      <c r="N56" s="903"/>
      <c r="O56" s="903"/>
      <c r="P56" s="903"/>
      <c r="Q56" s="903"/>
      <c r="R56" s="903"/>
      <c r="S56" s="903"/>
      <c r="T56" s="903"/>
      <c r="U56" s="903"/>
      <c r="V56" s="903"/>
      <c r="W56" s="903"/>
      <c r="X56" s="903"/>
      <c r="Y56" s="903"/>
      <c r="Z56" s="903"/>
      <c r="AA56" s="903"/>
      <c r="AB56" s="903"/>
      <c r="AC56" s="903"/>
      <c r="AD56" s="903"/>
      <c r="AE56" s="903"/>
      <c r="AF56" s="903"/>
      <c r="AG56" s="903"/>
      <c r="AH56" s="903"/>
      <c r="AI56" s="903"/>
      <c r="AJ56" s="903"/>
      <c r="AK56" s="903"/>
      <c r="AL56" s="903"/>
      <c r="AM56" s="903"/>
      <c r="AN56" s="903"/>
      <c r="AO56" s="903"/>
    </row>
    <row r="57" spans="1:79" ht="14.25" customHeight="1">
      <c r="AU57" s="854" t="s">
        <v>866</v>
      </c>
      <c r="AV57" s="855"/>
      <c r="AW57" s="855"/>
      <c r="AX57" s="855"/>
      <c r="AY57" s="855"/>
      <c r="AZ57" s="855"/>
      <c r="BA57" s="856"/>
      <c r="BB57" s="208"/>
      <c r="BC57" s="895" t="s">
        <v>867</v>
      </c>
      <c r="BD57" s="896"/>
      <c r="BE57" s="896"/>
      <c r="BF57" s="896"/>
      <c r="BG57" s="896"/>
      <c r="BH57" s="896"/>
      <c r="BI57" s="896"/>
      <c r="BJ57" s="896"/>
      <c r="BK57" s="896"/>
      <c r="BL57" s="896"/>
      <c r="BM57" s="896"/>
      <c r="BN57" s="896"/>
      <c r="BO57" s="896"/>
      <c r="BP57" s="896"/>
      <c r="BQ57" s="896"/>
      <c r="BR57" s="896"/>
      <c r="BS57" s="896"/>
      <c r="BT57" s="896"/>
      <c r="BU57" s="896"/>
      <c r="BV57" s="896"/>
      <c r="BW57" s="896"/>
      <c r="BX57" s="896"/>
      <c r="BY57" s="896"/>
      <c r="BZ57" s="896"/>
      <c r="CA57" s="897"/>
    </row>
    <row r="58" spans="1:79" ht="16.5" customHeight="1">
      <c r="A58" s="544" t="s">
        <v>864</v>
      </c>
      <c r="B58" s="538"/>
      <c r="C58" s="904" t="s">
        <v>865</v>
      </c>
      <c r="D58" s="904"/>
      <c r="E58" s="904"/>
      <c r="F58" s="904"/>
      <c r="G58" s="904"/>
      <c r="H58" s="904"/>
      <c r="I58" s="904"/>
      <c r="J58" s="904"/>
      <c r="K58" s="904"/>
      <c r="L58" s="904"/>
      <c r="M58" s="904"/>
      <c r="N58" s="904"/>
      <c r="O58" s="904"/>
      <c r="P58" s="904"/>
      <c r="Q58" s="904"/>
      <c r="R58" s="904"/>
      <c r="S58" s="904"/>
      <c r="T58" s="904"/>
      <c r="U58" s="904"/>
      <c r="V58" s="904"/>
      <c r="W58" s="904"/>
      <c r="X58" s="904"/>
      <c r="Y58" s="904"/>
      <c r="Z58" s="904"/>
      <c r="AA58" s="904"/>
      <c r="AB58" s="904"/>
      <c r="AC58" s="904"/>
      <c r="AD58" s="904"/>
      <c r="AE58" s="904"/>
      <c r="AF58" s="904"/>
      <c r="AG58" s="904"/>
      <c r="AH58" s="904"/>
      <c r="AI58" s="904"/>
      <c r="AJ58" s="904"/>
      <c r="AK58" s="904"/>
      <c r="AL58" s="904"/>
      <c r="AM58" s="904"/>
      <c r="AN58" s="904"/>
      <c r="AO58" s="904"/>
      <c r="AU58" s="889"/>
      <c r="AV58" s="890"/>
      <c r="AW58" s="890"/>
      <c r="AX58" s="890"/>
      <c r="AY58" s="890"/>
      <c r="AZ58" s="890"/>
      <c r="BA58" s="891"/>
      <c r="BB58" s="85"/>
      <c r="BC58" s="898"/>
      <c r="BD58" s="898"/>
      <c r="BE58" s="898"/>
      <c r="BF58" s="898"/>
      <c r="BG58" s="898"/>
      <c r="BH58" s="898"/>
      <c r="BI58" s="898"/>
      <c r="BJ58" s="898"/>
      <c r="BK58" s="898"/>
      <c r="BL58" s="898"/>
      <c r="BM58" s="898"/>
      <c r="BN58" s="898"/>
      <c r="BO58" s="898"/>
      <c r="BP58" s="898"/>
      <c r="BQ58" s="898"/>
      <c r="BR58" s="898"/>
      <c r="BS58" s="898"/>
      <c r="BT58" s="898"/>
      <c r="BU58" s="898"/>
      <c r="BV58" s="898"/>
      <c r="BW58" s="898"/>
      <c r="BX58" s="898"/>
      <c r="BY58" s="898"/>
      <c r="BZ58" s="898"/>
      <c r="CA58" s="899"/>
    </row>
    <row r="59" spans="1:79" ht="16.5" customHeight="1">
      <c r="A59" s="69"/>
      <c r="B59" s="538"/>
      <c r="C59" s="904"/>
      <c r="D59" s="904"/>
      <c r="E59" s="904"/>
      <c r="F59" s="904"/>
      <c r="G59" s="904"/>
      <c r="H59" s="904"/>
      <c r="I59" s="904"/>
      <c r="J59" s="904"/>
      <c r="K59" s="904"/>
      <c r="L59" s="904"/>
      <c r="M59" s="904"/>
      <c r="N59" s="904"/>
      <c r="O59" s="904"/>
      <c r="P59" s="904"/>
      <c r="Q59" s="904"/>
      <c r="R59" s="904"/>
      <c r="S59" s="904"/>
      <c r="T59" s="904"/>
      <c r="U59" s="904"/>
      <c r="V59" s="904"/>
      <c r="W59" s="904"/>
      <c r="X59" s="904"/>
      <c r="Y59" s="904"/>
      <c r="Z59" s="904"/>
      <c r="AA59" s="904"/>
      <c r="AB59" s="904"/>
      <c r="AC59" s="904"/>
      <c r="AD59" s="904"/>
      <c r="AE59" s="904"/>
      <c r="AF59" s="904"/>
      <c r="AG59" s="904"/>
      <c r="AH59" s="904"/>
      <c r="AI59" s="904"/>
      <c r="AJ59" s="904"/>
      <c r="AK59" s="904"/>
      <c r="AL59" s="904"/>
      <c r="AM59" s="904"/>
      <c r="AN59" s="904"/>
      <c r="AO59" s="904"/>
      <c r="AU59" s="889"/>
      <c r="AV59" s="890"/>
      <c r="AW59" s="890"/>
      <c r="AX59" s="890"/>
      <c r="AY59" s="890"/>
      <c r="AZ59" s="890"/>
      <c r="BA59" s="891"/>
      <c r="BB59" s="85"/>
      <c r="BC59" s="898"/>
      <c r="BD59" s="898"/>
      <c r="BE59" s="898"/>
      <c r="BF59" s="898"/>
      <c r="BG59" s="898"/>
      <c r="BH59" s="898"/>
      <c r="BI59" s="898"/>
      <c r="BJ59" s="898"/>
      <c r="BK59" s="898"/>
      <c r="BL59" s="898"/>
      <c r="BM59" s="898"/>
      <c r="BN59" s="898"/>
      <c r="BO59" s="898"/>
      <c r="BP59" s="898"/>
      <c r="BQ59" s="898"/>
      <c r="BR59" s="898"/>
      <c r="BS59" s="898"/>
      <c r="BT59" s="898"/>
      <c r="BU59" s="898"/>
      <c r="BV59" s="898"/>
      <c r="BW59" s="898"/>
      <c r="BX59" s="898"/>
      <c r="BY59" s="898"/>
      <c r="BZ59" s="898"/>
      <c r="CA59" s="899"/>
    </row>
    <row r="60" spans="1:79" ht="12.75" customHeight="1">
      <c r="B60" s="902"/>
      <c r="C60" s="903"/>
      <c r="D60" s="903"/>
      <c r="E60" s="903"/>
      <c r="F60" s="903"/>
      <c r="G60" s="903"/>
      <c r="H60" s="903"/>
      <c r="I60" s="903"/>
      <c r="J60" s="903"/>
      <c r="K60" s="903"/>
      <c r="L60" s="903"/>
      <c r="M60" s="903"/>
      <c r="N60" s="903"/>
      <c r="O60" s="903"/>
      <c r="P60" s="903"/>
      <c r="Q60" s="903"/>
      <c r="R60" s="903"/>
      <c r="S60" s="903"/>
      <c r="T60" s="903"/>
      <c r="U60" s="903"/>
      <c r="V60" s="903"/>
      <c r="W60" s="903"/>
      <c r="X60" s="903"/>
      <c r="Y60" s="903"/>
      <c r="Z60" s="903"/>
      <c r="AA60" s="903"/>
      <c r="AB60" s="903"/>
      <c r="AC60" s="903"/>
      <c r="AD60" s="903"/>
      <c r="AE60" s="903"/>
      <c r="AF60" s="903"/>
      <c r="AG60" s="903"/>
      <c r="AH60" s="903"/>
      <c r="AI60" s="903"/>
      <c r="AJ60" s="903"/>
      <c r="AK60" s="903"/>
      <c r="AL60" s="903"/>
      <c r="AM60" s="903"/>
      <c r="AN60" s="903"/>
      <c r="AO60" s="903"/>
      <c r="AU60" s="889"/>
      <c r="AV60" s="890"/>
      <c r="AW60" s="890"/>
      <c r="AX60" s="890"/>
      <c r="AY60" s="890"/>
      <c r="AZ60" s="890"/>
      <c r="BA60" s="891"/>
      <c r="BB60" s="85"/>
      <c r="BC60" s="898"/>
      <c r="BD60" s="898"/>
      <c r="BE60" s="898"/>
      <c r="BF60" s="898"/>
      <c r="BG60" s="898"/>
      <c r="BH60" s="898"/>
      <c r="BI60" s="898"/>
      <c r="BJ60" s="898"/>
      <c r="BK60" s="898"/>
      <c r="BL60" s="898"/>
      <c r="BM60" s="898"/>
      <c r="BN60" s="898"/>
      <c r="BO60" s="898"/>
      <c r="BP60" s="898"/>
      <c r="BQ60" s="898"/>
      <c r="BR60" s="898"/>
      <c r="BS60" s="898"/>
      <c r="BT60" s="898"/>
      <c r="BU60" s="898"/>
      <c r="BV60" s="898"/>
      <c r="BW60" s="898"/>
      <c r="BX60" s="898"/>
      <c r="BY60" s="898"/>
      <c r="BZ60" s="898"/>
      <c r="CA60" s="899"/>
    </row>
    <row r="61" spans="1:79" ht="12.75" customHeight="1">
      <c r="B61" s="903"/>
      <c r="C61" s="903"/>
      <c r="D61" s="903"/>
      <c r="E61" s="903"/>
      <c r="F61" s="903"/>
      <c r="G61" s="903"/>
      <c r="H61" s="903"/>
      <c r="I61" s="903"/>
      <c r="J61" s="903"/>
      <c r="K61" s="903"/>
      <c r="L61" s="903"/>
      <c r="M61" s="903"/>
      <c r="N61" s="903"/>
      <c r="O61" s="903"/>
      <c r="P61" s="903"/>
      <c r="Q61" s="903"/>
      <c r="R61" s="903"/>
      <c r="S61" s="903"/>
      <c r="T61" s="903"/>
      <c r="U61" s="903"/>
      <c r="V61" s="903"/>
      <c r="W61" s="903"/>
      <c r="X61" s="903"/>
      <c r="Y61" s="903"/>
      <c r="Z61" s="903"/>
      <c r="AA61" s="903"/>
      <c r="AB61" s="903"/>
      <c r="AC61" s="903"/>
      <c r="AD61" s="903"/>
      <c r="AE61" s="903"/>
      <c r="AF61" s="903"/>
      <c r="AG61" s="903"/>
      <c r="AH61" s="903"/>
      <c r="AI61" s="903"/>
      <c r="AJ61" s="903"/>
      <c r="AK61" s="903"/>
      <c r="AL61" s="903"/>
      <c r="AM61" s="903"/>
      <c r="AN61" s="903"/>
      <c r="AO61" s="903"/>
      <c r="AU61" s="889"/>
      <c r="AV61" s="890"/>
      <c r="AW61" s="890"/>
      <c r="AX61" s="890"/>
      <c r="AY61" s="890"/>
      <c r="AZ61" s="890"/>
      <c r="BA61" s="891"/>
      <c r="BB61" s="85"/>
      <c r="BC61" s="898"/>
      <c r="BD61" s="898"/>
      <c r="BE61" s="898"/>
      <c r="BF61" s="898"/>
      <c r="BG61" s="898"/>
      <c r="BH61" s="898"/>
      <c r="BI61" s="898"/>
      <c r="BJ61" s="898"/>
      <c r="BK61" s="898"/>
      <c r="BL61" s="898"/>
      <c r="BM61" s="898"/>
      <c r="BN61" s="898"/>
      <c r="BO61" s="898"/>
      <c r="BP61" s="898"/>
      <c r="BQ61" s="898"/>
      <c r="BR61" s="898"/>
      <c r="BS61" s="898"/>
      <c r="BT61" s="898"/>
      <c r="BU61" s="898"/>
      <c r="BV61" s="898"/>
      <c r="BW61" s="898"/>
      <c r="BX61" s="898"/>
      <c r="BY61" s="898"/>
      <c r="BZ61" s="898"/>
      <c r="CA61" s="899"/>
    </row>
    <row r="62" spans="1:79" ht="12.75" customHeight="1">
      <c r="B62" s="903"/>
      <c r="C62" s="903"/>
      <c r="D62" s="903"/>
      <c r="E62" s="903"/>
      <c r="F62" s="903"/>
      <c r="G62" s="903"/>
      <c r="H62" s="903"/>
      <c r="I62" s="903"/>
      <c r="J62" s="903"/>
      <c r="K62" s="903"/>
      <c r="L62" s="903"/>
      <c r="M62" s="903"/>
      <c r="N62" s="903"/>
      <c r="O62" s="903"/>
      <c r="P62" s="903"/>
      <c r="Q62" s="903"/>
      <c r="R62" s="903"/>
      <c r="S62" s="903"/>
      <c r="T62" s="903"/>
      <c r="U62" s="903"/>
      <c r="V62" s="903"/>
      <c r="W62" s="903"/>
      <c r="X62" s="903"/>
      <c r="Y62" s="903"/>
      <c r="Z62" s="903"/>
      <c r="AA62" s="903"/>
      <c r="AB62" s="903"/>
      <c r="AC62" s="903"/>
      <c r="AD62" s="903"/>
      <c r="AE62" s="903"/>
      <c r="AF62" s="903"/>
      <c r="AG62" s="903"/>
      <c r="AH62" s="903"/>
      <c r="AI62" s="903"/>
      <c r="AJ62" s="903"/>
      <c r="AK62" s="903"/>
      <c r="AL62" s="903"/>
      <c r="AM62" s="903"/>
      <c r="AN62" s="903"/>
      <c r="AO62" s="903"/>
      <c r="AU62" s="889"/>
      <c r="AV62" s="890"/>
      <c r="AW62" s="890"/>
      <c r="AX62" s="890"/>
      <c r="AY62" s="890"/>
      <c r="AZ62" s="890"/>
      <c r="BA62" s="891"/>
      <c r="BB62" s="85"/>
      <c r="BC62" s="898"/>
      <c r="BD62" s="898"/>
      <c r="BE62" s="898"/>
      <c r="BF62" s="898"/>
      <c r="BG62" s="898"/>
      <c r="BH62" s="898"/>
      <c r="BI62" s="898"/>
      <c r="BJ62" s="898"/>
      <c r="BK62" s="898"/>
      <c r="BL62" s="898"/>
      <c r="BM62" s="898"/>
      <c r="BN62" s="898"/>
      <c r="BO62" s="898"/>
      <c r="BP62" s="898"/>
      <c r="BQ62" s="898"/>
      <c r="BR62" s="898"/>
      <c r="BS62" s="898"/>
      <c r="BT62" s="898"/>
      <c r="BU62" s="898"/>
      <c r="BV62" s="898"/>
      <c r="BW62" s="898"/>
      <c r="BX62" s="898"/>
      <c r="BY62" s="898"/>
      <c r="BZ62" s="898"/>
      <c r="CA62" s="899"/>
    </row>
    <row r="63" spans="1:79" ht="12.75" customHeight="1">
      <c r="B63" s="903"/>
      <c r="C63" s="903"/>
      <c r="D63" s="903"/>
      <c r="E63" s="903"/>
      <c r="F63" s="903"/>
      <c r="G63" s="903"/>
      <c r="H63" s="903"/>
      <c r="I63" s="903"/>
      <c r="J63" s="903"/>
      <c r="K63" s="903"/>
      <c r="L63" s="903"/>
      <c r="M63" s="903"/>
      <c r="N63" s="903"/>
      <c r="O63" s="903"/>
      <c r="P63" s="903"/>
      <c r="Q63" s="903"/>
      <c r="R63" s="903"/>
      <c r="S63" s="903"/>
      <c r="T63" s="903"/>
      <c r="U63" s="903"/>
      <c r="V63" s="903"/>
      <c r="W63" s="903"/>
      <c r="X63" s="903"/>
      <c r="Y63" s="903"/>
      <c r="Z63" s="903"/>
      <c r="AA63" s="903"/>
      <c r="AB63" s="903"/>
      <c r="AC63" s="903"/>
      <c r="AD63" s="903"/>
      <c r="AE63" s="903"/>
      <c r="AF63" s="903"/>
      <c r="AG63" s="903"/>
      <c r="AH63" s="903"/>
      <c r="AI63" s="903"/>
      <c r="AJ63" s="903"/>
      <c r="AK63" s="903"/>
      <c r="AL63" s="903"/>
      <c r="AM63" s="903"/>
      <c r="AN63" s="903"/>
      <c r="AO63" s="903"/>
      <c r="AU63" s="889"/>
      <c r="AV63" s="890"/>
      <c r="AW63" s="890"/>
      <c r="AX63" s="890"/>
      <c r="AY63" s="890"/>
      <c r="AZ63" s="890"/>
      <c r="BA63" s="891"/>
      <c r="BB63" s="85"/>
      <c r="BC63" s="898"/>
      <c r="BD63" s="898"/>
      <c r="BE63" s="898"/>
      <c r="BF63" s="898"/>
      <c r="BG63" s="898"/>
      <c r="BH63" s="898"/>
      <c r="BI63" s="898"/>
      <c r="BJ63" s="898"/>
      <c r="BK63" s="898"/>
      <c r="BL63" s="898"/>
      <c r="BM63" s="898"/>
      <c r="BN63" s="898"/>
      <c r="BO63" s="898"/>
      <c r="BP63" s="898"/>
      <c r="BQ63" s="898"/>
      <c r="BR63" s="898"/>
      <c r="BS63" s="898"/>
      <c r="BT63" s="898"/>
      <c r="BU63" s="898"/>
      <c r="BV63" s="898"/>
      <c r="BW63" s="898"/>
      <c r="BX63" s="898"/>
      <c r="BY63" s="898"/>
      <c r="BZ63" s="898"/>
      <c r="CA63" s="899"/>
    </row>
    <row r="64" spans="1:79" ht="12.75" customHeight="1">
      <c r="B64" s="903"/>
      <c r="C64" s="903"/>
      <c r="D64" s="903"/>
      <c r="E64" s="903"/>
      <c r="F64" s="903"/>
      <c r="G64" s="903"/>
      <c r="H64" s="903"/>
      <c r="I64" s="903"/>
      <c r="J64" s="903"/>
      <c r="K64" s="903"/>
      <c r="L64" s="903"/>
      <c r="M64" s="903"/>
      <c r="N64" s="903"/>
      <c r="O64" s="903"/>
      <c r="P64" s="903"/>
      <c r="Q64" s="903"/>
      <c r="R64" s="903"/>
      <c r="S64" s="903"/>
      <c r="T64" s="903"/>
      <c r="U64" s="903"/>
      <c r="V64" s="903"/>
      <c r="W64" s="903"/>
      <c r="X64" s="903"/>
      <c r="Y64" s="903"/>
      <c r="Z64" s="903"/>
      <c r="AA64" s="903"/>
      <c r="AB64" s="903"/>
      <c r="AC64" s="903"/>
      <c r="AD64" s="903"/>
      <c r="AE64" s="903"/>
      <c r="AF64" s="903"/>
      <c r="AG64" s="903"/>
      <c r="AH64" s="903"/>
      <c r="AI64" s="903"/>
      <c r="AJ64" s="903"/>
      <c r="AK64" s="903"/>
      <c r="AL64" s="903"/>
      <c r="AM64" s="903"/>
      <c r="AN64" s="903"/>
      <c r="AO64" s="903"/>
      <c r="AU64" s="892"/>
      <c r="AV64" s="893"/>
      <c r="AW64" s="893"/>
      <c r="AX64" s="893"/>
      <c r="AY64" s="893"/>
      <c r="AZ64" s="893"/>
      <c r="BA64" s="894"/>
      <c r="BB64" s="24"/>
      <c r="BC64" s="900"/>
      <c r="BD64" s="900"/>
      <c r="BE64" s="900"/>
      <c r="BF64" s="900"/>
      <c r="BG64" s="900"/>
      <c r="BH64" s="900"/>
      <c r="BI64" s="900"/>
      <c r="BJ64" s="900"/>
      <c r="BK64" s="900"/>
      <c r="BL64" s="900"/>
      <c r="BM64" s="900"/>
      <c r="BN64" s="900"/>
      <c r="BO64" s="900"/>
      <c r="BP64" s="900"/>
      <c r="BQ64" s="900"/>
      <c r="BR64" s="900"/>
      <c r="BS64" s="900"/>
      <c r="BT64" s="900"/>
      <c r="BU64" s="900"/>
      <c r="BV64" s="900"/>
      <c r="BW64" s="900"/>
      <c r="BX64" s="900"/>
      <c r="BY64" s="900"/>
      <c r="BZ64" s="900"/>
      <c r="CA64" s="901"/>
    </row>
  </sheetData>
  <mergeCells count="23">
    <mergeCell ref="A1:D1"/>
    <mergeCell ref="D5:AO5"/>
    <mergeCell ref="E1:AP1"/>
    <mergeCell ref="AB3:AE3"/>
    <mergeCell ref="AF3:AP3"/>
    <mergeCell ref="AB4:AE4"/>
    <mergeCell ref="AF4:AP4"/>
    <mergeCell ref="O6:AO6"/>
    <mergeCell ref="AB2:AE2"/>
    <mergeCell ref="AF2:AP2"/>
    <mergeCell ref="AU57:BA64"/>
    <mergeCell ref="BC57:CA64"/>
    <mergeCell ref="B60:AO64"/>
    <mergeCell ref="C58:AO59"/>
    <mergeCell ref="AU42:BA49"/>
    <mergeCell ref="BC42:CA49"/>
    <mergeCell ref="BC26:CA35"/>
    <mergeCell ref="AU8:BA39"/>
    <mergeCell ref="BC8:CA25"/>
    <mergeCell ref="B52:AO56"/>
    <mergeCell ref="B8:AO23"/>
    <mergeCell ref="B26:AO39"/>
    <mergeCell ref="B42:AO49"/>
  </mergeCells>
  <phoneticPr fontId="6"/>
  <dataValidations count="1">
    <dataValidation imeMode="off" allowBlank="1" showInputMessage="1" showErrorMessage="1" sqref="AF2:AP4" xr:uid="{8DBC81E6-1FDE-418C-A274-BCAFC05B3A54}"/>
  </dataValidations>
  <pageMargins left="0.9055118110236221" right="0.70866141732283472" top="0.39370078740157483" bottom="0.35433070866141736" header="0.19685039370078741" footer="0.19685039370078741"/>
  <pageSetup paperSize="9" scale="89"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R63"/>
  <sheetViews>
    <sheetView view="pageBreakPreview" zoomScaleNormal="100" zoomScaleSheetLayoutView="100" workbookViewId="0">
      <selection activeCell="I3" sqref="I3"/>
    </sheetView>
  </sheetViews>
  <sheetFormatPr defaultColWidth="3.125" defaultRowHeight="24" customHeight="1" outlineLevelRow="1"/>
  <cols>
    <col min="1" max="1" width="4.125" style="2" customWidth="1"/>
    <col min="2" max="32" width="3.125" style="2"/>
    <col min="33" max="36" width="3.125" style="2" customWidth="1"/>
    <col min="37" max="16384" width="3.125" style="2"/>
  </cols>
  <sheetData>
    <row r="1" spans="1:68" s="285" customFormat="1" ht="24" customHeight="1">
      <c r="A1" s="599" t="s">
        <v>35</v>
      </c>
      <c r="B1" s="599"/>
      <c r="C1" s="599"/>
      <c r="D1" s="599"/>
      <c r="E1" s="964" t="s">
        <v>304</v>
      </c>
      <c r="F1" s="965"/>
      <c r="G1" s="965"/>
      <c r="H1" s="965"/>
      <c r="I1" s="965"/>
      <c r="J1" s="965"/>
      <c r="K1" s="965"/>
      <c r="L1" s="965"/>
      <c r="M1" s="965"/>
      <c r="N1" s="965"/>
      <c r="O1" s="965"/>
      <c r="P1" s="965"/>
      <c r="Q1" s="965"/>
      <c r="R1" s="965"/>
      <c r="S1" s="965"/>
      <c r="T1" s="711" t="str">
        <f>IF(COUNTIF(AG6:AI33,"未入力"),"未入力の項目があります","")</f>
        <v>未入力の項目があります</v>
      </c>
      <c r="U1" s="711"/>
      <c r="V1" s="711"/>
      <c r="W1" s="711"/>
      <c r="X1" s="711"/>
      <c r="Y1" s="711"/>
      <c r="Z1" s="711"/>
      <c r="AA1" s="711"/>
      <c r="AB1" s="711"/>
      <c r="AC1" s="711"/>
      <c r="AD1" s="711"/>
      <c r="AE1" s="82"/>
      <c r="AF1" s="82"/>
      <c r="AG1" s="285" t="s">
        <v>427</v>
      </c>
    </row>
    <row r="2" spans="1:68" s="536" customFormat="1" ht="24" customHeight="1">
      <c r="A2" s="528"/>
      <c r="B2" s="528"/>
      <c r="C2" s="528"/>
      <c r="D2" s="528"/>
      <c r="E2" s="531"/>
      <c r="F2" s="531"/>
      <c r="G2" s="531"/>
      <c r="H2" s="531"/>
      <c r="I2" s="531"/>
      <c r="J2" s="531"/>
      <c r="K2" s="531"/>
      <c r="L2" s="531"/>
      <c r="M2" s="531"/>
      <c r="N2" s="531"/>
      <c r="O2" s="531"/>
      <c r="P2" s="708" t="s">
        <v>831</v>
      </c>
      <c r="Q2" s="708"/>
      <c r="R2" s="708"/>
      <c r="S2" s="708"/>
      <c r="T2" s="710">
        <f>'１申請書'!$V$3</f>
        <v>46030</v>
      </c>
      <c r="U2" s="710"/>
      <c r="V2" s="710"/>
      <c r="W2" s="710"/>
      <c r="X2" s="710"/>
      <c r="Y2" s="710"/>
      <c r="Z2" s="710"/>
      <c r="AA2" s="710"/>
      <c r="AB2" s="710"/>
      <c r="AC2" s="710"/>
      <c r="AD2" s="710"/>
      <c r="AE2" s="82"/>
      <c r="AF2" s="82"/>
    </row>
    <row r="3" spans="1:68" s="285" customFormat="1" ht="24" customHeight="1">
      <c r="P3" s="775" t="s">
        <v>580</v>
      </c>
      <c r="Q3" s="776"/>
      <c r="R3" s="776"/>
      <c r="S3" s="777"/>
      <c r="T3" s="709">
        <f>'１申請書'!$K$14</f>
        <v>0</v>
      </c>
      <c r="U3" s="709"/>
      <c r="V3" s="709"/>
      <c r="W3" s="709"/>
      <c r="X3" s="709"/>
      <c r="Y3" s="709"/>
      <c r="Z3" s="709"/>
      <c r="AA3" s="709"/>
      <c r="AB3" s="709"/>
      <c r="AC3" s="709"/>
      <c r="AD3" s="709"/>
      <c r="AJ3" s="966" t="s">
        <v>591</v>
      </c>
      <c r="AK3" s="966"/>
      <c r="AL3" s="966"/>
      <c r="AM3" s="966"/>
      <c r="AN3" s="966"/>
      <c r="AO3" s="966"/>
      <c r="AP3" s="966"/>
      <c r="AQ3" s="966"/>
      <c r="AR3" s="966"/>
      <c r="AS3" s="966"/>
      <c r="AT3" s="966"/>
      <c r="AU3" s="966"/>
      <c r="AV3" s="966"/>
      <c r="AW3" s="966"/>
      <c r="AX3" s="966"/>
      <c r="AY3" s="966"/>
      <c r="AZ3" s="966"/>
      <c r="BA3" s="966"/>
      <c r="BB3" s="966"/>
      <c r="BC3" s="966"/>
      <c r="BD3" s="966"/>
      <c r="BE3" s="966"/>
      <c r="BF3" s="966"/>
      <c r="BG3" s="966"/>
      <c r="BH3" s="966"/>
      <c r="BI3" s="966"/>
      <c r="BJ3" s="966"/>
      <c r="BK3" s="966"/>
      <c r="BL3" s="966"/>
      <c r="BM3" s="966"/>
      <c r="BN3" s="966"/>
      <c r="BO3" s="966"/>
      <c r="BP3" s="966"/>
    </row>
    <row r="4" spans="1:68" s="285" customFormat="1" ht="24" customHeight="1">
      <c r="P4" s="744" t="s">
        <v>96</v>
      </c>
      <c r="Q4" s="745"/>
      <c r="R4" s="745"/>
      <c r="S4" s="746"/>
      <c r="T4" s="709">
        <f>'１申請書'!$K$9</f>
        <v>0</v>
      </c>
      <c r="U4" s="709"/>
      <c r="V4" s="709"/>
      <c r="W4" s="709"/>
      <c r="X4" s="709"/>
      <c r="Y4" s="709"/>
      <c r="Z4" s="709"/>
      <c r="AA4" s="709"/>
      <c r="AB4" s="709"/>
      <c r="AC4" s="709"/>
      <c r="AD4" s="709"/>
      <c r="AJ4" s="966"/>
      <c r="AK4" s="966"/>
      <c r="AL4" s="966"/>
      <c r="AM4" s="966"/>
      <c r="AN4" s="966"/>
      <c r="AO4" s="966"/>
      <c r="AP4" s="966"/>
      <c r="AQ4" s="966"/>
      <c r="AR4" s="966"/>
      <c r="AS4" s="966"/>
      <c r="AT4" s="966"/>
      <c r="AU4" s="966"/>
      <c r="AV4" s="966"/>
      <c r="AW4" s="966"/>
      <c r="AX4" s="966"/>
      <c r="AY4" s="966"/>
      <c r="AZ4" s="966"/>
      <c r="BA4" s="966"/>
      <c r="BB4" s="966"/>
      <c r="BC4" s="966"/>
      <c r="BD4" s="966"/>
      <c r="BE4" s="966"/>
      <c r="BF4" s="966"/>
      <c r="BG4" s="966"/>
      <c r="BH4" s="966"/>
      <c r="BI4" s="966"/>
      <c r="BJ4" s="966"/>
      <c r="BK4" s="966"/>
      <c r="BL4" s="966"/>
      <c r="BM4" s="966"/>
      <c r="BN4" s="966"/>
      <c r="BO4" s="966"/>
      <c r="BP4" s="966"/>
    </row>
    <row r="5" spans="1:68" ht="24" customHeight="1">
      <c r="A5" s="27" t="s">
        <v>129</v>
      </c>
      <c r="B5" s="2" t="s">
        <v>176</v>
      </c>
      <c r="C5" s="417"/>
      <c r="D5" s="414"/>
      <c r="E5" s="417"/>
      <c r="F5" s="417"/>
      <c r="G5" s="417"/>
      <c r="H5" s="417"/>
      <c r="I5" s="417"/>
      <c r="J5" s="417"/>
      <c r="AG5" s="970" t="s">
        <v>257</v>
      </c>
      <c r="AH5" s="970"/>
      <c r="AI5" s="970"/>
    </row>
    <row r="6" spans="1:68" ht="45" customHeight="1">
      <c r="B6" s="599" t="s">
        <v>963</v>
      </c>
      <c r="C6" s="599"/>
      <c r="D6" s="599"/>
      <c r="E6" s="599"/>
      <c r="F6" s="599"/>
      <c r="G6" s="599"/>
      <c r="H6" s="599"/>
      <c r="I6" s="599"/>
      <c r="J6" s="599"/>
      <c r="K6" s="68"/>
      <c r="L6" s="860"/>
      <c r="M6" s="860"/>
      <c r="N6" s="860"/>
      <c r="O6" s="860"/>
      <c r="P6" s="860"/>
      <c r="Q6" s="860"/>
      <c r="R6" s="860"/>
      <c r="S6" s="860"/>
      <c r="T6" s="860"/>
      <c r="U6" s="860"/>
      <c r="V6" s="860"/>
      <c r="W6" s="860"/>
      <c r="X6" s="860"/>
      <c r="Y6" s="860"/>
      <c r="Z6" s="860"/>
      <c r="AA6" s="860"/>
      <c r="AB6" s="860"/>
      <c r="AC6" s="860"/>
      <c r="AD6" s="71"/>
      <c r="AG6" s="957" t="str">
        <f t="shared" ref="AG6:AG16" si="0">IF(L6&lt;&gt;"","OK","未入力")</f>
        <v>未入力</v>
      </c>
      <c r="AH6" s="958"/>
      <c r="AI6" s="959"/>
      <c r="AJ6" s="77" t="s">
        <v>171</v>
      </c>
      <c r="AK6" s="64"/>
      <c r="AL6" s="64"/>
      <c r="AM6" s="64"/>
      <c r="AN6" s="64"/>
      <c r="AO6" s="64"/>
      <c r="AP6" s="65"/>
      <c r="AQ6" s="208"/>
      <c r="AR6" s="960" t="s">
        <v>172</v>
      </c>
      <c r="AS6" s="960"/>
      <c r="AT6" s="960"/>
      <c r="AU6" s="960"/>
      <c r="AV6" s="960"/>
      <c r="AW6" s="960"/>
      <c r="AX6" s="960"/>
      <c r="AY6" s="960"/>
      <c r="AZ6" s="960"/>
      <c r="BA6" s="960"/>
      <c r="BB6" s="960"/>
      <c r="BC6" s="960"/>
      <c r="BD6" s="960"/>
      <c r="BE6" s="960"/>
      <c r="BF6" s="960"/>
      <c r="BG6" s="960"/>
      <c r="BH6" s="960"/>
      <c r="BI6" s="960"/>
      <c r="BJ6" s="960"/>
      <c r="BK6" s="960"/>
      <c r="BL6" s="960"/>
      <c r="BM6" s="960"/>
      <c r="BN6" s="960"/>
      <c r="BO6" s="960"/>
      <c r="BP6" s="961"/>
    </row>
    <row r="7" spans="1:68" ht="45" customHeight="1">
      <c r="B7" s="599" t="s">
        <v>962</v>
      </c>
      <c r="C7" s="599"/>
      <c r="D7" s="599"/>
      <c r="E7" s="599"/>
      <c r="F7" s="599"/>
      <c r="G7" s="599"/>
      <c r="H7" s="599"/>
      <c r="I7" s="599"/>
      <c r="J7" s="599"/>
      <c r="K7" s="68"/>
      <c r="L7" s="860"/>
      <c r="M7" s="860"/>
      <c r="N7" s="860"/>
      <c r="O7" s="860"/>
      <c r="P7" s="860"/>
      <c r="Q7" s="860"/>
      <c r="R7" s="860"/>
      <c r="S7" s="860"/>
      <c r="T7" s="860"/>
      <c r="U7" s="860"/>
      <c r="V7" s="860"/>
      <c r="W7" s="860"/>
      <c r="X7" s="860"/>
      <c r="Y7" s="860"/>
      <c r="Z7" s="860"/>
      <c r="AA7" s="860"/>
      <c r="AB7" s="860"/>
      <c r="AC7" s="860"/>
      <c r="AD7" s="71"/>
      <c r="AG7" s="932" t="str">
        <f t="shared" si="0"/>
        <v>未入力</v>
      </c>
      <c r="AH7" s="933"/>
      <c r="AI7" s="934"/>
      <c r="AJ7" s="77" t="s">
        <v>173</v>
      </c>
      <c r="AK7" s="64"/>
      <c r="AL7" s="64"/>
      <c r="AM7" s="64"/>
      <c r="AN7" s="64"/>
      <c r="AO7" s="64"/>
      <c r="AP7" s="65"/>
      <c r="AQ7" s="24"/>
      <c r="AR7" s="962"/>
      <c r="AS7" s="962"/>
      <c r="AT7" s="962"/>
      <c r="AU7" s="962"/>
      <c r="AV7" s="962"/>
      <c r="AW7" s="962"/>
      <c r="AX7" s="962"/>
      <c r="AY7" s="962"/>
      <c r="AZ7" s="962"/>
      <c r="BA7" s="962"/>
      <c r="BB7" s="962"/>
      <c r="BC7" s="962"/>
      <c r="BD7" s="962"/>
      <c r="BE7" s="962"/>
      <c r="BF7" s="962"/>
      <c r="BG7" s="962"/>
      <c r="BH7" s="962"/>
      <c r="BI7" s="962"/>
      <c r="BJ7" s="962"/>
      <c r="BK7" s="962"/>
      <c r="BL7" s="962"/>
      <c r="BM7" s="962"/>
      <c r="BN7" s="962"/>
      <c r="BO7" s="962"/>
      <c r="BP7" s="963"/>
    </row>
    <row r="8" spans="1:68" ht="45" customHeight="1">
      <c r="B8" s="599" t="s">
        <v>41</v>
      </c>
      <c r="C8" s="599"/>
      <c r="D8" s="599"/>
      <c r="E8" s="599"/>
      <c r="F8" s="599"/>
      <c r="G8" s="599"/>
      <c r="H8" s="599"/>
      <c r="I8" s="599"/>
      <c r="J8" s="599"/>
      <c r="K8" s="72"/>
      <c r="L8" s="954"/>
      <c r="M8" s="954"/>
      <c r="N8" s="954"/>
      <c r="O8" s="954"/>
      <c r="P8" s="954"/>
      <c r="Q8" s="954"/>
      <c r="R8" s="954"/>
      <c r="S8" s="954"/>
      <c r="T8" s="954"/>
      <c r="U8" s="954"/>
      <c r="V8" s="954"/>
      <c r="W8" s="954"/>
      <c r="X8" s="954"/>
      <c r="Y8" s="954"/>
      <c r="Z8" s="954"/>
      <c r="AA8" s="954"/>
      <c r="AB8" s="954"/>
      <c r="AC8" s="954"/>
      <c r="AD8" s="73"/>
      <c r="AG8" s="932" t="str">
        <f t="shared" si="0"/>
        <v>未入力</v>
      </c>
      <c r="AH8" s="933"/>
      <c r="AI8" s="934"/>
      <c r="AJ8" s="77" t="s">
        <v>174</v>
      </c>
      <c r="AK8" s="64"/>
      <c r="AL8" s="64"/>
      <c r="AM8" s="64"/>
      <c r="AN8" s="64"/>
      <c r="AO8" s="64"/>
      <c r="AP8" s="65"/>
      <c r="AQ8" s="77"/>
      <c r="AR8" s="64" t="s">
        <v>194</v>
      </c>
      <c r="AS8" s="64"/>
      <c r="AT8" s="64"/>
      <c r="AU8" s="64"/>
      <c r="AV8" s="64"/>
      <c r="AW8" s="64"/>
      <c r="AX8" s="64"/>
      <c r="AY8" s="64"/>
      <c r="AZ8" s="64"/>
      <c r="BA8" s="64"/>
      <c r="BB8" s="64"/>
      <c r="BC8" s="64"/>
      <c r="BD8" s="64"/>
      <c r="BE8" s="64"/>
      <c r="BF8" s="64"/>
      <c r="BG8" s="64"/>
      <c r="BH8" s="64"/>
      <c r="BI8" s="64"/>
      <c r="BJ8" s="64"/>
      <c r="BK8" s="64"/>
      <c r="BL8" s="64"/>
      <c r="BM8" s="64"/>
      <c r="BN8" s="64"/>
      <c r="BO8" s="64"/>
      <c r="BP8" s="65"/>
    </row>
    <row r="9" spans="1:68" ht="45" customHeight="1">
      <c r="B9" s="599" t="s">
        <v>117</v>
      </c>
      <c r="C9" s="599"/>
      <c r="D9" s="599"/>
      <c r="E9" s="599"/>
      <c r="F9" s="599"/>
      <c r="G9" s="599"/>
      <c r="H9" s="599"/>
      <c r="I9" s="599"/>
      <c r="J9" s="599"/>
      <c r="K9" s="72"/>
      <c r="L9" s="955"/>
      <c r="M9" s="955"/>
      <c r="N9" s="955"/>
      <c r="O9" s="955"/>
      <c r="P9" s="955"/>
      <c r="Q9" s="955"/>
      <c r="R9" s="955"/>
      <c r="S9" s="955"/>
      <c r="T9" s="955"/>
      <c r="U9" s="955"/>
      <c r="V9" s="955"/>
      <c r="W9" s="955"/>
      <c r="X9" s="955"/>
      <c r="Y9" s="955"/>
      <c r="Z9" s="955"/>
      <c r="AA9" s="955"/>
      <c r="AB9" s="955"/>
      <c r="AC9" s="955"/>
      <c r="AD9" s="73"/>
      <c r="AG9" s="932" t="str">
        <f t="shared" si="0"/>
        <v>未入力</v>
      </c>
      <c r="AH9" s="933"/>
      <c r="AI9" s="934"/>
      <c r="AJ9" s="77" t="s">
        <v>175</v>
      </c>
      <c r="AK9" s="64"/>
      <c r="AL9" s="64"/>
      <c r="AM9" s="64"/>
      <c r="AN9" s="64"/>
      <c r="AO9" s="64"/>
      <c r="AP9" s="65"/>
      <c r="AQ9" s="79"/>
      <c r="AR9" s="642" t="s">
        <v>406</v>
      </c>
      <c r="AS9" s="642"/>
      <c r="AT9" s="642"/>
      <c r="AU9" s="642"/>
      <c r="AV9" s="642"/>
      <c r="AW9" s="642"/>
      <c r="AX9" s="642"/>
      <c r="AY9" s="642"/>
      <c r="AZ9" s="642"/>
      <c r="BA9" s="642"/>
      <c r="BB9" s="642"/>
      <c r="BC9" s="642"/>
      <c r="BD9" s="642"/>
      <c r="BE9" s="642"/>
      <c r="BF9" s="642"/>
      <c r="BG9" s="642"/>
      <c r="BH9" s="642"/>
      <c r="BI9" s="642"/>
      <c r="BJ9" s="642"/>
      <c r="BK9" s="642"/>
      <c r="BL9" s="642"/>
      <c r="BM9" s="642"/>
      <c r="BN9" s="642"/>
      <c r="BO9" s="642"/>
      <c r="BP9" s="684"/>
    </row>
    <row r="10" spans="1:68" ht="45" customHeight="1">
      <c r="B10" s="599" t="s">
        <v>42</v>
      </c>
      <c r="C10" s="599"/>
      <c r="D10" s="599"/>
      <c r="E10" s="599"/>
      <c r="F10" s="599"/>
      <c r="G10" s="599"/>
      <c r="H10" s="599"/>
      <c r="I10" s="599"/>
      <c r="J10" s="631"/>
      <c r="K10" s="418"/>
      <c r="L10" s="941"/>
      <c r="M10" s="941"/>
      <c r="N10" s="941"/>
      <c r="O10" s="941"/>
      <c r="P10" s="941"/>
      <c r="Q10" s="941"/>
      <c r="R10" s="941"/>
      <c r="S10" s="941"/>
      <c r="T10" s="941"/>
      <c r="U10" s="941"/>
      <c r="V10" s="941"/>
      <c r="W10" s="941"/>
      <c r="X10" s="941"/>
      <c r="Y10" s="941"/>
      <c r="Z10" s="941"/>
      <c r="AA10" s="941"/>
      <c r="AB10" s="941"/>
      <c r="AC10" s="941"/>
      <c r="AD10" s="402"/>
      <c r="AG10" s="932" t="str">
        <f t="shared" si="0"/>
        <v>未入力</v>
      </c>
      <c r="AH10" s="933"/>
      <c r="AI10" s="934"/>
      <c r="AJ10" s="77" t="s">
        <v>178</v>
      </c>
      <c r="AK10" s="64"/>
      <c r="AL10" s="64"/>
      <c r="AM10" s="64"/>
      <c r="AN10" s="64"/>
      <c r="AO10" s="64"/>
      <c r="AP10" s="65"/>
      <c r="AR10" s="642" t="s">
        <v>184</v>
      </c>
      <c r="AS10" s="642"/>
      <c r="AT10" s="642"/>
      <c r="AU10" s="642"/>
      <c r="AV10" s="642"/>
      <c r="AW10" s="642"/>
      <c r="AX10" s="642"/>
      <c r="AY10" s="642"/>
      <c r="AZ10" s="642"/>
      <c r="BA10" s="642"/>
      <c r="BB10" s="642"/>
      <c r="BC10" s="642"/>
      <c r="BD10" s="642"/>
      <c r="BE10" s="642"/>
      <c r="BF10" s="642"/>
      <c r="BG10" s="642"/>
      <c r="BH10" s="642"/>
      <c r="BI10" s="642"/>
      <c r="BJ10" s="642"/>
      <c r="BK10" s="642"/>
      <c r="BL10" s="642"/>
      <c r="BM10" s="642"/>
      <c r="BN10" s="642"/>
      <c r="BO10" s="642"/>
      <c r="BP10" s="684"/>
    </row>
    <row r="11" spans="1:68" ht="45" customHeight="1">
      <c r="B11" s="942" t="s">
        <v>573</v>
      </c>
      <c r="C11" s="943"/>
      <c r="D11" s="943"/>
      <c r="E11" s="943"/>
      <c r="F11" s="943"/>
      <c r="G11" s="944"/>
      <c r="H11" s="631" t="s">
        <v>198</v>
      </c>
      <c r="I11" s="632"/>
      <c r="J11" s="633"/>
      <c r="K11" s="68"/>
      <c r="L11" s="935"/>
      <c r="M11" s="935"/>
      <c r="N11" s="935"/>
      <c r="O11" s="935"/>
      <c r="P11" s="935"/>
      <c r="Q11" s="935"/>
      <c r="R11" s="935"/>
      <c r="S11" s="935"/>
      <c r="T11" s="935"/>
      <c r="U11" s="935"/>
      <c r="V11" s="935"/>
      <c r="W11" s="935"/>
      <c r="X11" s="935"/>
      <c r="Y11" s="935"/>
      <c r="Z11" s="935"/>
      <c r="AA11" s="935"/>
      <c r="AB11" s="935"/>
      <c r="AC11" s="935"/>
      <c r="AD11" s="75"/>
      <c r="AG11" s="932" t="str">
        <f t="shared" si="0"/>
        <v>未入力</v>
      </c>
      <c r="AH11" s="933"/>
      <c r="AI11" s="934"/>
      <c r="AJ11" s="915" t="s">
        <v>566</v>
      </c>
      <c r="AK11" s="951"/>
      <c r="AL11" s="951"/>
      <c r="AM11" s="951"/>
      <c r="AN11" s="936" t="s">
        <v>198</v>
      </c>
      <c r="AO11" s="937"/>
      <c r="AP11" s="938"/>
      <c r="AQ11" s="404"/>
      <c r="AR11" s="939" t="s">
        <v>567</v>
      </c>
      <c r="AS11" s="939"/>
      <c r="AT11" s="939"/>
      <c r="AU11" s="939"/>
      <c r="AV11" s="939"/>
      <c r="AW11" s="939"/>
      <c r="AX11" s="939"/>
      <c r="AY11" s="939"/>
      <c r="AZ11" s="939"/>
      <c r="BA11" s="939"/>
      <c r="BB11" s="939"/>
      <c r="BC11" s="939"/>
      <c r="BD11" s="939"/>
      <c r="BE11" s="939"/>
      <c r="BF11" s="939"/>
      <c r="BG11" s="939"/>
      <c r="BH11" s="939"/>
      <c r="BI11" s="939"/>
      <c r="BJ11" s="939"/>
      <c r="BK11" s="939"/>
      <c r="BL11" s="939"/>
      <c r="BM11" s="939"/>
      <c r="BN11" s="939"/>
      <c r="BO11" s="939"/>
      <c r="BP11" s="940"/>
    </row>
    <row r="12" spans="1:68" ht="45" customHeight="1">
      <c r="B12" s="945"/>
      <c r="C12" s="946"/>
      <c r="D12" s="946"/>
      <c r="E12" s="946"/>
      <c r="F12" s="946"/>
      <c r="G12" s="947"/>
      <c r="H12" s="631" t="s">
        <v>197</v>
      </c>
      <c r="I12" s="632"/>
      <c r="J12" s="633"/>
      <c r="K12" s="68"/>
      <c r="L12" s="860"/>
      <c r="M12" s="860"/>
      <c r="N12" s="860"/>
      <c r="O12" s="860"/>
      <c r="P12" s="860"/>
      <c r="Q12" s="860"/>
      <c r="R12" s="860"/>
      <c r="S12" s="860"/>
      <c r="T12" s="860"/>
      <c r="U12" s="860"/>
      <c r="V12" s="860"/>
      <c r="W12" s="860"/>
      <c r="X12" s="860"/>
      <c r="Y12" s="860"/>
      <c r="Z12" s="860"/>
      <c r="AA12" s="860"/>
      <c r="AB12" s="860"/>
      <c r="AC12" s="860"/>
      <c r="AD12" s="75"/>
      <c r="AG12" s="932" t="str">
        <f t="shared" si="0"/>
        <v>未入力</v>
      </c>
      <c r="AH12" s="933"/>
      <c r="AI12" s="934"/>
      <c r="AJ12" s="650"/>
      <c r="AK12" s="651"/>
      <c r="AL12" s="651"/>
      <c r="AM12" s="651"/>
      <c r="AN12" s="936" t="s">
        <v>197</v>
      </c>
      <c r="AO12" s="937"/>
      <c r="AP12" s="938"/>
      <c r="AQ12" s="419"/>
      <c r="AR12" s="971" t="s">
        <v>568</v>
      </c>
      <c r="AS12" s="971"/>
      <c r="AT12" s="971"/>
      <c r="AU12" s="971"/>
      <c r="AV12" s="971"/>
      <c r="AW12" s="971"/>
      <c r="AX12" s="971"/>
      <c r="AY12" s="971"/>
      <c r="AZ12" s="971"/>
      <c r="BA12" s="971"/>
      <c r="BB12" s="971"/>
      <c r="BC12" s="971"/>
      <c r="BD12" s="971"/>
      <c r="BE12" s="971"/>
      <c r="BF12" s="971"/>
      <c r="BG12" s="971"/>
      <c r="BH12" s="971"/>
      <c r="BI12" s="971"/>
      <c r="BJ12" s="971"/>
      <c r="BK12" s="971"/>
      <c r="BL12" s="971"/>
      <c r="BM12" s="971"/>
      <c r="BN12" s="971"/>
      <c r="BO12" s="971"/>
      <c r="BP12" s="972"/>
    </row>
    <row r="13" spans="1:68" ht="45" customHeight="1">
      <c r="B13" s="948"/>
      <c r="C13" s="949"/>
      <c r="D13" s="949"/>
      <c r="E13" s="949"/>
      <c r="F13" s="949"/>
      <c r="G13" s="950"/>
      <c r="H13" s="631" t="s">
        <v>179</v>
      </c>
      <c r="I13" s="632"/>
      <c r="J13" s="633"/>
      <c r="K13" s="68"/>
      <c r="L13" s="935"/>
      <c r="M13" s="935"/>
      <c r="N13" s="935"/>
      <c r="O13" s="935"/>
      <c r="P13" s="935"/>
      <c r="Q13" s="935"/>
      <c r="R13" s="935"/>
      <c r="S13" s="935"/>
      <c r="T13" s="935"/>
      <c r="U13" s="935"/>
      <c r="V13" s="935"/>
      <c r="W13" s="935"/>
      <c r="X13" s="935"/>
      <c r="Y13" s="935"/>
      <c r="Z13" s="935"/>
      <c r="AA13" s="935"/>
      <c r="AB13" s="935"/>
      <c r="AC13" s="935"/>
      <c r="AD13" s="75"/>
      <c r="AG13" s="932" t="str">
        <f t="shared" si="0"/>
        <v>未入力</v>
      </c>
      <c r="AH13" s="933"/>
      <c r="AI13" s="934"/>
      <c r="AJ13" s="952"/>
      <c r="AK13" s="953"/>
      <c r="AL13" s="953"/>
      <c r="AM13" s="953"/>
      <c r="AN13" s="936" t="s">
        <v>179</v>
      </c>
      <c r="AO13" s="937"/>
      <c r="AP13" s="938"/>
      <c r="AQ13" s="419"/>
      <c r="AR13" s="973" t="s">
        <v>569</v>
      </c>
      <c r="AS13" s="973"/>
      <c r="AT13" s="973"/>
      <c r="AU13" s="973"/>
      <c r="AV13" s="973"/>
      <c r="AW13" s="973"/>
      <c r="AX13" s="973"/>
      <c r="AY13" s="973"/>
      <c r="AZ13" s="973"/>
      <c r="BA13" s="973"/>
      <c r="BB13" s="973"/>
      <c r="BC13" s="973"/>
      <c r="BD13" s="973"/>
      <c r="BE13" s="973"/>
      <c r="BF13" s="973"/>
      <c r="BG13" s="973"/>
      <c r="BH13" s="973"/>
      <c r="BI13" s="973"/>
      <c r="BJ13" s="973"/>
      <c r="BK13" s="973"/>
      <c r="BL13" s="973"/>
      <c r="BM13" s="973"/>
      <c r="BN13" s="973"/>
      <c r="BO13" s="973"/>
      <c r="BP13" s="974"/>
    </row>
    <row r="14" spans="1:68" ht="45" customHeight="1">
      <c r="B14" s="641" t="s">
        <v>199</v>
      </c>
      <c r="C14" s="642"/>
      <c r="D14" s="642"/>
      <c r="E14" s="642"/>
      <c r="F14" s="642"/>
      <c r="G14" s="642"/>
      <c r="H14" s="642"/>
      <c r="I14" s="642"/>
      <c r="J14" s="642"/>
      <c r="K14" s="76"/>
      <c r="L14" s="935"/>
      <c r="M14" s="935"/>
      <c r="N14" s="935"/>
      <c r="O14" s="935"/>
      <c r="P14" s="935"/>
      <c r="Q14" s="935"/>
      <c r="R14" s="935"/>
      <c r="S14" s="935"/>
      <c r="T14" s="935"/>
      <c r="U14" s="935"/>
      <c r="V14" s="935"/>
      <c r="W14" s="935"/>
      <c r="X14" s="935"/>
      <c r="Y14" s="935"/>
      <c r="Z14" s="935"/>
      <c r="AA14" s="935"/>
      <c r="AB14" s="935"/>
      <c r="AC14" s="935"/>
      <c r="AD14" s="405"/>
      <c r="AG14" s="932" t="str">
        <f t="shared" si="0"/>
        <v>未入力</v>
      </c>
      <c r="AH14" s="933"/>
      <c r="AI14" s="934"/>
      <c r="AJ14" s="641" t="s">
        <v>196</v>
      </c>
      <c r="AK14" s="642"/>
      <c r="AL14" s="642"/>
      <c r="AM14" s="642"/>
      <c r="AN14" s="642"/>
      <c r="AO14" s="642"/>
      <c r="AP14" s="684"/>
      <c r="AQ14" s="77"/>
      <c r="AR14" s="642" t="s">
        <v>570</v>
      </c>
      <c r="AS14" s="642"/>
      <c r="AT14" s="642"/>
      <c r="AU14" s="642"/>
      <c r="AV14" s="642"/>
      <c r="AW14" s="642"/>
      <c r="AX14" s="642"/>
      <c r="AY14" s="642"/>
      <c r="AZ14" s="642"/>
      <c r="BA14" s="642"/>
      <c r="BB14" s="642"/>
      <c r="BC14" s="642"/>
      <c r="BD14" s="642"/>
      <c r="BE14" s="642"/>
      <c r="BF14" s="642"/>
      <c r="BG14" s="642"/>
      <c r="BH14" s="642"/>
      <c r="BI14" s="642"/>
      <c r="BJ14" s="642"/>
      <c r="BK14" s="642"/>
      <c r="BL14" s="642"/>
      <c r="BM14" s="642"/>
      <c r="BN14" s="642"/>
      <c r="BO14" s="642"/>
      <c r="BP14" s="684"/>
    </row>
    <row r="15" spans="1:68" ht="45" customHeight="1">
      <c r="B15" s="929" t="s">
        <v>107</v>
      </c>
      <c r="C15" s="930"/>
      <c r="D15" s="930"/>
      <c r="E15" s="930"/>
      <c r="F15" s="930"/>
      <c r="G15" s="930"/>
      <c r="H15" s="930"/>
      <c r="I15" s="930"/>
      <c r="J15" s="931"/>
      <c r="K15" s="74"/>
      <c r="L15" s="862"/>
      <c r="M15" s="862"/>
      <c r="N15" s="862"/>
      <c r="O15" s="862"/>
      <c r="P15" s="862"/>
      <c r="Q15" s="862"/>
      <c r="R15" s="862"/>
      <c r="S15" s="862"/>
      <c r="T15" s="862"/>
      <c r="U15" s="862"/>
      <c r="V15" s="862"/>
      <c r="W15" s="862"/>
      <c r="X15" s="862"/>
      <c r="Y15" s="862"/>
      <c r="Z15" s="862"/>
      <c r="AA15" s="862"/>
      <c r="AB15" s="862"/>
      <c r="AC15" s="862"/>
      <c r="AD15" s="75"/>
      <c r="AG15" s="932" t="str">
        <f t="shared" si="0"/>
        <v>未入力</v>
      </c>
      <c r="AH15" s="933"/>
      <c r="AI15" s="934"/>
      <c r="AJ15" s="616" t="s">
        <v>180</v>
      </c>
      <c r="AK15" s="692"/>
      <c r="AL15" s="692"/>
      <c r="AM15" s="692"/>
      <c r="AN15" s="692"/>
      <c r="AO15" s="692"/>
      <c r="AP15" s="617"/>
      <c r="AQ15" s="77"/>
      <c r="AR15" s="64" t="s">
        <v>181</v>
      </c>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5"/>
    </row>
    <row r="16" spans="1:68" ht="45" customHeight="1">
      <c r="B16" s="929" t="s">
        <v>574</v>
      </c>
      <c r="C16" s="930"/>
      <c r="D16" s="930"/>
      <c r="E16" s="930"/>
      <c r="F16" s="930"/>
      <c r="G16" s="930"/>
      <c r="H16" s="930"/>
      <c r="I16" s="930"/>
      <c r="J16" s="931"/>
      <c r="K16" s="74"/>
      <c r="L16" s="862"/>
      <c r="M16" s="862"/>
      <c r="N16" s="862"/>
      <c r="O16" s="862"/>
      <c r="P16" s="862"/>
      <c r="Q16" s="862"/>
      <c r="R16" s="862"/>
      <c r="S16" s="862"/>
      <c r="T16" s="862"/>
      <c r="U16" s="862"/>
      <c r="V16" s="862"/>
      <c r="W16" s="862"/>
      <c r="X16" s="862"/>
      <c r="Y16" s="862"/>
      <c r="Z16" s="862"/>
      <c r="AA16" s="862"/>
      <c r="AB16" s="862"/>
      <c r="AC16" s="862"/>
      <c r="AD16" s="75"/>
      <c r="AG16" s="932" t="str">
        <f t="shared" si="0"/>
        <v>未入力</v>
      </c>
      <c r="AH16" s="933"/>
      <c r="AI16" s="934"/>
      <c r="AJ16" s="936" t="s">
        <v>575</v>
      </c>
      <c r="AK16" s="937"/>
      <c r="AL16" s="937"/>
      <c r="AM16" s="937"/>
      <c r="AN16" s="937"/>
      <c r="AO16" s="937"/>
      <c r="AP16" s="938"/>
      <c r="AQ16" s="77"/>
      <c r="AR16" s="64" t="s">
        <v>576</v>
      </c>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5"/>
    </row>
    <row r="17" spans="1:70" ht="12" customHeight="1">
      <c r="B17" s="417"/>
      <c r="C17" s="414"/>
      <c r="D17" s="417"/>
      <c r="E17" s="417"/>
      <c r="F17" s="417"/>
      <c r="G17" s="417"/>
      <c r="H17" s="417"/>
      <c r="I17" s="417"/>
      <c r="J17" s="417"/>
    </row>
    <row r="18" spans="1:70" ht="24" customHeight="1">
      <c r="A18" s="27"/>
      <c r="B18" s="188" t="s">
        <v>872</v>
      </c>
      <c r="C18" s="417"/>
      <c r="D18" s="417"/>
      <c r="E18" s="417"/>
      <c r="F18" s="417"/>
      <c r="G18" s="417"/>
      <c r="H18" s="417"/>
      <c r="I18" s="417"/>
      <c r="M18" s="417"/>
      <c r="N18" s="417"/>
      <c r="O18" s="417"/>
      <c r="P18" s="417"/>
      <c r="R18" s="417"/>
      <c r="S18" s="13"/>
      <c r="T18" s="417"/>
      <c r="U18" s="417"/>
      <c r="V18" s="417"/>
      <c r="W18" s="417"/>
      <c r="X18" s="417"/>
      <c r="Y18" s="417"/>
      <c r="Z18" s="417"/>
      <c r="AA18" s="417"/>
      <c r="AB18" s="417"/>
      <c r="AC18" s="417"/>
      <c r="AD18" s="417"/>
    </row>
    <row r="19" spans="1:70" ht="45" customHeight="1">
      <c r="A19" s="28"/>
      <c r="B19" s="975" t="s">
        <v>135</v>
      </c>
      <c r="C19" s="975"/>
      <c r="D19" s="975"/>
      <c r="E19" s="975"/>
      <c r="F19" s="975"/>
      <c r="G19" s="975"/>
      <c r="H19" s="975"/>
      <c r="I19" s="975"/>
      <c r="J19" s="750"/>
      <c r="K19" s="42"/>
      <c r="L19" s="941"/>
      <c r="M19" s="941"/>
      <c r="N19" s="941"/>
      <c r="O19" s="941"/>
      <c r="P19" s="941"/>
      <c r="Q19" s="941"/>
      <c r="R19" s="941"/>
      <c r="S19" s="941"/>
      <c r="T19" s="941"/>
      <c r="U19" s="941"/>
      <c r="V19" s="941"/>
      <c r="W19" s="941"/>
      <c r="X19" s="941"/>
      <c r="Y19" s="941"/>
      <c r="Z19" s="941"/>
      <c r="AA19" s="941"/>
      <c r="AB19" s="941"/>
      <c r="AC19" s="941"/>
      <c r="AD19" s="43"/>
      <c r="AE19" s="29"/>
      <c r="AF19" s="28"/>
      <c r="AG19" s="932" t="str">
        <f>IF(L19&lt;&gt;"","OK","未入力")</f>
        <v>未入力</v>
      </c>
      <c r="AH19" s="933"/>
      <c r="AI19" s="934"/>
      <c r="AJ19" s="185" t="s">
        <v>188</v>
      </c>
      <c r="AK19" s="186"/>
      <c r="AL19" s="186"/>
      <c r="AM19" s="186"/>
      <c r="AN19" s="186"/>
      <c r="AO19" s="186"/>
      <c r="AP19" s="187"/>
      <c r="AQ19" s="403"/>
      <c r="AR19" s="976" t="s">
        <v>607</v>
      </c>
      <c r="AS19" s="976"/>
      <c r="AT19" s="976"/>
      <c r="AU19" s="976"/>
      <c r="AV19" s="976"/>
      <c r="AW19" s="976"/>
      <c r="AX19" s="976"/>
      <c r="AY19" s="976"/>
      <c r="AZ19" s="976"/>
      <c r="BA19" s="976"/>
      <c r="BB19" s="976"/>
      <c r="BC19" s="976"/>
      <c r="BD19" s="976"/>
      <c r="BE19" s="976"/>
      <c r="BF19" s="976"/>
      <c r="BG19" s="976"/>
      <c r="BH19" s="976"/>
      <c r="BI19" s="976"/>
      <c r="BJ19" s="976"/>
      <c r="BK19" s="976"/>
      <c r="BL19" s="976"/>
      <c r="BM19" s="976"/>
      <c r="BN19" s="976"/>
      <c r="BO19" s="976"/>
      <c r="BP19" s="977"/>
    </row>
    <row r="20" spans="1:70" ht="12" customHeight="1">
      <c r="A20" s="29"/>
      <c r="B20" s="31"/>
      <c r="C20" s="31"/>
      <c r="D20" s="31"/>
      <c r="E20" s="32"/>
      <c r="F20" s="32"/>
      <c r="G20" s="32"/>
      <c r="H20" s="33"/>
      <c r="I20" s="33"/>
      <c r="J20" s="33"/>
      <c r="K20" s="33"/>
      <c r="L20" s="33"/>
      <c r="M20" s="33"/>
      <c r="N20" s="33"/>
      <c r="O20" s="33"/>
      <c r="P20" s="33"/>
      <c r="Q20" s="34"/>
      <c r="R20" s="34"/>
      <c r="S20" s="34"/>
      <c r="T20" s="29"/>
      <c r="U20" s="28"/>
      <c r="V20" s="30"/>
      <c r="W20" s="30"/>
      <c r="X20" s="30"/>
      <c r="Y20" s="30"/>
      <c r="Z20" s="30"/>
      <c r="AA20" s="30"/>
      <c r="AB20" s="30"/>
      <c r="AC20" s="30"/>
      <c r="AD20" s="30"/>
      <c r="AE20" s="30"/>
      <c r="AF20" s="28"/>
      <c r="AG20" s="188"/>
      <c r="AH20" s="188"/>
      <c r="AI20" s="188"/>
      <c r="AJ20" s="188"/>
      <c r="AK20" s="188"/>
      <c r="AL20" s="188"/>
      <c r="AM20" s="188"/>
      <c r="AN20" s="188"/>
      <c r="AO20" s="188"/>
      <c r="AP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row>
    <row r="21" spans="1:70" ht="24" hidden="1" customHeight="1" outlineLevel="1">
      <c r="A21" s="29"/>
      <c r="B21" s="445" t="s">
        <v>873</v>
      </c>
      <c r="C21" s="31"/>
      <c r="D21" s="31"/>
      <c r="E21" s="32"/>
      <c r="F21" s="32"/>
      <c r="G21" s="32"/>
      <c r="H21" s="33"/>
      <c r="I21" s="33"/>
      <c r="J21" s="33"/>
      <c r="K21" s="33"/>
      <c r="L21" s="33"/>
      <c r="M21" s="33"/>
      <c r="N21" s="33"/>
      <c r="O21" s="33"/>
      <c r="P21" s="33"/>
      <c r="Q21" s="34"/>
      <c r="R21" s="34"/>
      <c r="S21" s="34"/>
      <c r="T21" s="547" t="s">
        <v>875</v>
      </c>
      <c r="U21" s="29"/>
      <c r="V21" s="30"/>
      <c r="W21" s="30"/>
      <c r="Y21" s="547" t="s">
        <v>874</v>
      </c>
      <c r="AA21" s="30"/>
      <c r="AB21" s="30"/>
      <c r="AC21" s="30"/>
      <c r="AD21" s="30"/>
      <c r="AE21" s="30"/>
      <c r="AF21" s="28"/>
      <c r="AG21" s="188"/>
      <c r="AH21" s="188"/>
      <c r="AI21" s="188"/>
      <c r="AJ21" s="188"/>
      <c r="AK21" s="188"/>
      <c r="AL21" s="188"/>
      <c r="AM21" s="188"/>
      <c r="AN21" s="188"/>
      <c r="AO21" s="188"/>
      <c r="AP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row>
    <row r="22" spans="1:70" ht="30" hidden="1" customHeight="1" outlineLevel="1">
      <c r="A22" s="29"/>
      <c r="B22" s="978" t="s">
        <v>136</v>
      </c>
      <c r="C22" s="979"/>
      <c r="D22" s="979"/>
      <c r="E22" s="979"/>
      <c r="F22" s="979"/>
      <c r="G22" s="979"/>
      <c r="H22" s="979"/>
      <c r="I22" s="979"/>
      <c r="J22" s="980"/>
      <c r="K22" s="36"/>
      <c r="L22" s="984" t="s">
        <v>456</v>
      </c>
      <c r="M22" s="984"/>
      <c r="N22" s="984"/>
      <c r="O22" s="984"/>
      <c r="P22" s="984"/>
      <c r="Q22" s="984"/>
      <c r="R22" s="984"/>
      <c r="S22" s="984"/>
      <c r="T22" s="984"/>
      <c r="U22" s="984"/>
      <c r="V22" s="984"/>
      <c r="W22" s="984"/>
      <c r="X22" s="984"/>
      <c r="Y22" s="984"/>
      <c r="Z22" s="984"/>
      <c r="AA22" s="984"/>
      <c r="AB22" s="984"/>
      <c r="AC22" s="984"/>
      <c r="AD22" s="37"/>
      <c r="AE22" s="30"/>
      <c r="AF22" s="28"/>
      <c r="AG22" s="967" t="str">
        <f>IF(L22&lt;&gt;"","OK","未入力")</f>
        <v>OK</v>
      </c>
      <c r="AH22" s="968"/>
      <c r="AI22" s="969"/>
      <c r="AJ22" s="985" t="s">
        <v>278</v>
      </c>
      <c r="AK22" s="985"/>
      <c r="AL22" s="985"/>
      <c r="AM22" s="985"/>
      <c r="AN22" s="985"/>
      <c r="AO22" s="985"/>
      <c r="AP22" s="985"/>
      <c r="AQ22" s="208"/>
      <c r="AR22" s="977" t="s">
        <v>784</v>
      </c>
      <c r="AS22" s="986"/>
      <c r="AT22" s="986"/>
      <c r="AU22" s="986"/>
      <c r="AV22" s="986"/>
      <c r="AW22" s="986"/>
      <c r="AX22" s="986"/>
      <c r="AY22" s="986"/>
      <c r="AZ22" s="986"/>
      <c r="BA22" s="986"/>
      <c r="BB22" s="986"/>
      <c r="BC22" s="986"/>
      <c r="BD22" s="986"/>
      <c r="BE22" s="986"/>
      <c r="BF22" s="986"/>
      <c r="BG22" s="986"/>
      <c r="BH22" s="986"/>
      <c r="BI22" s="986"/>
      <c r="BJ22" s="986"/>
      <c r="BK22" s="986"/>
      <c r="BL22" s="986"/>
      <c r="BM22" s="986"/>
      <c r="BN22" s="986"/>
      <c r="BO22" s="986"/>
      <c r="BP22" s="986"/>
    </row>
    <row r="23" spans="1:70" ht="22.5" hidden="1" customHeight="1" outlineLevel="1">
      <c r="A23" s="29"/>
      <c r="B23" s="981"/>
      <c r="C23" s="982"/>
      <c r="D23" s="982"/>
      <c r="E23" s="982"/>
      <c r="F23" s="982"/>
      <c r="G23" s="982"/>
      <c r="H23" s="982"/>
      <c r="I23" s="982"/>
      <c r="J23" s="983"/>
      <c r="K23" s="38"/>
      <c r="L23" s="987" t="str">
        <f>IF(L22="再委託予定","再委託先","")</f>
        <v/>
      </c>
      <c r="M23" s="987"/>
      <c r="N23" s="987"/>
      <c r="O23" s="988"/>
      <c r="P23" s="988"/>
      <c r="Q23" s="988"/>
      <c r="R23" s="988"/>
      <c r="S23" s="988"/>
      <c r="T23" s="988"/>
      <c r="U23" s="988"/>
      <c r="V23" s="988"/>
      <c r="W23" s="988"/>
      <c r="X23" s="988"/>
      <c r="Y23" s="988"/>
      <c r="Z23" s="988"/>
      <c r="AA23" s="988"/>
      <c r="AB23" s="988"/>
      <c r="AC23" s="988"/>
      <c r="AD23" s="39"/>
      <c r="AE23" s="30"/>
      <c r="AF23" s="28"/>
      <c r="AG23" s="989" t="str">
        <f>IF(AND(L22="再委託予定",O23=""),"再委託先を記入してください","")</f>
        <v/>
      </c>
      <c r="AH23" s="989"/>
      <c r="AI23" s="990"/>
      <c r="AJ23" s="804"/>
      <c r="AK23" s="985"/>
      <c r="AL23" s="985"/>
      <c r="AM23" s="985"/>
      <c r="AN23" s="985"/>
      <c r="AO23" s="985"/>
      <c r="AP23" s="985"/>
      <c r="AQ23" s="24"/>
      <c r="AR23" s="977"/>
      <c r="AS23" s="986"/>
      <c r="AT23" s="986"/>
      <c r="AU23" s="986"/>
      <c r="AV23" s="986"/>
      <c r="AW23" s="986"/>
      <c r="AX23" s="986"/>
      <c r="AY23" s="986"/>
      <c r="AZ23" s="986"/>
      <c r="BA23" s="986"/>
      <c r="BB23" s="986"/>
      <c r="BC23" s="986"/>
      <c r="BD23" s="986"/>
      <c r="BE23" s="986"/>
      <c r="BF23" s="986"/>
      <c r="BG23" s="986"/>
      <c r="BH23" s="986"/>
      <c r="BI23" s="986"/>
      <c r="BJ23" s="986"/>
      <c r="BK23" s="986"/>
      <c r="BL23" s="986"/>
      <c r="BM23" s="986"/>
      <c r="BN23" s="986"/>
      <c r="BO23" s="986"/>
      <c r="BP23" s="986"/>
      <c r="BQ23" s="991"/>
      <c r="BR23" s="992"/>
    </row>
    <row r="24" spans="1:70" ht="11.25" customHeight="1" collapsed="1">
      <c r="A24" s="29"/>
      <c r="B24" s="41"/>
      <c r="C24" s="41"/>
      <c r="D24" s="41"/>
      <c r="E24" s="41"/>
      <c r="F24" s="41"/>
      <c r="G24" s="41"/>
      <c r="H24" s="41"/>
      <c r="I24" s="41"/>
      <c r="J24" s="41"/>
      <c r="K24" s="33"/>
      <c r="L24" s="35"/>
      <c r="M24" s="40"/>
      <c r="N24" s="33"/>
      <c r="O24" s="33"/>
      <c r="P24" s="33"/>
      <c r="Q24" s="34"/>
      <c r="R24" s="34"/>
      <c r="S24" s="34"/>
      <c r="T24" s="29"/>
      <c r="U24" s="29"/>
      <c r="V24" s="30"/>
      <c r="W24" s="30"/>
      <c r="X24" s="30"/>
      <c r="Y24" s="30"/>
      <c r="Z24" s="30"/>
      <c r="AA24" s="30"/>
      <c r="AB24" s="30"/>
      <c r="AC24" s="30"/>
      <c r="AD24" s="30"/>
      <c r="AE24" s="30"/>
      <c r="AF24" s="28"/>
      <c r="AG24" s="188"/>
      <c r="AH24" s="188"/>
      <c r="AI24" s="188"/>
      <c r="AJ24" s="188"/>
      <c r="AK24" s="188"/>
      <c r="AL24" s="188"/>
      <c r="AM24" s="188"/>
      <c r="AN24" s="188"/>
      <c r="AO24" s="188"/>
      <c r="AP24" s="188"/>
    </row>
    <row r="25" spans="1:70" ht="24" customHeight="1">
      <c r="A25" s="78" t="s">
        <v>206</v>
      </c>
      <c r="B25" s="414"/>
      <c r="C25" s="406"/>
      <c r="D25" s="406"/>
      <c r="E25" s="406"/>
      <c r="F25" s="417"/>
      <c r="G25" s="417"/>
      <c r="H25" s="417"/>
      <c r="I25" s="417"/>
      <c r="J25" s="417"/>
      <c r="K25" s="417"/>
      <c r="L25" s="417"/>
      <c r="M25" s="417"/>
      <c r="N25" s="417"/>
      <c r="O25" s="417"/>
      <c r="P25" s="417"/>
      <c r="Q25" s="417"/>
      <c r="R25" s="417"/>
      <c r="S25" s="417"/>
      <c r="T25" s="417"/>
      <c r="U25" s="417"/>
      <c r="AG25" s="993" t="str">
        <f>IF(AND(L22&lt;&gt;"再委託予定",O23&lt;&gt;""),"再委託先記入有？","")</f>
        <v/>
      </c>
      <c r="AH25" s="993"/>
      <c r="AI25" s="993"/>
      <c r="AJ25" s="993"/>
      <c r="AK25" s="993"/>
      <c r="AL25" s="188"/>
      <c r="AM25" s="188"/>
      <c r="AN25" s="188"/>
      <c r="AO25" s="188"/>
      <c r="AP25" s="188"/>
    </row>
    <row r="26" spans="1:70" ht="24" customHeight="1">
      <c r="B26" s="599" t="s">
        <v>139</v>
      </c>
      <c r="C26" s="599"/>
      <c r="D26" s="599"/>
      <c r="E26" s="599"/>
      <c r="F26" s="994" t="s">
        <v>145</v>
      </c>
      <c r="G26" s="599"/>
      <c r="H26" s="599"/>
      <c r="I26" s="599"/>
      <c r="J26" s="708" t="s">
        <v>580</v>
      </c>
      <c r="K26" s="708"/>
      <c r="L26" s="708"/>
      <c r="M26" s="708"/>
      <c r="N26" s="708"/>
      <c r="O26" s="631" t="s">
        <v>140</v>
      </c>
      <c r="P26" s="632"/>
      <c r="Q26" s="632"/>
      <c r="R26" s="632"/>
      <c r="S26" s="632"/>
      <c r="T26" s="633"/>
      <c r="U26" s="610" t="s">
        <v>141</v>
      </c>
      <c r="V26" s="611"/>
      <c r="W26" s="612"/>
      <c r="X26" s="610" t="s">
        <v>142</v>
      </c>
      <c r="Y26" s="612"/>
      <c r="Z26" s="912" t="s">
        <v>143</v>
      </c>
      <c r="AA26" s="914"/>
      <c r="AB26" s="912" t="s">
        <v>149</v>
      </c>
      <c r="AC26" s="913"/>
      <c r="AD26" s="914"/>
      <c r="AG26" s="188"/>
      <c r="AH26" s="188"/>
      <c r="AI26" s="188"/>
      <c r="AJ26" s="188"/>
      <c r="AK26" s="188"/>
      <c r="AL26" s="188"/>
      <c r="AM26" s="188"/>
      <c r="AN26" s="188"/>
      <c r="AO26" s="188"/>
      <c r="AP26" s="188"/>
    </row>
    <row r="27" spans="1:70" ht="24" customHeight="1">
      <c r="B27" s="599"/>
      <c r="C27" s="599"/>
      <c r="D27" s="599"/>
      <c r="E27" s="599"/>
      <c r="F27" s="599"/>
      <c r="G27" s="599"/>
      <c r="H27" s="599"/>
      <c r="I27" s="599"/>
      <c r="J27" s="708"/>
      <c r="K27" s="708"/>
      <c r="L27" s="708"/>
      <c r="M27" s="708"/>
      <c r="N27" s="708"/>
      <c r="O27" s="631"/>
      <c r="P27" s="632"/>
      <c r="Q27" s="632"/>
      <c r="R27" s="632"/>
      <c r="S27" s="632"/>
      <c r="T27" s="633"/>
      <c r="U27" s="613"/>
      <c r="V27" s="614"/>
      <c r="W27" s="615"/>
      <c r="X27" s="613"/>
      <c r="Y27" s="615"/>
      <c r="Z27" s="995"/>
      <c r="AA27" s="996"/>
      <c r="AB27" s="995"/>
      <c r="AC27" s="997"/>
      <c r="AD27" s="996"/>
      <c r="AG27" s="188"/>
      <c r="AH27" s="188"/>
      <c r="AI27" s="188"/>
      <c r="AJ27" s="188"/>
      <c r="AK27" s="188"/>
      <c r="AL27" s="188"/>
      <c r="AM27" s="188"/>
      <c r="AN27" s="188"/>
      <c r="AO27" s="188"/>
      <c r="AP27" s="188"/>
    </row>
    <row r="28" spans="1:70" ht="24" customHeight="1">
      <c r="B28" s="1016"/>
      <c r="C28" s="1016"/>
      <c r="D28" s="1016"/>
      <c r="E28" s="1016"/>
      <c r="F28" s="1017"/>
      <c r="G28" s="1017"/>
      <c r="H28" s="1017"/>
      <c r="I28" s="1017"/>
      <c r="J28" s="1031"/>
      <c r="K28" s="1031"/>
      <c r="L28" s="1031"/>
      <c r="M28" s="1031"/>
      <c r="N28" s="1031"/>
      <c r="O28" s="1018"/>
      <c r="P28" s="1019"/>
      <c r="Q28" s="1019"/>
      <c r="R28" s="1019"/>
      <c r="S28" s="1019"/>
      <c r="T28" s="1020"/>
      <c r="U28" s="1021"/>
      <c r="V28" s="1022"/>
      <c r="W28" s="1023"/>
      <c r="X28" s="1027"/>
      <c r="Y28" s="1028"/>
      <c r="Z28" s="1027"/>
      <c r="AA28" s="1028"/>
      <c r="AB28" s="998"/>
      <c r="AC28" s="999"/>
      <c r="AD28" s="1000"/>
      <c r="AG28" s="1004" t="str">
        <f>IF(J28&lt;&gt;"","OK","未入力")</f>
        <v>未入力</v>
      </c>
      <c r="AH28" s="1004"/>
      <c r="AI28" s="1004"/>
      <c r="AJ28" s="1007" t="s">
        <v>279</v>
      </c>
      <c r="AK28" s="1007"/>
      <c r="AL28" s="1007"/>
      <c r="AM28" s="1007"/>
      <c r="AN28" s="1007"/>
      <c r="AO28" s="1007"/>
      <c r="AP28" s="1007"/>
      <c r="AQ28" s="208"/>
      <c r="AR28" s="1010" t="s">
        <v>964</v>
      </c>
      <c r="AS28" s="1010"/>
      <c r="AT28" s="1010"/>
      <c r="AU28" s="1010"/>
      <c r="AV28" s="1010"/>
      <c r="AW28" s="1010"/>
      <c r="AX28" s="1010"/>
      <c r="AY28" s="1010"/>
      <c r="AZ28" s="1010"/>
      <c r="BA28" s="1010"/>
      <c r="BB28" s="1010"/>
      <c r="BC28" s="1010"/>
      <c r="BD28" s="1010"/>
      <c r="BE28" s="1010"/>
      <c r="BF28" s="1010"/>
      <c r="BG28" s="1010"/>
      <c r="BH28" s="1010"/>
      <c r="BI28" s="1010"/>
      <c r="BJ28" s="1010"/>
      <c r="BK28" s="1010"/>
      <c r="BL28" s="1010"/>
      <c r="BM28" s="1010"/>
      <c r="BN28" s="1010"/>
      <c r="BO28" s="1010"/>
      <c r="BP28" s="1011"/>
    </row>
    <row r="29" spans="1:70" ht="24" customHeight="1">
      <c r="B29" s="1016"/>
      <c r="C29" s="1016"/>
      <c r="D29" s="1016"/>
      <c r="E29" s="1016"/>
      <c r="F29" s="1017"/>
      <c r="G29" s="1017"/>
      <c r="H29" s="1017"/>
      <c r="I29" s="1017"/>
      <c r="J29" s="1031"/>
      <c r="K29" s="1031"/>
      <c r="L29" s="1031"/>
      <c r="M29" s="1031"/>
      <c r="N29" s="1031"/>
      <c r="O29" s="1018"/>
      <c r="P29" s="1019"/>
      <c r="Q29" s="1019"/>
      <c r="R29" s="1019"/>
      <c r="S29" s="1019"/>
      <c r="T29" s="1020"/>
      <c r="U29" s="1024"/>
      <c r="V29" s="1025"/>
      <c r="W29" s="1026"/>
      <c r="X29" s="1029"/>
      <c r="Y29" s="1030"/>
      <c r="Z29" s="1029"/>
      <c r="AA29" s="1030"/>
      <c r="AB29" s="1001"/>
      <c r="AC29" s="1002"/>
      <c r="AD29" s="1003"/>
      <c r="AG29" s="1005"/>
      <c r="AH29" s="1005"/>
      <c r="AI29" s="1005"/>
      <c r="AJ29" s="1008"/>
      <c r="AK29" s="1008"/>
      <c r="AL29" s="1008"/>
      <c r="AM29" s="1008"/>
      <c r="AN29" s="1008"/>
      <c r="AO29" s="1008"/>
      <c r="AP29" s="1008"/>
      <c r="AQ29" s="85"/>
      <c r="AR29" s="1012"/>
      <c r="AS29" s="1012"/>
      <c r="AT29" s="1012"/>
      <c r="AU29" s="1012"/>
      <c r="AV29" s="1012"/>
      <c r="AW29" s="1012"/>
      <c r="AX29" s="1012"/>
      <c r="AY29" s="1012"/>
      <c r="AZ29" s="1012"/>
      <c r="BA29" s="1012"/>
      <c r="BB29" s="1012"/>
      <c r="BC29" s="1012"/>
      <c r="BD29" s="1012"/>
      <c r="BE29" s="1012"/>
      <c r="BF29" s="1012"/>
      <c r="BG29" s="1012"/>
      <c r="BH29" s="1012"/>
      <c r="BI29" s="1012"/>
      <c r="BJ29" s="1012"/>
      <c r="BK29" s="1012"/>
      <c r="BL29" s="1012"/>
      <c r="BM29" s="1012"/>
      <c r="BN29" s="1012"/>
      <c r="BO29" s="1012"/>
      <c r="BP29" s="1013"/>
    </row>
    <row r="30" spans="1:70" ht="24" customHeight="1">
      <c r="B30" s="1016"/>
      <c r="C30" s="1016"/>
      <c r="D30" s="1016"/>
      <c r="E30" s="1016"/>
      <c r="F30" s="1017"/>
      <c r="G30" s="1017"/>
      <c r="H30" s="1017"/>
      <c r="I30" s="1017"/>
      <c r="J30" s="1017"/>
      <c r="K30" s="1017"/>
      <c r="L30" s="1017"/>
      <c r="M30" s="1017"/>
      <c r="N30" s="1017"/>
      <c r="O30" s="1018"/>
      <c r="P30" s="1019"/>
      <c r="Q30" s="1019"/>
      <c r="R30" s="1019"/>
      <c r="S30" s="1019"/>
      <c r="T30" s="1020"/>
      <c r="U30" s="1021"/>
      <c r="V30" s="1022"/>
      <c r="W30" s="1023"/>
      <c r="X30" s="1027"/>
      <c r="Y30" s="1028"/>
      <c r="Z30" s="1027"/>
      <c r="AA30" s="1028"/>
      <c r="AB30" s="998"/>
      <c r="AC30" s="999"/>
      <c r="AD30" s="1000"/>
      <c r="AG30" s="1005"/>
      <c r="AH30" s="1005"/>
      <c r="AI30" s="1005"/>
      <c r="AJ30" s="1008"/>
      <c r="AK30" s="1008"/>
      <c r="AL30" s="1008"/>
      <c r="AM30" s="1008"/>
      <c r="AN30" s="1008"/>
      <c r="AO30" s="1008"/>
      <c r="AP30" s="1008"/>
      <c r="AQ30" s="85"/>
      <c r="AR30" s="1012"/>
      <c r="AS30" s="1012"/>
      <c r="AT30" s="1012"/>
      <c r="AU30" s="1012"/>
      <c r="AV30" s="1012"/>
      <c r="AW30" s="1012"/>
      <c r="AX30" s="1012"/>
      <c r="AY30" s="1012"/>
      <c r="AZ30" s="1012"/>
      <c r="BA30" s="1012"/>
      <c r="BB30" s="1012"/>
      <c r="BC30" s="1012"/>
      <c r="BD30" s="1012"/>
      <c r="BE30" s="1012"/>
      <c r="BF30" s="1012"/>
      <c r="BG30" s="1012"/>
      <c r="BH30" s="1012"/>
      <c r="BI30" s="1012"/>
      <c r="BJ30" s="1012"/>
      <c r="BK30" s="1012"/>
      <c r="BL30" s="1012"/>
      <c r="BM30" s="1012"/>
      <c r="BN30" s="1012"/>
      <c r="BO30" s="1012"/>
      <c r="BP30" s="1013"/>
    </row>
    <row r="31" spans="1:70" ht="24" customHeight="1">
      <c r="B31" s="1016"/>
      <c r="C31" s="1016"/>
      <c r="D31" s="1016"/>
      <c r="E31" s="1016"/>
      <c r="F31" s="1017"/>
      <c r="G31" s="1017"/>
      <c r="H31" s="1017"/>
      <c r="I31" s="1017"/>
      <c r="J31" s="1017"/>
      <c r="K31" s="1017"/>
      <c r="L31" s="1017"/>
      <c r="M31" s="1017"/>
      <c r="N31" s="1017"/>
      <c r="O31" s="1018"/>
      <c r="P31" s="1019"/>
      <c r="Q31" s="1019"/>
      <c r="R31" s="1019"/>
      <c r="S31" s="1019"/>
      <c r="T31" s="1020"/>
      <c r="U31" s="1024"/>
      <c r="V31" s="1025"/>
      <c r="W31" s="1026"/>
      <c r="X31" s="1029"/>
      <c r="Y31" s="1030"/>
      <c r="Z31" s="1029"/>
      <c r="AA31" s="1030"/>
      <c r="AB31" s="1001"/>
      <c r="AC31" s="1002"/>
      <c r="AD31" s="1003"/>
      <c r="AG31" s="1006"/>
      <c r="AH31" s="1006"/>
      <c r="AI31" s="1006"/>
      <c r="AJ31" s="1009"/>
      <c r="AK31" s="1009"/>
      <c r="AL31" s="1009"/>
      <c r="AM31" s="1009"/>
      <c r="AN31" s="1009"/>
      <c r="AO31" s="1009"/>
      <c r="AP31" s="1009"/>
      <c r="AQ31" s="24"/>
      <c r="AR31" s="1014"/>
      <c r="AS31" s="1014"/>
      <c r="AT31" s="1014"/>
      <c r="AU31" s="1014"/>
      <c r="AV31" s="1014"/>
      <c r="AW31" s="1014"/>
      <c r="AX31" s="1014"/>
      <c r="AY31" s="1014"/>
      <c r="AZ31" s="1014"/>
      <c r="BA31" s="1014"/>
      <c r="BB31" s="1014"/>
      <c r="BC31" s="1014"/>
      <c r="BD31" s="1014"/>
      <c r="BE31" s="1014"/>
      <c r="BF31" s="1014"/>
      <c r="BG31" s="1014"/>
      <c r="BH31" s="1014"/>
      <c r="BI31" s="1014"/>
      <c r="BJ31" s="1014"/>
      <c r="BK31" s="1014"/>
      <c r="BL31" s="1014"/>
      <c r="BM31" s="1014"/>
      <c r="BN31" s="1014"/>
      <c r="BO31" s="1014"/>
      <c r="BP31" s="1015"/>
    </row>
    <row r="32" spans="1:70" ht="24" customHeight="1">
      <c r="B32" s="1016"/>
      <c r="C32" s="1016"/>
      <c r="D32" s="1016"/>
      <c r="E32" s="1016"/>
      <c r="F32" s="1017"/>
      <c r="G32" s="1017"/>
      <c r="H32" s="1017"/>
      <c r="I32" s="1017"/>
      <c r="J32" s="1017"/>
      <c r="K32" s="1017"/>
      <c r="L32" s="1017"/>
      <c r="M32" s="1017"/>
      <c r="N32" s="1017"/>
      <c r="O32" s="1018"/>
      <c r="P32" s="1019"/>
      <c r="Q32" s="1019"/>
      <c r="R32" s="1019"/>
      <c r="S32" s="1019"/>
      <c r="T32" s="1020"/>
      <c r="U32" s="1021"/>
      <c r="V32" s="1022"/>
      <c r="W32" s="1023"/>
      <c r="X32" s="1027"/>
      <c r="Y32" s="1028"/>
      <c r="Z32" s="1027"/>
      <c r="AA32" s="1028"/>
      <c r="AB32" s="998"/>
      <c r="AC32" s="999"/>
      <c r="AD32" s="1000"/>
    </row>
    <row r="33" spans="1:30" ht="24" customHeight="1">
      <c r="B33" s="1016"/>
      <c r="C33" s="1016"/>
      <c r="D33" s="1016"/>
      <c r="E33" s="1016"/>
      <c r="F33" s="1017"/>
      <c r="G33" s="1017"/>
      <c r="H33" s="1017"/>
      <c r="I33" s="1017"/>
      <c r="J33" s="1017"/>
      <c r="K33" s="1017"/>
      <c r="L33" s="1017"/>
      <c r="M33" s="1017"/>
      <c r="N33" s="1017"/>
      <c r="O33" s="1018"/>
      <c r="P33" s="1019"/>
      <c r="Q33" s="1019"/>
      <c r="R33" s="1019"/>
      <c r="S33" s="1019"/>
      <c r="T33" s="1020"/>
      <c r="U33" s="1024"/>
      <c r="V33" s="1025"/>
      <c r="W33" s="1026"/>
      <c r="X33" s="1029"/>
      <c r="Y33" s="1030"/>
      <c r="Z33" s="1029"/>
      <c r="AA33" s="1030"/>
      <c r="AB33" s="1001"/>
      <c r="AC33" s="1002"/>
      <c r="AD33" s="1003"/>
    </row>
    <row r="34" spans="1:30" ht="24" customHeight="1">
      <c r="A34" s="1033" t="s">
        <v>137</v>
      </c>
      <c r="B34" s="599" t="s">
        <v>146</v>
      </c>
      <c r="C34" s="599"/>
      <c r="D34" s="599"/>
      <c r="E34" s="599"/>
      <c r="F34" s="1034" t="s">
        <v>147</v>
      </c>
      <c r="G34" s="1034"/>
      <c r="H34" s="1034"/>
      <c r="I34" s="1034"/>
      <c r="J34" s="1034" t="s">
        <v>144</v>
      </c>
      <c r="K34" s="1034"/>
      <c r="L34" s="1034"/>
      <c r="M34" s="1034"/>
      <c r="N34" s="1034"/>
      <c r="O34" s="929" t="s">
        <v>148</v>
      </c>
      <c r="P34" s="930"/>
      <c r="Q34" s="930"/>
      <c r="R34" s="930"/>
      <c r="S34" s="930"/>
      <c r="T34" s="931"/>
      <c r="U34" s="610" t="s">
        <v>191</v>
      </c>
      <c r="V34" s="611"/>
      <c r="W34" s="612"/>
      <c r="X34" s="1035" t="s">
        <v>192</v>
      </c>
      <c r="Y34" s="1036"/>
      <c r="Z34" s="1035" t="s">
        <v>193</v>
      </c>
      <c r="AA34" s="1036"/>
      <c r="AB34" s="1039">
        <v>0.65700000000000003</v>
      </c>
      <c r="AC34" s="1040"/>
      <c r="AD34" s="1041"/>
    </row>
    <row r="35" spans="1:30" ht="24" customHeight="1">
      <c r="A35" s="1033"/>
      <c r="B35" s="599"/>
      <c r="C35" s="599"/>
      <c r="D35" s="599"/>
      <c r="E35" s="599"/>
      <c r="F35" s="1034"/>
      <c r="G35" s="1034"/>
      <c r="H35" s="1034"/>
      <c r="I35" s="1034"/>
      <c r="J35" s="1034"/>
      <c r="K35" s="1034"/>
      <c r="L35" s="1034"/>
      <c r="M35" s="1034"/>
      <c r="N35" s="1034"/>
      <c r="O35" s="929"/>
      <c r="P35" s="930"/>
      <c r="Q35" s="930"/>
      <c r="R35" s="930"/>
      <c r="S35" s="930"/>
      <c r="T35" s="931"/>
      <c r="U35" s="613"/>
      <c r="V35" s="614"/>
      <c r="W35" s="615"/>
      <c r="X35" s="1037"/>
      <c r="Y35" s="1038"/>
      <c r="Z35" s="1037"/>
      <c r="AA35" s="1038"/>
      <c r="AB35" s="1042"/>
      <c r="AC35" s="1043"/>
      <c r="AD35" s="1044"/>
    </row>
    <row r="36" spans="1:30" ht="24" customHeight="1">
      <c r="B36" s="44"/>
      <c r="C36" s="15" t="s">
        <v>116</v>
      </c>
      <c r="D36" s="1032" t="s">
        <v>876</v>
      </c>
      <c r="E36" s="1032"/>
      <c r="F36" s="1032"/>
      <c r="G36" s="1032"/>
      <c r="H36" s="1032"/>
      <c r="I36" s="1032"/>
      <c r="J36" s="1032"/>
      <c r="K36" s="1032"/>
      <c r="L36" s="1032"/>
      <c r="M36" s="1032"/>
      <c r="N36" s="1032"/>
      <c r="O36" s="1032"/>
      <c r="P36" s="1032"/>
      <c r="Q36" s="1032"/>
      <c r="R36" s="1032"/>
      <c r="S36" s="1032"/>
      <c r="T36" s="1032"/>
      <c r="U36" s="1032"/>
      <c r="V36" s="1032"/>
      <c r="W36" s="1032"/>
      <c r="X36" s="1032"/>
      <c r="Y36" s="1032"/>
      <c r="Z36" s="1032"/>
      <c r="AA36" s="1032"/>
    </row>
    <row r="37" spans="1:30" ht="24" customHeight="1">
      <c r="B37" s="44"/>
      <c r="C37" s="44"/>
      <c r="D37" s="1032"/>
      <c r="E37" s="1032"/>
      <c r="F37" s="1032"/>
      <c r="G37" s="1032"/>
      <c r="H37" s="1032"/>
      <c r="I37" s="1032"/>
      <c r="J37" s="1032"/>
      <c r="K37" s="1032"/>
      <c r="L37" s="1032"/>
      <c r="M37" s="1032"/>
      <c r="N37" s="1032"/>
      <c r="O37" s="1032"/>
      <c r="P37" s="1032"/>
      <c r="Q37" s="1032"/>
      <c r="R37" s="1032"/>
      <c r="S37" s="1032"/>
      <c r="T37" s="1032"/>
      <c r="U37" s="1032"/>
      <c r="V37" s="1032"/>
      <c r="W37" s="1032"/>
      <c r="X37" s="1032"/>
      <c r="Y37" s="1032"/>
      <c r="Z37" s="1032"/>
      <c r="AA37" s="1032"/>
    </row>
    <row r="38" spans="1:30" ht="24" customHeight="1">
      <c r="B38" s="406"/>
      <c r="C38" s="406"/>
      <c r="D38" s="406"/>
      <c r="E38" s="406"/>
      <c r="F38" s="417"/>
      <c r="G38" s="417"/>
      <c r="H38" s="417"/>
      <c r="I38" s="417"/>
      <c r="J38" s="417"/>
      <c r="K38" s="417"/>
      <c r="L38" s="417"/>
      <c r="M38" s="417"/>
      <c r="N38" s="417"/>
      <c r="O38" s="417"/>
      <c r="P38" s="417"/>
      <c r="Q38" s="417"/>
      <c r="R38" s="417"/>
      <c r="S38" s="417"/>
      <c r="T38" s="417"/>
      <c r="U38" s="417"/>
    </row>
    <row r="39" spans="1:30" ht="24" customHeight="1">
      <c r="B39" s="406"/>
      <c r="C39" s="406"/>
      <c r="D39" s="406"/>
      <c r="E39" s="406"/>
      <c r="F39" s="417"/>
      <c r="G39" s="417"/>
      <c r="H39" s="417"/>
      <c r="I39" s="417"/>
      <c r="J39" s="417"/>
      <c r="K39" s="417"/>
      <c r="L39" s="417"/>
      <c r="M39" s="417"/>
      <c r="N39" s="417"/>
      <c r="O39" s="417"/>
      <c r="P39" s="417"/>
      <c r="Q39" s="417"/>
      <c r="R39" s="417"/>
      <c r="S39" s="417"/>
      <c r="T39" s="417"/>
      <c r="U39" s="417"/>
    </row>
    <row r="40" spans="1:30" ht="24" customHeight="1">
      <c r="C40" s="2" t="s">
        <v>177</v>
      </c>
      <c r="J40" s="2" t="s">
        <v>182</v>
      </c>
    </row>
    <row r="41" spans="1:30" ht="24" customHeight="1">
      <c r="J41" s="2" t="s">
        <v>183</v>
      </c>
    </row>
    <row r="42" spans="1:30" ht="24" customHeight="1">
      <c r="J42" s="2" t="s">
        <v>200</v>
      </c>
    </row>
    <row r="43" spans="1:30" ht="24" customHeight="1">
      <c r="J43" s="188" t="s">
        <v>565</v>
      </c>
    </row>
    <row r="44" spans="1:30" ht="24" customHeight="1">
      <c r="J44" s="2" t="s">
        <v>201</v>
      </c>
    </row>
    <row r="45" spans="1:30" ht="24" customHeight="1">
      <c r="I45" s="550" t="str">
        <f>'１申請書'!$AE$1</f>
        <v>８</v>
      </c>
      <c r="J45" s="551"/>
      <c r="K45" s="551"/>
    </row>
    <row r="46" spans="1:30" ht="24" customHeight="1">
      <c r="I46" s="550">
        <f>'１申請書'!$AE$1-1</f>
        <v>7</v>
      </c>
      <c r="J46" s="551" t="str">
        <f>"令和"&amp;$I$46&amp;"年度"</f>
        <v>令和7年度</v>
      </c>
    </row>
    <row r="47" spans="1:30" ht="24" customHeight="1">
      <c r="I47" s="550">
        <f>'１申請書'!$AE$1-2</f>
        <v>6</v>
      </c>
      <c r="J47" s="551" t="str">
        <f>"令和"&amp;$I$47&amp;"年度"</f>
        <v>令和6年度</v>
      </c>
    </row>
    <row r="48" spans="1:30" ht="24" customHeight="1">
      <c r="I48" s="550">
        <f>'１申請書'!$AE$1-3</f>
        <v>5</v>
      </c>
      <c r="J48" s="551" t="str">
        <f>"令和"&amp;$I$48&amp;"年度"</f>
        <v>令和5年度</v>
      </c>
    </row>
    <row r="49" spans="9:10" ht="24" customHeight="1">
      <c r="I49" s="550">
        <f>'１申請書'!$AE$1-4</f>
        <v>4</v>
      </c>
      <c r="J49" s="551" t="str">
        <f>"令和"&amp;$I$49&amp;"年度"</f>
        <v>令和4年度</v>
      </c>
    </row>
    <row r="50" spans="9:10" ht="24" customHeight="1">
      <c r="I50" s="550">
        <f>'１申請書'!$AE$1-5</f>
        <v>3</v>
      </c>
      <c r="J50" s="551"/>
    </row>
    <row r="52" spans="9:10" ht="24" customHeight="1">
      <c r="J52" s="2" t="s">
        <v>185</v>
      </c>
    </row>
    <row r="53" spans="9:10" ht="24" customHeight="1">
      <c r="J53" s="2" t="s">
        <v>195</v>
      </c>
    </row>
    <row r="55" spans="9:10" ht="24" customHeight="1">
      <c r="J55" s="2" t="s">
        <v>189</v>
      </c>
    </row>
    <row r="56" spans="9:10" ht="24" customHeight="1">
      <c r="J56" s="2" t="s">
        <v>186</v>
      </c>
    </row>
    <row r="57" spans="9:10" ht="24" customHeight="1">
      <c r="J57" s="2" t="s">
        <v>187</v>
      </c>
    </row>
    <row r="58" spans="9:10" ht="24" customHeight="1">
      <c r="J58" s="2" t="s">
        <v>201</v>
      </c>
    </row>
    <row r="59" spans="9:10" ht="24" customHeight="1">
      <c r="J59" s="2" t="s">
        <v>189</v>
      </c>
    </row>
    <row r="60" spans="9:10" ht="24" customHeight="1">
      <c r="J60" s="2" t="s">
        <v>186</v>
      </c>
    </row>
    <row r="61" spans="9:10" ht="24" customHeight="1">
      <c r="J61" s="2" t="s">
        <v>187</v>
      </c>
    </row>
    <row r="62" spans="9:10" ht="24" customHeight="1">
      <c r="J62" s="2" t="s">
        <v>190</v>
      </c>
    </row>
    <row r="63" spans="9:10" ht="24" customHeight="1">
      <c r="J63" s="2" t="s">
        <v>201</v>
      </c>
    </row>
  </sheetData>
  <mergeCells count="118">
    <mergeCell ref="D36:AA37"/>
    <mergeCell ref="Z32:AA33"/>
    <mergeCell ref="AB32:AD33"/>
    <mergeCell ref="A34:A35"/>
    <mergeCell ref="B34:E35"/>
    <mergeCell ref="F34:I35"/>
    <mergeCell ref="J34:N35"/>
    <mergeCell ref="O34:T35"/>
    <mergeCell ref="U34:W35"/>
    <mergeCell ref="X34:Y35"/>
    <mergeCell ref="Z34:AA35"/>
    <mergeCell ref="AB34:AD35"/>
    <mergeCell ref="B32:E33"/>
    <mergeCell ref="F32:I33"/>
    <mergeCell ref="J32:N33"/>
    <mergeCell ref="O32:T33"/>
    <mergeCell ref="U32:W33"/>
    <mergeCell ref="X32:Y33"/>
    <mergeCell ref="AB28:AD29"/>
    <mergeCell ref="AG28:AI31"/>
    <mergeCell ref="AJ28:AP31"/>
    <mergeCell ref="AR28:BP31"/>
    <mergeCell ref="B30:E31"/>
    <mergeCell ref="F30:I31"/>
    <mergeCell ref="J30:N31"/>
    <mergeCell ref="O30:T31"/>
    <mergeCell ref="U30:W31"/>
    <mergeCell ref="X30:Y31"/>
    <mergeCell ref="Z30:AA31"/>
    <mergeCell ref="AB30:AD31"/>
    <mergeCell ref="B28:E29"/>
    <mergeCell ref="F28:I29"/>
    <mergeCell ref="J28:N29"/>
    <mergeCell ref="O28:T29"/>
    <mergeCell ref="U28:W29"/>
    <mergeCell ref="X28:Y29"/>
    <mergeCell ref="Z28:AA29"/>
    <mergeCell ref="BQ23:BR23"/>
    <mergeCell ref="AG25:AK25"/>
    <mergeCell ref="B26:E27"/>
    <mergeCell ref="F26:I27"/>
    <mergeCell ref="J26:N27"/>
    <mergeCell ref="O26:T27"/>
    <mergeCell ref="U26:W27"/>
    <mergeCell ref="X26:Y27"/>
    <mergeCell ref="Z26:AA27"/>
    <mergeCell ref="AB26:AD27"/>
    <mergeCell ref="AG16:AI16"/>
    <mergeCell ref="AJ16:AP16"/>
    <mergeCell ref="B19:J19"/>
    <mergeCell ref="L19:AC19"/>
    <mergeCell ref="AG19:AI19"/>
    <mergeCell ref="AR19:BP19"/>
    <mergeCell ref="B22:J23"/>
    <mergeCell ref="L22:AC22"/>
    <mergeCell ref="AJ22:AP23"/>
    <mergeCell ref="AR22:BP23"/>
    <mergeCell ref="L23:N23"/>
    <mergeCell ref="O23:AC23"/>
    <mergeCell ref="AG23:AI23"/>
    <mergeCell ref="B16:J16"/>
    <mergeCell ref="L16:AC16"/>
    <mergeCell ref="A1:D1"/>
    <mergeCell ref="E1:S1"/>
    <mergeCell ref="L12:AC12"/>
    <mergeCell ref="L11:AC11"/>
    <mergeCell ref="L13:AC13"/>
    <mergeCell ref="L8:AC8"/>
    <mergeCell ref="P3:S3"/>
    <mergeCell ref="P4:S4"/>
    <mergeCell ref="T3:AD3"/>
    <mergeCell ref="T4:AD4"/>
    <mergeCell ref="T1:AD1"/>
    <mergeCell ref="B7:J7"/>
    <mergeCell ref="B8:J8"/>
    <mergeCell ref="B6:J6"/>
    <mergeCell ref="L9:AC9"/>
    <mergeCell ref="B9:J9"/>
    <mergeCell ref="L6:AC6"/>
    <mergeCell ref="L7:AC7"/>
    <mergeCell ref="P2:S2"/>
    <mergeCell ref="T2:AD2"/>
    <mergeCell ref="AR12:BP12"/>
    <mergeCell ref="AR13:BP13"/>
    <mergeCell ref="L15:AC15"/>
    <mergeCell ref="L10:AC10"/>
    <mergeCell ref="H12:J12"/>
    <mergeCell ref="B15:J15"/>
    <mergeCell ref="L14:AC14"/>
    <mergeCell ref="B10:J10"/>
    <mergeCell ref="B14:J14"/>
    <mergeCell ref="B11:G13"/>
    <mergeCell ref="H11:J11"/>
    <mergeCell ref="H13:J13"/>
    <mergeCell ref="AJ3:BP4"/>
    <mergeCell ref="AG8:AI8"/>
    <mergeCell ref="AG13:AI13"/>
    <mergeCell ref="AG14:AI14"/>
    <mergeCell ref="AG15:AI15"/>
    <mergeCell ref="AG11:AI11"/>
    <mergeCell ref="AG12:AI12"/>
    <mergeCell ref="AG22:AI22"/>
    <mergeCell ref="AG5:AI5"/>
    <mergeCell ref="AG6:AI6"/>
    <mergeCell ref="AG7:AI7"/>
    <mergeCell ref="AG9:AI9"/>
    <mergeCell ref="AG10:AI10"/>
    <mergeCell ref="AJ15:AP15"/>
    <mergeCell ref="AR6:BP7"/>
    <mergeCell ref="AR9:BP9"/>
    <mergeCell ref="AR10:BP10"/>
    <mergeCell ref="AR14:BP14"/>
    <mergeCell ref="AJ14:AP14"/>
    <mergeCell ref="AN11:AP11"/>
    <mergeCell ref="AN12:AP12"/>
    <mergeCell ref="AN13:AP13"/>
    <mergeCell ref="AJ11:AM13"/>
    <mergeCell ref="AR11:BP11"/>
  </mergeCells>
  <phoneticPr fontId="6"/>
  <dataValidations count="8">
    <dataValidation imeMode="off" allowBlank="1" showInputMessage="1" showErrorMessage="1" sqref="K20:K24 AD8 H20:J21 L20:S21 K8:L8 AB32 AB30 AB34 AB28 AD15:AD16 T2:AD4" xr:uid="{6C570B73-6060-46DD-85E1-C7DC0B8830E2}"/>
    <dataValidation imeMode="on" allowBlank="1" showInputMessage="1" showErrorMessage="1" sqref="AD22:AD24 M24:AC24" xr:uid="{B8C7FD16-A0E0-4E4C-9DF0-BC8405EB001C}"/>
    <dataValidation type="list" allowBlank="1" showInputMessage="1" showErrorMessage="1" sqref="L11:AC11" xr:uid="{7D51874E-48AD-4EFC-9D34-75E31BFA2757}">
      <formula1>$J$42:$J$44</formula1>
    </dataValidation>
    <dataValidation type="list" allowBlank="1" showInputMessage="1" showErrorMessage="1" sqref="L14:AC14" xr:uid="{51DF6863-50B4-4AFC-B389-19AE1C38764A}">
      <formula1>$J$52:$J$53</formula1>
    </dataValidation>
    <dataValidation type="list" allowBlank="1" showInputMessage="1" showErrorMessage="1" sqref="L22:AC22" xr:uid="{25CEDDC2-7E69-4415-9AB8-6EC87D5C1491}">
      <formula1>$J$59:$J$63</formula1>
    </dataValidation>
    <dataValidation type="list" allowBlank="1" showInputMessage="1" showErrorMessage="1" sqref="L19:AC19" xr:uid="{CD092A26-9A4D-472C-8756-318EE3B328BE}">
      <formula1>$J$55:$J$58</formula1>
    </dataValidation>
    <dataValidation type="list" allowBlank="1" showInputMessage="1" showErrorMessage="1" sqref="L13:AC13" xr:uid="{C7217F68-54B2-429D-B503-2EC5B90A3DDF}">
      <formula1>$J$45:$J$50</formula1>
    </dataValidation>
    <dataValidation type="list" allowBlank="1" showInputMessage="1" showErrorMessage="1" sqref="L10:AC10" xr:uid="{D9BD602C-4EF9-40E5-A6F2-91F87223FFAD}">
      <formula1>$J$40:$J$41</formula1>
    </dataValidation>
  </dataValidations>
  <pageMargins left="0.9055118110236221" right="0.70866141732283472" top="0.39370078740157483" bottom="0.35433070866141736" header="0.19685039370078741" footer="0.19685039370078741"/>
  <pageSetup paperSize="9" scale="83"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Q47"/>
  <sheetViews>
    <sheetView view="pageBreakPreview" zoomScaleNormal="100" zoomScaleSheetLayoutView="100" workbookViewId="0">
      <selection activeCell="S1" sqref="S1:AC1"/>
    </sheetView>
  </sheetViews>
  <sheetFormatPr defaultColWidth="3.125" defaultRowHeight="24" customHeight="1"/>
  <cols>
    <col min="1" max="1" width="3.125" style="2"/>
    <col min="2" max="29" width="3.75" style="2" customWidth="1"/>
    <col min="30" max="16384" width="3.125" style="2"/>
  </cols>
  <sheetData>
    <row r="1" spans="1:69" s="285" customFormat="1" ht="24" customHeight="1">
      <c r="A1" s="599" t="s">
        <v>37</v>
      </c>
      <c r="B1" s="599"/>
      <c r="C1" s="599"/>
      <c r="D1" s="599"/>
      <c r="E1" s="964" t="s">
        <v>121</v>
      </c>
      <c r="F1" s="965"/>
      <c r="G1" s="965"/>
      <c r="H1" s="965"/>
      <c r="I1" s="965"/>
      <c r="J1" s="965"/>
      <c r="K1" s="965"/>
      <c r="L1" s="965"/>
      <c r="M1" s="965"/>
      <c r="N1" s="965"/>
      <c r="O1" s="965"/>
      <c r="P1" s="965"/>
      <c r="Q1" s="965"/>
      <c r="R1" s="965"/>
      <c r="S1" s="711" t="str">
        <f>IF(COUNTIF(AI6:AK34,"未入力"),"未入力の項目があります","")</f>
        <v>未入力の項目があります</v>
      </c>
      <c r="T1" s="711"/>
      <c r="U1" s="711"/>
      <c r="V1" s="711"/>
      <c r="W1" s="711"/>
      <c r="X1" s="711"/>
      <c r="Y1" s="711"/>
      <c r="Z1" s="711"/>
      <c r="AA1" s="711"/>
      <c r="AB1" s="711"/>
      <c r="AC1" s="711"/>
      <c r="AD1" s="82"/>
      <c r="AE1" s="82"/>
      <c r="AF1" s="285" t="s">
        <v>427</v>
      </c>
    </row>
    <row r="2" spans="1:69" s="536" customFormat="1" ht="24" customHeight="1">
      <c r="A2" s="528"/>
      <c r="B2" s="528"/>
      <c r="C2" s="528"/>
      <c r="D2" s="528"/>
      <c r="E2" s="531"/>
      <c r="F2" s="531"/>
      <c r="G2" s="531"/>
      <c r="H2" s="531"/>
      <c r="I2" s="531"/>
      <c r="J2" s="531"/>
      <c r="K2" s="531"/>
      <c r="L2" s="531"/>
      <c r="M2" s="531"/>
      <c r="N2" s="531"/>
      <c r="O2" s="708" t="s">
        <v>831</v>
      </c>
      <c r="P2" s="708"/>
      <c r="Q2" s="708"/>
      <c r="R2" s="708"/>
      <c r="S2" s="710">
        <f>'１申請書'!$V$3</f>
        <v>46030</v>
      </c>
      <c r="T2" s="710"/>
      <c r="U2" s="710"/>
      <c r="V2" s="710"/>
      <c r="W2" s="710"/>
      <c r="X2" s="710"/>
      <c r="Y2" s="710"/>
      <c r="Z2" s="710"/>
      <c r="AA2" s="710"/>
      <c r="AB2" s="710"/>
      <c r="AC2" s="710"/>
      <c r="AD2" s="82"/>
      <c r="AE2" s="82"/>
    </row>
    <row r="3" spans="1:69" s="285" customFormat="1" ht="24" customHeight="1">
      <c r="O3" s="775" t="s">
        <v>580</v>
      </c>
      <c r="P3" s="776"/>
      <c r="Q3" s="776"/>
      <c r="R3" s="777"/>
      <c r="S3" s="709">
        <f>'１申請書'!$K$14</f>
        <v>0</v>
      </c>
      <c r="T3" s="709"/>
      <c r="U3" s="709"/>
      <c r="V3" s="709"/>
      <c r="W3" s="709"/>
      <c r="X3" s="709"/>
      <c r="Y3" s="709"/>
      <c r="Z3" s="709"/>
      <c r="AA3" s="709"/>
      <c r="AB3" s="709"/>
      <c r="AC3" s="709"/>
    </row>
    <row r="4" spans="1:69" s="285" customFormat="1" ht="24" customHeight="1">
      <c r="O4" s="744" t="s">
        <v>96</v>
      </c>
      <c r="P4" s="745"/>
      <c r="Q4" s="745"/>
      <c r="R4" s="746"/>
      <c r="S4" s="709">
        <f>'１申請書'!$K$9</f>
        <v>0</v>
      </c>
      <c r="T4" s="709"/>
      <c r="U4" s="709"/>
      <c r="V4" s="709"/>
      <c r="W4" s="709"/>
      <c r="X4" s="709"/>
      <c r="Y4" s="709"/>
      <c r="Z4" s="709"/>
      <c r="AA4" s="709"/>
      <c r="AB4" s="709"/>
      <c r="AC4" s="709"/>
      <c r="AI4" s="429" t="s">
        <v>277</v>
      </c>
    </row>
    <row r="5" spans="1:69" ht="12" customHeight="1" thickBot="1">
      <c r="B5" s="49"/>
      <c r="C5" s="49"/>
      <c r="D5" s="98"/>
      <c r="E5" s="49"/>
      <c r="F5" s="49"/>
      <c r="G5" s="49"/>
      <c r="H5" s="49"/>
      <c r="I5" s="49"/>
      <c r="J5" s="49"/>
      <c r="K5" s="50"/>
      <c r="L5" s="50"/>
      <c r="M5" s="50"/>
    </row>
    <row r="6" spans="1:69" ht="37.5" customHeight="1">
      <c r="B6" s="1067" t="s">
        <v>592</v>
      </c>
      <c r="C6" s="1068"/>
      <c r="D6" s="1068"/>
      <c r="E6" s="1068"/>
      <c r="F6" s="1068"/>
      <c r="G6" s="1068"/>
      <c r="H6" s="1068"/>
      <c r="I6" s="1068"/>
      <c r="J6" s="1068"/>
      <c r="K6" s="1059" t="s">
        <v>39</v>
      </c>
      <c r="L6" s="1060"/>
      <c r="M6" s="1061"/>
      <c r="N6" s="88"/>
      <c r="O6" s="1054"/>
      <c r="P6" s="1054"/>
      <c r="Q6" s="1054"/>
      <c r="R6" s="1054"/>
      <c r="S6" s="1054"/>
      <c r="T6" s="1054"/>
      <c r="U6" s="1054"/>
      <c r="V6" s="1054"/>
      <c r="W6" s="1054"/>
      <c r="X6" s="1054"/>
      <c r="Y6" s="1054"/>
      <c r="Z6" s="1054"/>
      <c r="AA6" s="1054"/>
      <c r="AB6" s="1054"/>
      <c r="AC6" s="89"/>
      <c r="AI6" s="957" t="str">
        <f t="shared" ref="AI6:AI11" si="0">IF(O6&lt;&gt;"","OK","未入力")</f>
        <v>未入力</v>
      </c>
      <c r="AJ6" s="958"/>
      <c r="AK6" s="959"/>
      <c r="AL6" s="77" t="s">
        <v>280</v>
      </c>
      <c r="AM6" s="432"/>
      <c r="AN6" s="432"/>
      <c r="AO6" s="432"/>
      <c r="AP6" s="432"/>
      <c r="AQ6" s="432"/>
      <c r="AR6" s="426"/>
      <c r="AS6" s="1079" t="s">
        <v>594</v>
      </c>
      <c r="AT6" s="1079"/>
      <c r="AU6" s="1079"/>
      <c r="AV6" s="1079"/>
      <c r="AW6" s="1079"/>
      <c r="AX6" s="1079"/>
      <c r="AY6" s="1079"/>
      <c r="AZ6" s="1079"/>
      <c r="BA6" s="1079"/>
      <c r="BB6" s="1079"/>
      <c r="BC6" s="1079"/>
      <c r="BD6" s="1079"/>
      <c r="BE6" s="1079"/>
      <c r="BF6" s="1079"/>
      <c r="BG6" s="1079"/>
      <c r="BH6" s="1079"/>
      <c r="BI6" s="1079"/>
      <c r="BJ6" s="1079"/>
      <c r="BK6" s="1079"/>
      <c r="BL6" s="1079"/>
      <c r="BM6" s="1079"/>
      <c r="BN6" s="1079"/>
      <c r="BO6" s="1079"/>
      <c r="BP6" s="1079"/>
      <c r="BQ6" s="1080"/>
    </row>
    <row r="7" spans="1:69" ht="37.5" customHeight="1">
      <c r="B7" s="1069"/>
      <c r="C7" s="1070"/>
      <c r="D7" s="1070"/>
      <c r="E7" s="1070"/>
      <c r="F7" s="1070"/>
      <c r="G7" s="1070"/>
      <c r="H7" s="1070"/>
      <c r="I7" s="1070"/>
      <c r="J7" s="1070"/>
      <c r="K7" s="1056" t="s">
        <v>197</v>
      </c>
      <c r="L7" s="1057"/>
      <c r="M7" s="1058"/>
      <c r="N7" s="68"/>
      <c r="O7" s="860"/>
      <c r="P7" s="860"/>
      <c r="Q7" s="860"/>
      <c r="R7" s="860"/>
      <c r="S7" s="860"/>
      <c r="T7" s="860"/>
      <c r="U7" s="860"/>
      <c r="V7" s="860"/>
      <c r="W7" s="860"/>
      <c r="X7" s="860"/>
      <c r="Y7" s="860"/>
      <c r="Z7" s="860"/>
      <c r="AA7" s="860"/>
      <c r="AB7" s="860"/>
      <c r="AC7" s="90"/>
      <c r="AI7" s="957" t="str">
        <f t="shared" si="0"/>
        <v>未入力</v>
      </c>
      <c r="AJ7" s="958"/>
      <c r="AK7" s="959"/>
      <c r="AL7" s="77" t="s">
        <v>281</v>
      </c>
      <c r="AM7" s="432"/>
      <c r="AN7" s="432"/>
      <c r="AO7" s="432"/>
      <c r="AP7" s="432"/>
      <c r="AQ7" s="432"/>
      <c r="AR7" s="190"/>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2"/>
    </row>
    <row r="8" spans="1:69" ht="37.5" customHeight="1" thickBot="1">
      <c r="B8" s="1071"/>
      <c r="C8" s="1072"/>
      <c r="D8" s="1072"/>
      <c r="E8" s="1072"/>
      <c r="F8" s="1072"/>
      <c r="G8" s="1072"/>
      <c r="H8" s="1072"/>
      <c r="I8" s="1072"/>
      <c r="J8" s="1072"/>
      <c r="K8" s="1073" t="s">
        <v>73</v>
      </c>
      <c r="L8" s="1074"/>
      <c r="M8" s="1075"/>
      <c r="N8" s="424"/>
      <c r="O8" s="1066"/>
      <c r="P8" s="1066"/>
      <c r="Q8" s="1066"/>
      <c r="R8" s="1066"/>
      <c r="S8" s="1066"/>
      <c r="T8" s="1066"/>
      <c r="U8" s="1066"/>
      <c r="V8" s="1066"/>
      <c r="W8" s="1066"/>
      <c r="X8" s="1066"/>
      <c r="Y8" s="1066"/>
      <c r="Z8" s="1066"/>
      <c r="AA8" s="1066"/>
      <c r="AB8" s="1066"/>
      <c r="AC8" s="425"/>
      <c r="AI8" s="957" t="str">
        <f t="shared" si="0"/>
        <v>未入力</v>
      </c>
      <c r="AJ8" s="958"/>
      <c r="AK8" s="959"/>
      <c r="AL8" s="77" t="s">
        <v>282</v>
      </c>
      <c r="AM8" s="432"/>
      <c r="AN8" s="432"/>
      <c r="AO8" s="432"/>
      <c r="AP8" s="432"/>
      <c r="AQ8" s="432"/>
      <c r="AR8" s="189"/>
      <c r="AS8" s="1083" t="s">
        <v>283</v>
      </c>
      <c r="AT8" s="1083"/>
      <c r="AU8" s="1083"/>
      <c r="AV8" s="1083"/>
      <c r="AW8" s="1083"/>
      <c r="AX8" s="1083"/>
      <c r="AY8" s="1083"/>
      <c r="AZ8" s="1083"/>
      <c r="BA8" s="1083"/>
      <c r="BB8" s="1083"/>
      <c r="BC8" s="1083"/>
      <c r="BD8" s="1083"/>
      <c r="BE8" s="1083"/>
      <c r="BF8" s="1083"/>
      <c r="BG8" s="1083"/>
      <c r="BH8" s="1083"/>
      <c r="BI8" s="1083"/>
      <c r="BJ8" s="1083"/>
      <c r="BK8" s="1083"/>
      <c r="BL8" s="1083"/>
      <c r="BM8" s="1083"/>
      <c r="BN8" s="1083"/>
      <c r="BO8" s="1083"/>
      <c r="BP8" s="1083"/>
      <c r="BQ8" s="1084"/>
    </row>
    <row r="9" spans="1:69" ht="37.5" customHeight="1">
      <c r="B9" s="1067" t="s">
        <v>202</v>
      </c>
      <c r="C9" s="1068"/>
      <c r="D9" s="1068"/>
      <c r="E9" s="1068"/>
      <c r="F9" s="1068"/>
      <c r="G9" s="1068"/>
      <c r="H9" s="1068"/>
      <c r="I9" s="1068"/>
      <c r="J9" s="1068"/>
      <c r="K9" s="1059" t="s">
        <v>39</v>
      </c>
      <c r="L9" s="1060"/>
      <c r="M9" s="1061"/>
      <c r="N9" s="92"/>
      <c r="O9" s="1054"/>
      <c r="P9" s="1054"/>
      <c r="Q9" s="1054"/>
      <c r="R9" s="1054"/>
      <c r="S9" s="1054"/>
      <c r="T9" s="1054"/>
      <c r="U9" s="1054"/>
      <c r="V9" s="1054"/>
      <c r="W9" s="1054"/>
      <c r="X9" s="1054"/>
      <c r="Y9" s="1054"/>
      <c r="Z9" s="1054"/>
      <c r="AA9" s="1054"/>
      <c r="AB9" s="1054"/>
      <c r="AC9" s="89"/>
      <c r="AD9" s="433"/>
      <c r="AI9" s="957" t="str">
        <f t="shared" si="0"/>
        <v>未入力</v>
      </c>
      <c r="AJ9" s="958"/>
      <c r="AK9" s="959"/>
      <c r="AL9" s="77" t="s">
        <v>280</v>
      </c>
      <c r="AM9" s="432"/>
      <c r="AN9" s="432"/>
      <c r="AO9" s="432"/>
      <c r="AP9" s="432"/>
      <c r="AQ9" s="432"/>
      <c r="AR9" s="426"/>
      <c r="AS9" s="1087"/>
      <c r="AT9" s="1087"/>
      <c r="AU9" s="1087"/>
      <c r="AV9" s="1087"/>
      <c r="AW9" s="1087"/>
      <c r="AX9" s="1087"/>
      <c r="AY9" s="1087"/>
      <c r="AZ9" s="1087"/>
      <c r="BA9" s="1087"/>
      <c r="BB9" s="1087"/>
      <c r="BC9" s="1087"/>
      <c r="BD9" s="1087"/>
      <c r="BE9" s="1087"/>
      <c r="BF9" s="1087"/>
      <c r="BG9" s="1087"/>
      <c r="BH9" s="1087"/>
      <c r="BI9" s="1087"/>
      <c r="BJ9" s="1087"/>
      <c r="BK9" s="1087"/>
      <c r="BL9" s="1087"/>
      <c r="BM9" s="1087"/>
      <c r="BN9" s="1087"/>
      <c r="BO9" s="1087"/>
      <c r="BP9" s="1087"/>
      <c r="BQ9" s="1088"/>
    </row>
    <row r="10" spans="1:69" ht="37.5" customHeight="1">
      <c r="B10" s="1069"/>
      <c r="C10" s="1070"/>
      <c r="D10" s="1070"/>
      <c r="E10" s="1070"/>
      <c r="F10" s="1070"/>
      <c r="G10" s="1070"/>
      <c r="H10" s="1070"/>
      <c r="I10" s="1070"/>
      <c r="J10" s="1070"/>
      <c r="K10" s="1056" t="s">
        <v>197</v>
      </c>
      <c r="L10" s="1057"/>
      <c r="M10" s="1058"/>
      <c r="N10" s="83"/>
      <c r="O10" s="860"/>
      <c r="P10" s="860"/>
      <c r="Q10" s="860"/>
      <c r="R10" s="860"/>
      <c r="S10" s="860"/>
      <c r="T10" s="860"/>
      <c r="U10" s="860"/>
      <c r="V10" s="860"/>
      <c r="W10" s="860"/>
      <c r="X10" s="860"/>
      <c r="Y10" s="860"/>
      <c r="Z10" s="860"/>
      <c r="AA10" s="860"/>
      <c r="AB10" s="860"/>
      <c r="AC10" s="90"/>
      <c r="AD10" s="433"/>
      <c r="AI10" s="957" t="str">
        <f t="shared" si="0"/>
        <v>未入力</v>
      </c>
      <c r="AJ10" s="958"/>
      <c r="AK10" s="959"/>
      <c r="AL10" s="77" t="s">
        <v>281</v>
      </c>
      <c r="AM10" s="432"/>
      <c r="AN10" s="432"/>
      <c r="AO10" s="432"/>
      <c r="AP10" s="432"/>
      <c r="AQ10" s="432"/>
      <c r="AR10" s="190"/>
      <c r="AS10" s="1085"/>
      <c r="AT10" s="1085"/>
      <c r="AU10" s="1085"/>
      <c r="AV10" s="1085"/>
      <c r="AW10" s="1085"/>
      <c r="AX10" s="1085"/>
      <c r="AY10" s="1085"/>
      <c r="AZ10" s="1085"/>
      <c r="BA10" s="1085"/>
      <c r="BB10" s="1085"/>
      <c r="BC10" s="1085"/>
      <c r="BD10" s="1085"/>
      <c r="BE10" s="1085"/>
      <c r="BF10" s="1085"/>
      <c r="BG10" s="1085"/>
      <c r="BH10" s="1085"/>
      <c r="BI10" s="1085"/>
      <c r="BJ10" s="1085"/>
      <c r="BK10" s="1085"/>
      <c r="BL10" s="1085"/>
      <c r="BM10" s="1085"/>
      <c r="BN10" s="1085"/>
      <c r="BO10" s="1085"/>
      <c r="BP10" s="1085"/>
      <c r="BQ10" s="1086"/>
    </row>
    <row r="11" spans="1:69" ht="37.5" customHeight="1">
      <c r="B11" s="1069"/>
      <c r="C11" s="1070"/>
      <c r="D11" s="1070"/>
      <c r="E11" s="1070"/>
      <c r="F11" s="1070"/>
      <c r="G11" s="1070"/>
      <c r="H11" s="1070"/>
      <c r="I11" s="1070"/>
      <c r="J11" s="1070"/>
      <c r="K11" s="1056" t="s">
        <v>73</v>
      </c>
      <c r="L11" s="1057"/>
      <c r="M11" s="1058"/>
      <c r="N11" s="423"/>
      <c r="O11" s="941"/>
      <c r="P11" s="941"/>
      <c r="Q11" s="941"/>
      <c r="R11" s="941"/>
      <c r="S11" s="941"/>
      <c r="T11" s="941"/>
      <c r="U11" s="941"/>
      <c r="V11" s="941"/>
      <c r="W11" s="941"/>
      <c r="X11" s="941"/>
      <c r="Y11" s="941"/>
      <c r="Z11" s="941"/>
      <c r="AA11" s="941"/>
      <c r="AB11" s="941"/>
      <c r="AC11" s="428"/>
      <c r="AD11" s="433"/>
      <c r="AI11" s="957" t="str">
        <f t="shared" si="0"/>
        <v>未入力</v>
      </c>
      <c r="AJ11" s="958"/>
      <c r="AK11" s="959"/>
      <c r="AL11" s="77" t="s">
        <v>282</v>
      </c>
      <c r="AM11" s="432"/>
      <c r="AN11" s="432"/>
      <c r="AO11" s="432"/>
      <c r="AP11" s="432"/>
      <c r="AQ11" s="432"/>
      <c r="AR11" s="190"/>
      <c r="AS11" s="1085" t="s">
        <v>283</v>
      </c>
      <c r="AT11" s="1085"/>
      <c r="AU11" s="1085"/>
      <c r="AV11" s="1085"/>
      <c r="AW11" s="1085"/>
      <c r="AX11" s="1085"/>
      <c r="AY11" s="1085"/>
      <c r="AZ11" s="1085"/>
      <c r="BA11" s="1085"/>
      <c r="BB11" s="1085"/>
      <c r="BC11" s="1085"/>
      <c r="BD11" s="1085"/>
      <c r="BE11" s="1085"/>
      <c r="BF11" s="1085"/>
      <c r="BG11" s="1085"/>
      <c r="BH11" s="1085"/>
      <c r="BI11" s="1085"/>
      <c r="BJ11" s="1085"/>
      <c r="BK11" s="1085"/>
      <c r="BL11" s="1085"/>
      <c r="BM11" s="1085"/>
      <c r="BN11" s="1085"/>
      <c r="BO11" s="1085"/>
      <c r="BP11" s="1085"/>
      <c r="BQ11" s="1086"/>
    </row>
    <row r="12" spans="1:69" ht="37.5" customHeight="1">
      <c r="B12" s="1069"/>
      <c r="C12" s="1070"/>
      <c r="D12" s="1070"/>
      <c r="E12" s="1070"/>
      <c r="F12" s="1070"/>
      <c r="G12" s="1070"/>
      <c r="H12" s="1070"/>
      <c r="I12" s="1070"/>
      <c r="J12" s="1070"/>
      <c r="K12" s="1076" t="s">
        <v>284</v>
      </c>
      <c r="L12" s="1077"/>
      <c r="M12" s="1078"/>
      <c r="N12" s="191"/>
      <c r="O12" s="1090" t="s">
        <v>285</v>
      </c>
      <c r="P12" s="1090"/>
      <c r="Q12" s="1089"/>
      <c r="R12" s="1089"/>
      <c r="S12" s="1089"/>
      <c r="T12" s="1089"/>
      <c r="U12" s="1089"/>
      <c r="V12" s="614" t="s">
        <v>286</v>
      </c>
      <c r="W12" s="614"/>
      <c r="X12" s="1089"/>
      <c r="Y12" s="1089"/>
      <c r="Z12" s="1089"/>
      <c r="AA12" s="1089"/>
      <c r="AB12" s="1089"/>
      <c r="AC12" s="192"/>
      <c r="AD12" s="91"/>
      <c r="AI12" s="957" t="str">
        <f>IF(AND(X12&lt;&gt;"",Q12&lt;&gt;""),"OK","未入力")</f>
        <v>未入力</v>
      </c>
      <c r="AJ12" s="958"/>
      <c r="AK12" s="959"/>
      <c r="AL12" s="77" t="s">
        <v>287</v>
      </c>
      <c r="AM12" s="432"/>
      <c r="AN12" s="432"/>
      <c r="AO12" s="432"/>
      <c r="AP12" s="432"/>
      <c r="AQ12" s="432"/>
      <c r="AR12" s="190"/>
      <c r="AS12" s="1085" t="s">
        <v>507</v>
      </c>
      <c r="AT12" s="1085"/>
      <c r="AU12" s="1085"/>
      <c r="AV12" s="1085"/>
      <c r="AW12" s="1085"/>
      <c r="AX12" s="1085"/>
      <c r="AY12" s="1085"/>
      <c r="AZ12" s="1085"/>
      <c r="BA12" s="1085"/>
      <c r="BB12" s="1085"/>
      <c r="BC12" s="1085"/>
      <c r="BD12" s="1085"/>
      <c r="BE12" s="1085"/>
      <c r="BF12" s="1085"/>
      <c r="BG12" s="1085"/>
      <c r="BH12" s="1085"/>
      <c r="BI12" s="1085"/>
      <c r="BJ12" s="1085"/>
      <c r="BK12" s="1085"/>
      <c r="BL12" s="1085"/>
      <c r="BM12" s="1085"/>
      <c r="BN12" s="1085"/>
      <c r="BO12" s="1085"/>
      <c r="BP12" s="1085"/>
      <c r="BQ12" s="1086"/>
    </row>
    <row r="13" spans="1:69" ht="37.5" customHeight="1" thickBot="1">
      <c r="B13" s="1071"/>
      <c r="C13" s="1072"/>
      <c r="D13" s="1072"/>
      <c r="E13" s="1072"/>
      <c r="F13" s="1072"/>
      <c r="G13" s="1072"/>
      <c r="H13" s="1072"/>
      <c r="I13" s="1072"/>
      <c r="J13" s="1072"/>
      <c r="K13" s="1073" t="s">
        <v>72</v>
      </c>
      <c r="L13" s="1074"/>
      <c r="M13" s="1075"/>
      <c r="N13" s="93"/>
      <c r="O13" s="1065"/>
      <c r="P13" s="1065"/>
      <c r="Q13" s="1065"/>
      <c r="R13" s="1065"/>
      <c r="S13" s="1065"/>
      <c r="T13" s="1065"/>
      <c r="U13" s="1065"/>
      <c r="V13" s="1065"/>
      <c r="W13" s="1065"/>
      <c r="X13" s="1065"/>
      <c r="Y13" s="1065"/>
      <c r="Z13" s="1065"/>
      <c r="AA13" s="1065"/>
      <c r="AB13" s="1065"/>
      <c r="AC13" s="94"/>
      <c r="AD13" s="91"/>
      <c r="AI13" s="957" t="str">
        <f>IF(O13&lt;&gt;"","OK","未入力")</f>
        <v>未入力</v>
      </c>
      <c r="AJ13" s="958"/>
      <c r="AK13" s="959"/>
      <c r="AL13" s="77" t="s">
        <v>288</v>
      </c>
      <c r="AM13" s="432"/>
      <c r="AN13" s="432"/>
      <c r="AO13" s="432"/>
      <c r="AP13" s="432"/>
      <c r="AQ13" s="432"/>
      <c r="AR13" s="189"/>
      <c r="AS13" s="1083"/>
      <c r="AT13" s="1083"/>
      <c r="AU13" s="1083"/>
      <c r="AV13" s="1083"/>
      <c r="AW13" s="1083"/>
      <c r="AX13" s="1083"/>
      <c r="AY13" s="1083"/>
      <c r="AZ13" s="1083"/>
      <c r="BA13" s="1083"/>
      <c r="BB13" s="1083"/>
      <c r="BC13" s="1083"/>
      <c r="BD13" s="1083"/>
      <c r="BE13" s="1083"/>
      <c r="BF13" s="1083"/>
      <c r="BG13" s="1083"/>
      <c r="BH13" s="1083"/>
      <c r="BI13" s="1083"/>
      <c r="BJ13" s="1083"/>
      <c r="BK13" s="1083"/>
      <c r="BL13" s="1083"/>
      <c r="BM13" s="1083"/>
      <c r="BN13" s="1083"/>
      <c r="BO13" s="1083"/>
      <c r="BP13" s="1083"/>
      <c r="BQ13" s="1084"/>
    </row>
    <row r="14" spans="1:69" ht="37.5" customHeight="1">
      <c r="B14" s="1045" t="s">
        <v>593</v>
      </c>
      <c r="C14" s="1046"/>
      <c r="D14" s="1046"/>
      <c r="E14" s="1046"/>
      <c r="F14" s="1046"/>
      <c r="G14" s="1046"/>
      <c r="H14" s="1046"/>
      <c r="I14" s="1046"/>
      <c r="J14" s="1047"/>
      <c r="K14" s="1059" t="s">
        <v>39</v>
      </c>
      <c r="L14" s="1060"/>
      <c r="M14" s="1061"/>
      <c r="N14" s="88"/>
      <c r="O14" s="1091"/>
      <c r="P14" s="1091"/>
      <c r="Q14" s="1091"/>
      <c r="R14" s="1091"/>
      <c r="S14" s="1091"/>
      <c r="T14" s="1091"/>
      <c r="U14" s="1091"/>
      <c r="V14" s="1091"/>
      <c r="W14" s="1091"/>
      <c r="X14" s="1091"/>
      <c r="Y14" s="1091"/>
      <c r="Z14" s="1091"/>
      <c r="AA14" s="1091"/>
      <c r="AB14" s="1091"/>
      <c r="AC14" s="89"/>
      <c r="AI14" s="957" t="str">
        <f>IF(O14&lt;&gt;"","OK","未入力")</f>
        <v>未入力</v>
      </c>
      <c r="AJ14" s="958"/>
      <c r="AK14" s="959"/>
      <c r="AL14" s="77" t="s">
        <v>280</v>
      </c>
      <c r="AM14" s="432"/>
      <c r="AN14" s="432"/>
      <c r="AO14" s="432"/>
      <c r="AP14" s="432"/>
      <c r="AQ14" s="432"/>
      <c r="AR14" s="193"/>
      <c r="AS14" s="1087"/>
      <c r="AT14" s="1087"/>
      <c r="AU14" s="1087"/>
      <c r="AV14" s="1087"/>
      <c r="AW14" s="1087"/>
      <c r="AX14" s="1087"/>
      <c r="AY14" s="1087"/>
      <c r="AZ14" s="1087"/>
      <c r="BA14" s="1087"/>
      <c r="BB14" s="1087"/>
      <c r="BC14" s="1087"/>
      <c r="BD14" s="1087"/>
      <c r="BE14" s="1087"/>
      <c r="BF14" s="1087"/>
      <c r="BG14" s="1087"/>
      <c r="BH14" s="1087"/>
      <c r="BI14" s="1087"/>
      <c r="BJ14" s="1087"/>
      <c r="BK14" s="1087"/>
      <c r="BL14" s="1087"/>
      <c r="BM14" s="1087"/>
      <c r="BN14" s="1087"/>
      <c r="BO14" s="1087"/>
      <c r="BP14" s="1087"/>
      <c r="BQ14" s="1088"/>
    </row>
    <row r="15" spans="1:69" ht="37.5" customHeight="1">
      <c r="B15" s="1048"/>
      <c r="C15" s="1049"/>
      <c r="D15" s="1049"/>
      <c r="E15" s="1049"/>
      <c r="F15" s="1049"/>
      <c r="G15" s="1049"/>
      <c r="H15" s="1049"/>
      <c r="I15" s="1049"/>
      <c r="J15" s="1050"/>
      <c r="K15" s="1056" t="s">
        <v>197</v>
      </c>
      <c r="L15" s="1057"/>
      <c r="M15" s="1058"/>
      <c r="N15" s="68"/>
      <c r="O15" s="860"/>
      <c r="P15" s="860"/>
      <c r="Q15" s="860"/>
      <c r="R15" s="860"/>
      <c r="S15" s="860"/>
      <c r="T15" s="860"/>
      <c r="U15" s="860"/>
      <c r="V15" s="860"/>
      <c r="W15" s="860"/>
      <c r="X15" s="860"/>
      <c r="Y15" s="860"/>
      <c r="Z15" s="860"/>
      <c r="AA15" s="860"/>
      <c r="AB15" s="860"/>
      <c r="AC15" s="90"/>
      <c r="AI15" s="957" t="str">
        <f>IF(O15&lt;&gt;"","OK","未入力")</f>
        <v>未入力</v>
      </c>
      <c r="AJ15" s="958"/>
      <c r="AK15" s="959"/>
      <c r="AL15" s="77" t="s">
        <v>281</v>
      </c>
      <c r="AM15" s="432"/>
      <c r="AN15" s="432"/>
      <c r="AO15" s="432"/>
      <c r="AP15" s="432"/>
      <c r="AQ15" s="432"/>
      <c r="AR15" s="427"/>
      <c r="AS15" s="1085" t="s">
        <v>410</v>
      </c>
      <c r="AT15" s="1085"/>
      <c r="AU15" s="1085"/>
      <c r="AV15" s="1085"/>
      <c r="AW15" s="1085"/>
      <c r="AX15" s="1085"/>
      <c r="AY15" s="1085"/>
      <c r="AZ15" s="1085"/>
      <c r="BA15" s="1085"/>
      <c r="BB15" s="1085"/>
      <c r="BC15" s="1085"/>
      <c r="BD15" s="1085"/>
      <c r="BE15" s="1085"/>
      <c r="BF15" s="1085"/>
      <c r="BG15" s="1085"/>
      <c r="BH15" s="1085"/>
      <c r="BI15" s="1085"/>
      <c r="BJ15" s="1085"/>
      <c r="BK15" s="1085"/>
      <c r="BL15" s="1085"/>
      <c r="BM15" s="1085"/>
      <c r="BN15" s="1085"/>
      <c r="BO15" s="1085"/>
      <c r="BP15" s="1085"/>
      <c r="BQ15" s="1086"/>
    </row>
    <row r="16" spans="1:69" ht="37.5" customHeight="1">
      <c r="B16" s="1048"/>
      <c r="C16" s="1049"/>
      <c r="D16" s="1049"/>
      <c r="E16" s="1049"/>
      <c r="F16" s="1049"/>
      <c r="G16" s="1049"/>
      <c r="H16" s="1049"/>
      <c r="I16" s="1049"/>
      <c r="J16" s="1050"/>
      <c r="K16" s="1056" t="s">
        <v>73</v>
      </c>
      <c r="L16" s="1057"/>
      <c r="M16" s="1058"/>
      <c r="N16" s="423"/>
      <c r="O16" s="941"/>
      <c r="P16" s="941"/>
      <c r="Q16" s="941"/>
      <c r="R16" s="941"/>
      <c r="S16" s="941"/>
      <c r="T16" s="941"/>
      <c r="U16" s="941"/>
      <c r="V16" s="941"/>
      <c r="W16" s="941"/>
      <c r="X16" s="941"/>
      <c r="Y16" s="941"/>
      <c r="Z16" s="941"/>
      <c r="AA16" s="941"/>
      <c r="AB16" s="941"/>
      <c r="AC16" s="428"/>
      <c r="AI16" s="957" t="str">
        <f>IF(O16&lt;&gt;"","OK","未入力")</f>
        <v>未入力</v>
      </c>
      <c r="AJ16" s="958"/>
      <c r="AK16" s="959"/>
      <c r="AL16" s="77" t="s">
        <v>282</v>
      </c>
      <c r="AM16" s="432"/>
      <c r="AN16" s="432"/>
      <c r="AO16" s="432"/>
      <c r="AP16" s="432"/>
      <c r="AQ16" s="432"/>
      <c r="AR16" s="427"/>
      <c r="AS16" s="1085" t="s">
        <v>283</v>
      </c>
      <c r="AT16" s="1085"/>
      <c r="AU16" s="1085"/>
      <c r="AV16" s="1085"/>
      <c r="AW16" s="1085"/>
      <c r="AX16" s="1085"/>
      <c r="AY16" s="1085"/>
      <c r="AZ16" s="1085"/>
      <c r="BA16" s="1085"/>
      <c r="BB16" s="1085"/>
      <c r="BC16" s="1085"/>
      <c r="BD16" s="1085"/>
      <c r="BE16" s="1085"/>
      <c r="BF16" s="1085"/>
      <c r="BG16" s="1085"/>
      <c r="BH16" s="1085"/>
      <c r="BI16" s="1085"/>
      <c r="BJ16" s="1085"/>
      <c r="BK16" s="1085"/>
      <c r="BL16" s="1085"/>
      <c r="BM16" s="1085"/>
      <c r="BN16" s="1085"/>
      <c r="BO16" s="1085"/>
      <c r="BP16" s="1085"/>
      <c r="BQ16" s="1086"/>
    </row>
    <row r="17" spans="2:69" ht="37.5" customHeight="1">
      <c r="B17" s="1048"/>
      <c r="C17" s="1049"/>
      <c r="D17" s="1049"/>
      <c r="E17" s="1049"/>
      <c r="F17" s="1049"/>
      <c r="G17" s="1049"/>
      <c r="H17" s="1049"/>
      <c r="I17" s="1049"/>
      <c r="J17" s="1050"/>
      <c r="K17" s="1076" t="s">
        <v>284</v>
      </c>
      <c r="L17" s="1077"/>
      <c r="M17" s="1078"/>
      <c r="N17" s="191"/>
      <c r="O17" s="1090" t="s">
        <v>285</v>
      </c>
      <c r="P17" s="1090"/>
      <c r="Q17" s="1089"/>
      <c r="R17" s="1089"/>
      <c r="S17" s="1089"/>
      <c r="T17" s="1089"/>
      <c r="U17" s="1089"/>
      <c r="V17" s="614" t="s">
        <v>286</v>
      </c>
      <c r="W17" s="614"/>
      <c r="X17" s="1089"/>
      <c r="Y17" s="1089"/>
      <c r="Z17" s="1089"/>
      <c r="AA17" s="1089"/>
      <c r="AB17" s="1089"/>
      <c r="AC17" s="192"/>
      <c r="AI17" s="957" t="str">
        <f>IF(AND(X17&lt;&gt;"",Q17&lt;&gt;""),"OK","未入力")</f>
        <v>未入力</v>
      </c>
      <c r="AJ17" s="958"/>
      <c r="AK17" s="959"/>
      <c r="AL17" s="77" t="s">
        <v>287</v>
      </c>
      <c r="AM17" s="432"/>
      <c r="AN17" s="432"/>
      <c r="AO17" s="432"/>
      <c r="AP17" s="432"/>
      <c r="AQ17" s="432"/>
      <c r="AR17" s="190"/>
      <c r="AS17" s="1085" t="s">
        <v>507</v>
      </c>
      <c r="AT17" s="1085"/>
      <c r="AU17" s="1085"/>
      <c r="AV17" s="1085"/>
      <c r="AW17" s="1085"/>
      <c r="AX17" s="1085"/>
      <c r="AY17" s="1085"/>
      <c r="AZ17" s="1085"/>
      <c r="BA17" s="1085"/>
      <c r="BB17" s="1085"/>
      <c r="BC17" s="1085"/>
      <c r="BD17" s="1085"/>
      <c r="BE17" s="1085"/>
      <c r="BF17" s="1085"/>
      <c r="BG17" s="1085"/>
      <c r="BH17" s="1085"/>
      <c r="BI17" s="1085"/>
      <c r="BJ17" s="1085"/>
      <c r="BK17" s="1085"/>
      <c r="BL17" s="1085"/>
      <c r="BM17" s="1085"/>
      <c r="BN17" s="1085"/>
      <c r="BO17" s="1085"/>
      <c r="BP17" s="1085"/>
      <c r="BQ17" s="1086"/>
    </row>
    <row r="18" spans="2:69" ht="37.5" customHeight="1" thickBot="1">
      <c r="B18" s="1051"/>
      <c r="C18" s="1052"/>
      <c r="D18" s="1052"/>
      <c r="E18" s="1052"/>
      <c r="F18" s="1052"/>
      <c r="G18" s="1052"/>
      <c r="H18" s="1052"/>
      <c r="I18" s="1052"/>
      <c r="J18" s="1053"/>
      <c r="K18" s="1073" t="s">
        <v>72</v>
      </c>
      <c r="L18" s="1074"/>
      <c r="M18" s="1075"/>
      <c r="N18" s="93"/>
      <c r="O18" s="1065"/>
      <c r="P18" s="1065"/>
      <c r="Q18" s="1065"/>
      <c r="R18" s="1065"/>
      <c r="S18" s="1065"/>
      <c r="T18" s="1065"/>
      <c r="U18" s="1065"/>
      <c r="V18" s="1065"/>
      <c r="W18" s="1065"/>
      <c r="X18" s="1065"/>
      <c r="Y18" s="1065"/>
      <c r="Z18" s="1065"/>
      <c r="AA18" s="1065"/>
      <c r="AB18" s="1065"/>
      <c r="AC18" s="94"/>
      <c r="AD18" s="91"/>
      <c r="AI18" s="957" t="str">
        <f>IF(O18&lt;&gt;"","OK","未入力")</f>
        <v>未入力</v>
      </c>
      <c r="AJ18" s="958"/>
      <c r="AK18" s="959"/>
      <c r="AL18" s="77" t="s">
        <v>288</v>
      </c>
      <c r="AM18" s="432"/>
      <c r="AN18" s="432"/>
      <c r="AO18" s="432"/>
      <c r="AP18" s="432"/>
      <c r="AQ18" s="432"/>
      <c r="AR18" s="189"/>
      <c r="AS18" s="1083"/>
      <c r="AT18" s="1083"/>
      <c r="AU18" s="1083"/>
      <c r="AV18" s="1083"/>
      <c r="AW18" s="1083"/>
      <c r="AX18" s="1083"/>
      <c r="AY18" s="1083"/>
      <c r="AZ18" s="1083"/>
      <c r="BA18" s="1083"/>
      <c r="BB18" s="1083"/>
      <c r="BC18" s="1083"/>
      <c r="BD18" s="1083"/>
      <c r="BE18" s="1083"/>
      <c r="BF18" s="1083"/>
      <c r="BG18" s="1083"/>
      <c r="BH18" s="1083"/>
      <c r="BI18" s="1083"/>
      <c r="BJ18" s="1083"/>
      <c r="BK18" s="1083"/>
      <c r="BL18" s="1083"/>
      <c r="BM18" s="1083"/>
      <c r="BN18" s="1083"/>
      <c r="BO18" s="1083"/>
      <c r="BP18" s="1083"/>
      <c r="BQ18" s="1084"/>
    </row>
    <row r="19" spans="2:69" ht="37.5" customHeight="1">
      <c r="B19" s="1045" t="s">
        <v>595</v>
      </c>
      <c r="C19" s="1046"/>
      <c r="D19" s="1046"/>
      <c r="E19" s="1046"/>
      <c r="F19" s="1046"/>
      <c r="G19" s="1046"/>
      <c r="H19" s="1046"/>
      <c r="I19" s="1046"/>
      <c r="J19" s="1047"/>
      <c r="K19" s="1059" t="s">
        <v>39</v>
      </c>
      <c r="L19" s="1060"/>
      <c r="M19" s="1061"/>
      <c r="N19" s="88"/>
      <c r="O19" s="1054"/>
      <c r="P19" s="1054"/>
      <c r="Q19" s="1054"/>
      <c r="R19" s="1054"/>
      <c r="S19" s="1054"/>
      <c r="T19" s="1054"/>
      <c r="U19" s="1054"/>
      <c r="V19" s="1054"/>
      <c r="W19" s="1054"/>
      <c r="X19" s="1054"/>
      <c r="Y19" s="1054"/>
      <c r="Z19" s="1054"/>
      <c r="AA19" s="1054"/>
      <c r="AB19" s="1054"/>
      <c r="AC19" s="89"/>
      <c r="AI19" s="957" t="str">
        <f>IF(O19&lt;&gt;"","OK","未入力")</f>
        <v>未入力</v>
      </c>
      <c r="AJ19" s="958"/>
      <c r="AK19" s="959"/>
      <c r="AL19" s="77" t="s">
        <v>280</v>
      </c>
      <c r="AM19" s="432"/>
      <c r="AN19" s="432"/>
      <c r="AO19" s="432"/>
      <c r="AP19" s="432"/>
      <c r="AQ19" s="432"/>
      <c r="AR19" s="193"/>
      <c r="AS19" s="1087"/>
      <c r="AT19" s="1087"/>
      <c r="AU19" s="1087"/>
      <c r="AV19" s="1087"/>
      <c r="AW19" s="1087"/>
      <c r="AX19" s="1087"/>
      <c r="AY19" s="1087"/>
      <c r="AZ19" s="1087"/>
      <c r="BA19" s="1087"/>
      <c r="BB19" s="1087"/>
      <c r="BC19" s="1087"/>
      <c r="BD19" s="1087"/>
      <c r="BE19" s="1087"/>
      <c r="BF19" s="1087"/>
      <c r="BG19" s="1087"/>
      <c r="BH19" s="1087"/>
      <c r="BI19" s="1087"/>
      <c r="BJ19" s="1087"/>
      <c r="BK19" s="1087"/>
      <c r="BL19" s="1087"/>
      <c r="BM19" s="1087"/>
      <c r="BN19" s="1087"/>
      <c r="BO19" s="1087"/>
      <c r="BP19" s="1087"/>
      <c r="BQ19" s="1088"/>
    </row>
    <row r="20" spans="2:69" ht="37.5" customHeight="1">
      <c r="B20" s="1048"/>
      <c r="C20" s="1049"/>
      <c r="D20" s="1049"/>
      <c r="E20" s="1049"/>
      <c r="F20" s="1049"/>
      <c r="G20" s="1049"/>
      <c r="H20" s="1049"/>
      <c r="I20" s="1049"/>
      <c r="J20" s="1050"/>
      <c r="K20" s="1056" t="s">
        <v>197</v>
      </c>
      <c r="L20" s="1057"/>
      <c r="M20" s="1058"/>
      <c r="N20" s="68"/>
      <c r="O20" s="860"/>
      <c r="P20" s="860"/>
      <c r="Q20" s="860"/>
      <c r="R20" s="860"/>
      <c r="S20" s="860"/>
      <c r="T20" s="860"/>
      <c r="U20" s="860"/>
      <c r="V20" s="860"/>
      <c r="W20" s="860"/>
      <c r="X20" s="860"/>
      <c r="Y20" s="860"/>
      <c r="Z20" s="860"/>
      <c r="AA20" s="860"/>
      <c r="AB20" s="860"/>
      <c r="AC20" s="90"/>
      <c r="AI20" s="957" t="str">
        <f>IF(O20&lt;&gt;"","OK","未入力")</f>
        <v>未入力</v>
      </c>
      <c r="AJ20" s="958"/>
      <c r="AK20" s="959"/>
      <c r="AL20" s="77" t="s">
        <v>281</v>
      </c>
      <c r="AM20" s="432"/>
      <c r="AN20" s="432"/>
      <c r="AO20" s="432"/>
      <c r="AP20" s="432"/>
      <c r="AQ20" s="432"/>
      <c r="AR20" s="190"/>
      <c r="AS20" s="1085"/>
      <c r="AT20" s="1085"/>
      <c r="AU20" s="1085"/>
      <c r="AV20" s="1085"/>
      <c r="AW20" s="1085"/>
      <c r="AX20" s="1085"/>
      <c r="AY20" s="1085"/>
      <c r="AZ20" s="1085"/>
      <c r="BA20" s="1085"/>
      <c r="BB20" s="1085"/>
      <c r="BC20" s="1085"/>
      <c r="BD20" s="1085"/>
      <c r="BE20" s="1085"/>
      <c r="BF20" s="1085"/>
      <c r="BG20" s="1085"/>
      <c r="BH20" s="1085"/>
      <c r="BI20" s="1085"/>
      <c r="BJ20" s="1085"/>
      <c r="BK20" s="1085"/>
      <c r="BL20" s="1085"/>
      <c r="BM20" s="1085"/>
      <c r="BN20" s="1085"/>
      <c r="BO20" s="1085"/>
      <c r="BP20" s="1085"/>
      <c r="BQ20" s="1086"/>
    </row>
    <row r="21" spans="2:69" ht="37.5" customHeight="1">
      <c r="B21" s="1048"/>
      <c r="C21" s="1049"/>
      <c r="D21" s="1049"/>
      <c r="E21" s="1049"/>
      <c r="F21" s="1049"/>
      <c r="G21" s="1049"/>
      <c r="H21" s="1049"/>
      <c r="I21" s="1049"/>
      <c r="J21" s="1050"/>
      <c r="K21" s="1056" t="s">
        <v>73</v>
      </c>
      <c r="L21" s="1057"/>
      <c r="M21" s="1058"/>
      <c r="N21" s="423"/>
      <c r="O21" s="935"/>
      <c r="P21" s="935"/>
      <c r="Q21" s="935"/>
      <c r="R21" s="935"/>
      <c r="S21" s="935"/>
      <c r="T21" s="935"/>
      <c r="U21" s="935"/>
      <c r="V21" s="935"/>
      <c r="W21" s="935"/>
      <c r="X21" s="935"/>
      <c r="Y21" s="935"/>
      <c r="Z21" s="935"/>
      <c r="AA21" s="935"/>
      <c r="AB21" s="935"/>
      <c r="AC21" s="428"/>
      <c r="AI21" s="957" t="str">
        <f>IF(O21&lt;&gt;"","OK","未入力")</f>
        <v>未入力</v>
      </c>
      <c r="AJ21" s="958"/>
      <c r="AK21" s="959"/>
      <c r="AL21" s="77" t="s">
        <v>282</v>
      </c>
      <c r="AM21" s="432"/>
      <c r="AN21" s="432"/>
      <c r="AO21" s="432"/>
      <c r="AP21" s="432"/>
      <c r="AQ21" s="432"/>
      <c r="AR21" s="427"/>
      <c r="AS21" s="1085" t="s">
        <v>283</v>
      </c>
      <c r="AT21" s="1085"/>
      <c r="AU21" s="1085"/>
      <c r="AV21" s="1085"/>
      <c r="AW21" s="1085"/>
      <c r="AX21" s="1085"/>
      <c r="AY21" s="1085"/>
      <c r="AZ21" s="1085"/>
      <c r="BA21" s="1085"/>
      <c r="BB21" s="1085"/>
      <c r="BC21" s="1085"/>
      <c r="BD21" s="1085"/>
      <c r="BE21" s="1085"/>
      <c r="BF21" s="1085"/>
      <c r="BG21" s="1085"/>
      <c r="BH21" s="1085"/>
      <c r="BI21" s="1085"/>
      <c r="BJ21" s="1085"/>
      <c r="BK21" s="1085"/>
      <c r="BL21" s="1085"/>
      <c r="BM21" s="1085"/>
      <c r="BN21" s="1085"/>
      <c r="BO21" s="1085"/>
      <c r="BP21" s="1085"/>
      <c r="BQ21" s="1086"/>
    </row>
    <row r="22" spans="2:69" ht="37.5" customHeight="1" thickBot="1">
      <c r="B22" s="1051"/>
      <c r="C22" s="1052"/>
      <c r="D22" s="1052"/>
      <c r="E22" s="1052"/>
      <c r="F22" s="1052"/>
      <c r="G22" s="1052"/>
      <c r="H22" s="1052"/>
      <c r="I22" s="1052"/>
      <c r="J22" s="1053"/>
      <c r="K22" s="1056" t="s">
        <v>208</v>
      </c>
      <c r="L22" s="1057"/>
      <c r="M22" s="1058"/>
      <c r="N22" s="421"/>
      <c r="O22" s="941"/>
      <c r="P22" s="941"/>
      <c r="Q22" s="941"/>
      <c r="R22" s="941"/>
      <c r="S22" s="941"/>
      <c r="T22" s="941"/>
      <c r="U22" s="941"/>
      <c r="V22" s="941"/>
      <c r="W22" s="941"/>
      <c r="X22" s="941"/>
      <c r="Y22" s="941"/>
      <c r="Z22" s="941"/>
      <c r="AA22" s="941"/>
      <c r="AB22" s="941"/>
      <c r="AC22" s="422"/>
      <c r="AI22" s="957" t="str">
        <f>IF(O22&lt;&gt;"","OK","未入力")</f>
        <v>未入力</v>
      </c>
      <c r="AJ22" s="958"/>
      <c r="AK22" s="959"/>
      <c r="AL22" s="77" t="s">
        <v>289</v>
      </c>
      <c r="AM22" s="432"/>
      <c r="AN22" s="432"/>
      <c r="AO22" s="432"/>
      <c r="AP22" s="432"/>
      <c r="AQ22" s="432"/>
      <c r="AR22" s="189"/>
      <c r="AS22" s="1092" t="s">
        <v>596</v>
      </c>
      <c r="AT22" s="1092"/>
      <c r="AU22" s="1092"/>
      <c r="AV22" s="1092"/>
      <c r="AW22" s="1092"/>
      <c r="AX22" s="1092"/>
      <c r="AY22" s="1092"/>
      <c r="AZ22" s="1092"/>
      <c r="BA22" s="1092"/>
      <c r="BB22" s="1092"/>
      <c r="BC22" s="1092"/>
      <c r="BD22" s="1092"/>
      <c r="BE22" s="1092"/>
      <c r="BF22" s="1092"/>
      <c r="BG22" s="1092"/>
      <c r="BH22" s="1092"/>
      <c r="BI22" s="1092"/>
      <c r="BJ22" s="1092"/>
      <c r="BK22" s="1092"/>
      <c r="BL22" s="1092"/>
      <c r="BM22" s="1092"/>
      <c r="BN22" s="1092"/>
      <c r="BO22" s="1092"/>
      <c r="BP22" s="1092"/>
      <c r="BQ22" s="1093"/>
    </row>
    <row r="23" spans="2:69" ht="37.5" customHeight="1">
      <c r="B23" s="1103" t="s">
        <v>207</v>
      </c>
      <c r="C23" s="1104"/>
      <c r="D23" s="1104"/>
      <c r="E23" s="1104"/>
      <c r="F23" s="1104"/>
      <c r="G23" s="1104"/>
      <c r="H23" s="1104"/>
      <c r="I23" s="1104"/>
      <c r="J23" s="1104"/>
      <c r="K23" s="1059" t="s">
        <v>39</v>
      </c>
      <c r="L23" s="1060"/>
      <c r="M23" s="1061"/>
      <c r="N23" s="88"/>
      <c r="O23" s="1054"/>
      <c r="P23" s="1054"/>
      <c r="Q23" s="1054"/>
      <c r="R23" s="1054"/>
      <c r="S23" s="1054"/>
      <c r="T23" s="1054"/>
      <c r="U23" s="1054"/>
      <c r="V23" s="1054"/>
      <c r="W23" s="1054"/>
      <c r="X23" s="1054"/>
      <c r="Y23" s="1054"/>
      <c r="Z23" s="1054"/>
      <c r="AA23" s="1054"/>
      <c r="AB23" s="1054"/>
      <c r="AC23" s="89"/>
      <c r="AI23" s="957" t="str">
        <f>IF(O23&lt;&gt;"","OK",IF(O24="就職支援責任者に同じ","OK","未入力"))</f>
        <v>未入力</v>
      </c>
      <c r="AJ23" s="958"/>
      <c r="AK23" s="959"/>
      <c r="AL23" s="77" t="s">
        <v>280</v>
      </c>
      <c r="AM23" s="432"/>
      <c r="AN23" s="432"/>
      <c r="AO23" s="432"/>
      <c r="AP23" s="432"/>
      <c r="AQ23" s="432"/>
      <c r="AR23" s="193"/>
      <c r="AS23" s="1087" t="s">
        <v>428</v>
      </c>
      <c r="AT23" s="1087"/>
      <c r="AU23" s="1087"/>
      <c r="AV23" s="1087"/>
      <c r="AW23" s="1087"/>
      <c r="AX23" s="1087"/>
      <c r="AY23" s="1087"/>
      <c r="AZ23" s="1087"/>
      <c r="BA23" s="1087"/>
      <c r="BB23" s="1087"/>
      <c r="BC23" s="1087"/>
      <c r="BD23" s="1087"/>
      <c r="BE23" s="1087"/>
      <c r="BF23" s="1087"/>
      <c r="BG23" s="1087"/>
      <c r="BH23" s="1087"/>
      <c r="BI23" s="1087"/>
      <c r="BJ23" s="1087"/>
      <c r="BK23" s="1087"/>
      <c r="BL23" s="1087"/>
      <c r="BM23" s="1087"/>
      <c r="BN23" s="1087"/>
      <c r="BO23" s="1087"/>
      <c r="BP23" s="1087"/>
      <c r="BQ23" s="1088"/>
    </row>
    <row r="24" spans="2:69" ht="37.5" customHeight="1">
      <c r="B24" s="1105"/>
      <c r="C24" s="1106"/>
      <c r="D24" s="1106"/>
      <c r="E24" s="1106"/>
      <c r="F24" s="1106"/>
      <c r="G24" s="1106"/>
      <c r="H24" s="1106"/>
      <c r="I24" s="1106"/>
      <c r="J24" s="1106"/>
      <c r="K24" s="1056" t="s">
        <v>197</v>
      </c>
      <c r="L24" s="1057"/>
      <c r="M24" s="1058"/>
      <c r="N24" s="68"/>
      <c r="O24" s="860"/>
      <c r="P24" s="860"/>
      <c r="Q24" s="860"/>
      <c r="R24" s="860"/>
      <c r="S24" s="860"/>
      <c r="T24" s="860"/>
      <c r="U24" s="860"/>
      <c r="V24" s="860"/>
      <c r="W24" s="860"/>
      <c r="X24" s="860"/>
      <c r="Y24" s="860"/>
      <c r="Z24" s="860"/>
      <c r="AA24" s="860"/>
      <c r="AB24" s="860"/>
      <c r="AC24" s="90"/>
      <c r="AI24" s="957" t="str">
        <f>IF(O24&lt;&gt;"","OK","未入力")</f>
        <v>未入力</v>
      </c>
      <c r="AJ24" s="958"/>
      <c r="AK24" s="959"/>
      <c r="AL24" s="77" t="s">
        <v>281</v>
      </c>
      <c r="AM24" s="432"/>
      <c r="AN24" s="432"/>
      <c r="AO24" s="432"/>
      <c r="AP24" s="432"/>
      <c r="AQ24" s="432"/>
      <c r="AR24" s="190"/>
      <c r="AS24" s="1085" t="s">
        <v>506</v>
      </c>
      <c r="AT24" s="1085"/>
      <c r="AU24" s="1085"/>
      <c r="AV24" s="1085"/>
      <c r="AW24" s="1085"/>
      <c r="AX24" s="1085"/>
      <c r="AY24" s="1085"/>
      <c r="AZ24" s="1085"/>
      <c r="BA24" s="1085"/>
      <c r="BB24" s="1085"/>
      <c r="BC24" s="1085"/>
      <c r="BD24" s="1085"/>
      <c r="BE24" s="1085"/>
      <c r="BF24" s="1085"/>
      <c r="BG24" s="1085"/>
      <c r="BH24" s="1085"/>
      <c r="BI24" s="1085"/>
      <c r="BJ24" s="1085"/>
      <c r="BK24" s="1085"/>
      <c r="BL24" s="1085"/>
      <c r="BM24" s="1085"/>
      <c r="BN24" s="1085"/>
      <c r="BO24" s="1085"/>
      <c r="BP24" s="1085"/>
      <c r="BQ24" s="1086"/>
    </row>
    <row r="25" spans="2:69" ht="37.5" customHeight="1">
      <c r="B25" s="1107"/>
      <c r="C25" s="1108"/>
      <c r="D25" s="1108"/>
      <c r="E25" s="1108"/>
      <c r="F25" s="1108"/>
      <c r="G25" s="1108"/>
      <c r="H25" s="1108"/>
      <c r="I25" s="1108"/>
      <c r="J25" s="1108"/>
      <c r="K25" s="1062" t="s">
        <v>73</v>
      </c>
      <c r="L25" s="1063"/>
      <c r="M25" s="1064"/>
      <c r="N25" s="81"/>
      <c r="O25" s="1055"/>
      <c r="P25" s="1055"/>
      <c r="Q25" s="1055"/>
      <c r="R25" s="1055"/>
      <c r="S25" s="1055"/>
      <c r="T25" s="1055"/>
      <c r="U25" s="1055"/>
      <c r="V25" s="1055"/>
      <c r="W25" s="1055"/>
      <c r="X25" s="1055"/>
      <c r="Y25" s="1055"/>
      <c r="Z25" s="1055"/>
      <c r="AA25" s="1055"/>
      <c r="AB25" s="1055"/>
      <c r="AC25" s="108"/>
      <c r="AI25" s="957" t="str">
        <f>IF(O25&lt;&gt;"","OK",IF(O24="就職支援責任者に同じ","OK","未入力"))</f>
        <v>未入力</v>
      </c>
      <c r="AJ25" s="958"/>
      <c r="AK25" s="959"/>
      <c r="AL25" s="77" t="s">
        <v>282</v>
      </c>
      <c r="AM25" s="432"/>
      <c r="AN25" s="432"/>
      <c r="AO25" s="432"/>
      <c r="AP25" s="432"/>
      <c r="AQ25" s="432"/>
      <c r="AR25" s="427"/>
      <c r="AS25" s="1085" t="s">
        <v>283</v>
      </c>
      <c r="AT25" s="1085"/>
      <c r="AU25" s="1085"/>
      <c r="AV25" s="1085"/>
      <c r="AW25" s="1085"/>
      <c r="AX25" s="1085"/>
      <c r="AY25" s="1085"/>
      <c r="AZ25" s="1085"/>
      <c r="BA25" s="1085"/>
      <c r="BB25" s="1085"/>
      <c r="BC25" s="1085"/>
      <c r="BD25" s="1085"/>
      <c r="BE25" s="1085"/>
      <c r="BF25" s="1085"/>
      <c r="BG25" s="1085"/>
      <c r="BH25" s="1085"/>
      <c r="BI25" s="1085"/>
      <c r="BJ25" s="1085"/>
      <c r="BK25" s="1085"/>
      <c r="BL25" s="1085"/>
      <c r="BM25" s="1085"/>
      <c r="BN25" s="1085"/>
      <c r="BO25" s="1085"/>
      <c r="BP25" s="1085"/>
      <c r="BQ25" s="1086"/>
    </row>
    <row r="26" spans="2:69" ht="37.5" customHeight="1" thickBot="1">
      <c r="B26" s="1109"/>
      <c r="C26" s="1110"/>
      <c r="D26" s="1110"/>
      <c r="E26" s="1110"/>
      <c r="F26" s="1110"/>
      <c r="G26" s="1110"/>
      <c r="H26" s="1110"/>
      <c r="I26" s="1110"/>
      <c r="J26" s="1110"/>
      <c r="K26" s="1073" t="s">
        <v>208</v>
      </c>
      <c r="L26" s="1074"/>
      <c r="M26" s="1075"/>
      <c r="N26" s="424"/>
      <c r="O26" s="1066"/>
      <c r="P26" s="1066"/>
      <c r="Q26" s="1066"/>
      <c r="R26" s="1066"/>
      <c r="S26" s="1066"/>
      <c r="T26" s="1066"/>
      <c r="U26" s="1066"/>
      <c r="V26" s="1066"/>
      <c r="W26" s="1066"/>
      <c r="X26" s="1066"/>
      <c r="Y26" s="1066"/>
      <c r="Z26" s="1066"/>
      <c r="AA26" s="1066"/>
      <c r="AB26" s="1066"/>
      <c r="AC26" s="425"/>
      <c r="AI26" s="932" t="str">
        <f>IF(O26&lt;&gt;"","OK",IF(O24="就職支援責任者に同じ","OK","未入力"))</f>
        <v>未入力</v>
      </c>
      <c r="AJ26" s="933"/>
      <c r="AK26" s="934"/>
      <c r="AL26" s="77" t="s">
        <v>289</v>
      </c>
      <c r="AM26" s="430"/>
      <c r="AN26" s="430"/>
      <c r="AO26" s="430"/>
      <c r="AP26" s="430"/>
      <c r="AQ26" s="431"/>
      <c r="AR26" s="189"/>
      <c r="AS26" s="1111" t="s">
        <v>597</v>
      </c>
      <c r="AT26" s="1111"/>
      <c r="AU26" s="1111"/>
      <c r="AV26" s="1111"/>
      <c r="AW26" s="1111"/>
      <c r="AX26" s="1111"/>
      <c r="AY26" s="1111"/>
      <c r="AZ26" s="1111"/>
      <c r="BA26" s="1111"/>
      <c r="BB26" s="1111"/>
      <c r="BC26" s="1111"/>
      <c r="BD26" s="1111"/>
      <c r="BE26" s="1111"/>
      <c r="BF26" s="1111"/>
      <c r="BG26" s="1111"/>
      <c r="BH26" s="1111"/>
      <c r="BI26" s="1111"/>
      <c r="BJ26" s="1111"/>
      <c r="BK26" s="1111"/>
      <c r="BL26" s="1111"/>
      <c r="BM26" s="1111"/>
      <c r="BN26" s="1111"/>
      <c r="BO26" s="1111"/>
      <c r="BP26" s="1111"/>
      <c r="BQ26" s="1112"/>
    </row>
    <row r="27" spans="2:69" ht="24" customHeight="1">
      <c r="C27" s="44" t="s">
        <v>74</v>
      </c>
      <c r="D27" s="673" t="s">
        <v>877</v>
      </c>
      <c r="E27" s="1113"/>
      <c r="F27" s="1113"/>
      <c r="G27" s="1113"/>
      <c r="H27" s="1113"/>
      <c r="I27" s="1113"/>
      <c r="J27" s="1113"/>
      <c r="K27" s="1113"/>
      <c r="L27" s="1113"/>
      <c r="M27" s="1113"/>
      <c r="N27" s="1113"/>
      <c r="O27" s="1113"/>
      <c r="P27" s="1113"/>
      <c r="Q27" s="1113"/>
      <c r="R27" s="1113"/>
      <c r="S27" s="1113"/>
      <c r="T27" s="1113"/>
      <c r="U27" s="1113"/>
      <c r="V27" s="1113"/>
      <c r="W27" s="1113"/>
      <c r="X27" s="1113"/>
      <c r="Y27" s="1113"/>
      <c r="Z27" s="1113"/>
      <c r="AA27" s="1113"/>
      <c r="AI27" s="86"/>
      <c r="AJ27" s="86"/>
      <c r="AK27" s="86"/>
      <c r="AL27" s="86"/>
      <c r="AM27" s="86"/>
      <c r="AN27" s="86"/>
      <c r="AO27" s="86"/>
      <c r="AP27" s="86"/>
      <c r="AQ27" s="86"/>
      <c r="AR27" s="86"/>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row>
    <row r="28" spans="2:69" ht="18" customHeight="1">
      <c r="D28" s="1114"/>
      <c r="E28" s="1114"/>
      <c r="F28" s="1114"/>
      <c r="G28" s="1114"/>
      <c r="H28" s="1114"/>
      <c r="I28" s="1114"/>
      <c r="J28" s="1114"/>
      <c r="K28" s="1114"/>
      <c r="L28" s="1114"/>
      <c r="M28" s="1114"/>
      <c r="N28" s="1114"/>
      <c r="O28" s="1114"/>
      <c r="P28" s="1114"/>
      <c r="Q28" s="1114"/>
      <c r="R28" s="1114"/>
      <c r="S28" s="1114"/>
      <c r="T28" s="1114"/>
      <c r="U28" s="1114"/>
      <c r="V28" s="1114"/>
      <c r="W28" s="1114"/>
      <c r="X28" s="1114"/>
      <c r="Y28" s="1114"/>
      <c r="Z28" s="1114"/>
      <c r="AA28" s="1114"/>
      <c r="AI28" s="86"/>
      <c r="AJ28" s="86"/>
      <c r="AK28" s="86"/>
      <c r="AL28" s="86"/>
      <c r="AM28" s="86"/>
      <c r="AN28" s="86"/>
      <c r="AO28" s="86"/>
      <c r="AP28" s="86"/>
      <c r="AQ28" s="86"/>
      <c r="AR28" s="86"/>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row>
    <row r="29" spans="2:69" ht="15" customHeight="1">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row>
    <row r="30" spans="2:69" ht="24" customHeight="1">
      <c r="B30" s="599" t="s">
        <v>120</v>
      </c>
      <c r="C30" s="599"/>
      <c r="D30" s="599"/>
      <c r="E30" s="599"/>
      <c r="F30" s="599"/>
      <c r="G30" s="599"/>
      <c r="H30" s="599"/>
      <c r="I30" s="599"/>
      <c r="J30" s="599"/>
      <c r="K30" s="434"/>
      <c r="L30" s="434"/>
      <c r="M30" s="434"/>
      <c r="N30" s="434"/>
      <c r="O30" s="434"/>
      <c r="P30" s="434"/>
      <c r="Q30" s="434"/>
      <c r="R30" s="434"/>
      <c r="S30" s="434"/>
      <c r="T30" s="434"/>
      <c r="U30" s="434"/>
      <c r="V30" s="434"/>
      <c r="W30" s="434"/>
      <c r="X30" s="434"/>
      <c r="Y30" s="434"/>
      <c r="Z30" s="434"/>
      <c r="AA30" s="434"/>
    </row>
    <row r="31" spans="2:69" ht="24" customHeight="1" thickBot="1">
      <c r="B31" s="2" t="s">
        <v>119</v>
      </c>
      <c r="C31" s="435"/>
      <c r="D31" s="435"/>
      <c r="E31" s="434"/>
      <c r="F31" s="435"/>
      <c r="G31" s="434"/>
      <c r="H31" s="434"/>
      <c r="I31" s="434"/>
      <c r="J31" s="434"/>
      <c r="K31" s="434"/>
      <c r="L31" s="434"/>
      <c r="M31" s="434"/>
      <c r="N31" s="434"/>
      <c r="O31" s="434"/>
      <c r="P31" s="434"/>
      <c r="Q31" s="434"/>
      <c r="R31" s="434"/>
      <c r="S31" s="434"/>
      <c r="T31" s="434"/>
      <c r="U31" s="434"/>
      <c r="V31" s="434"/>
      <c r="W31" s="434"/>
      <c r="X31" s="434"/>
      <c r="Y31" s="434"/>
      <c r="Z31" s="434"/>
      <c r="AA31" s="434"/>
      <c r="AB31" s="434"/>
    </row>
    <row r="32" spans="2:69" ht="37.5" customHeight="1">
      <c r="B32" s="99"/>
      <c r="C32" s="100" t="s">
        <v>205</v>
      </c>
      <c r="D32" s="101"/>
      <c r="E32" s="100"/>
      <c r="F32" s="101"/>
      <c r="G32" s="100"/>
      <c r="H32" s="100"/>
      <c r="I32" s="100"/>
      <c r="J32" s="100"/>
      <c r="K32" s="100"/>
      <c r="L32" s="100"/>
      <c r="M32" s="102"/>
      <c r="N32" s="95"/>
      <c r="O32" s="1115"/>
      <c r="P32" s="1115"/>
      <c r="Q32" s="1115"/>
      <c r="R32" s="1115"/>
      <c r="S32" s="1115"/>
      <c r="T32" s="1115"/>
      <c r="U32" s="1115"/>
      <c r="V32" s="1115"/>
      <c r="W32" s="1115"/>
      <c r="X32" s="1115"/>
      <c r="Y32" s="1115"/>
      <c r="Z32" s="1115"/>
      <c r="AA32" s="1115"/>
      <c r="AB32" s="1115"/>
      <c r="AC32" s="96"/>
      <c r="AI32" s="957" t="str">
        <f>IF(O32&lt;&gt;"","OK","未入力")</f>
        <v>未入力</v>
      </c>
      <c r="AJ32" s="958"/>
      <c r="AK32" s="959"/>
      <c r="AL32" s="77" t="s">
        <v>290</v>
      </c>
      <c r="AM32" s="430"/>
      <c r="AN32" s="430"/>
      <c r="AO32" s="430"/>
      <c r="AP32" s="430"/>
      <c r="AQ32" s="430"/>
      <c r="AR32" s="64"/>
      <c r="AS32" s="64"/>
      <c r="AT32" s="65"/>
      <c r="AU32" s="77"/>
      <c r="AV32" s="642" t="s">
        <v>325</v>
      </c>
      <c r="AW32" s="642"/>
      <c r="AX32" s="642"/>
      <c r="AY32" s="642"/>
      <c r="AZ32" s="642"/>
      <c r="BA32" s="642"/>
      <c r="BB32" s="642"/>
      <c r="BC32" s="642"/>
      <c r="BD32" s="642"/>
      <c r="BE32" s="642"/>
      <c r="BF32" s="642"/>
      <c r="BG32" s="642"/>
      <c r="BH32" s="642"/>
      <c r="BI32" s="642"/>
      <c r="BJ32" s="642"/>
      <c r="BK32" s="642"/>
      <c r="BL32" s="642"/>
      <c r="BM32" s="642"/>
      <c r="BN32" s="642"/>
      <c r="BO32" s="642"/>
      <c r="BP32" s="642"/>
      <c r="BQ32" s="684"/>
    </row>
    <row r="33" spans="2:69" ht="37.5" customHeight="1" thickBot="1">
      <c r="B33" s="103"/>
      <c r="C33" s="104" t="s">
        <v>378</v>
      </c>
      <c r="D33" s="105"/>
      <c r="E33" s="105"/>
      <c r="F33" s="106"/>
      <c r="G33" s="104"/>
      <c r="H33" s="104"/>
      <c r="I33" s="104"/>
      <c r="J33" s="104"/>
      <c r="K33" s="104"/>
      <c r="L33" s="104"/>
      <c r="M33" s="107"/>
      <c r="N33" s="97"/>
      <c r="O33" s="1116"/>
      <c r="P33" s="1116"/>
      <c r="Q33" s="1116"/>
      <c r="R33" s="1116"/>
      <c r="S33" s="1116"/>
      <c r="T33" s="1116"/>
      <c r="U33" s="1117" t="str">
        <f>IF(O33="実施予定","（方法)","")</f>
        <v/>
      </c>
      <c r="V33" s="1117"/>
      <c r="W33" s="1117"/>
      <c r="X33" s="1118"/>
      <c r="Y33" s="1118"/>
      <c r="Z33" s="1118"/>
      <c r="AA33" s="1118"/>
      <c r="AB33" s="1118"/>
      <c r="AC33" s="1119"/>
      <c r="AI33" s="932" t="str">
        <f>IF(O33&lt;&gt;"","OK","未入力")</f>
        <v>未入力</v>
      </c>
      <c r="AJ33" s="933"/>
      <c r="AK33" s="934"/>
      <c r="AL33" s="703" t="s">
        <v>377</v>
      </c>
      <c r="AM33" s="704"/>
      <c r="AN33" s="704"/>
      <c r="AO33" s="704"/>
      <c r="AP33" s="704"/>
      <c r="AQ33" s="704"/>
      <c r="AR33" s="704"/>
      <c r="AS33" s="704"/>
      <c r="AT33" s="705"/>
      <c r="AU33" s="208"/>
      <c r="AV33" s="620" t="s">
        <v>381</v>
      </c>
      <c r="AW33" s="620"/>
      <c r="AX33" s="620"/>
      <c r="AY33" s="620"/>
      <c r="AZ33" s="620"/>
      <c r="BA33" s="620"/>
      <c r="BB33" s="620"/>
      <c r="BC33" s="620"/>
      <c r="BD33" s="620"/>
      <c r="BE33" s="620"/>
      <c r="BF33" s="620"/>
      <c r="BG33" s="620"/>
      <c r="BH33" s="620"/>
      <c r="BI33" s="620"/>
      <c r="BJ33" s="620"/>
      <c r="BK33" s="620"/>
      <c r="BL33" s="620"/>
      <c r="BM33" s="620"/>
      <c r="BN33" s="620"/>
      <c r="BO33" s="620"/>
      <c r="BP33" s="620"/>
      <c r="BQ33" s="1122"/>
    </row>
    <row r="34" spans="2:69" ht="24" customHeight="1">
      <c r="B34" s="2" t="s">
        <v>379</v>
      </c>
      <c r="C34" s="435"/>
      <c r="D34" s="435"/>
      <c r="E34" s="434"/>
      <c r="F34" s="435"/>
      <c r="G34" s="435"/>
      <c r="H34" s="435"/>
      <c r="I34" s="435"/>
      <c r="J34" s="435"/>
      <c r="K34" s="435"/>
      <c r="AI34" s="932" t="str">
        <f>IF(AND(O33="実施予定",X33&lt;&gt;""),"OK",IF(AND(O33="予定なし",X33=""),"OK","未入力"))</f>
        <v>未入力</v>
      </c>
      <c r="AJ34" s="933"/>
      <c r="AK34" s="934"/>
      <c r="AL34" s="1120"/>
      <c r="AM34" s="1090"/>
      <c r="AN34" s="1090"/>
      <c r="AO34" s="1090"/>
      <c r="AP34" s="1090"/>
      <c r="AQ34" s="1090"/>
      <c r="AR34" s="1090"/>
      <c r="AS34" s="1090"/>
      <c r="AT34" s="1121"/>
      <c r="AU34" s="24"/>
      <c r="AV34" s="1123"/>
      <c r="AW34" s="1123"/>
      <c r="AX34" s="1123"/>
      <c r="AY34" s="1123"/>
      <c r="AZ34" s="1123"/>
      <c r="BA34" s="1123"/>
      <c r="BB34" s="1123"/>
      <c r="BC34" s="1123"/>
      <c r="BD34" s="1123"/>
      <c r="BE34" s="1123"/>
      <c r="BF34" s="1123"/>
      <c r="BG34" s="1123"/>
      <c r="BH34" s="1123"/>
      <c r="BI34" s="1123"/>
      <c r="BJ34" s="1123"/>
      <c r="BK34" s="1123"/>
      <c r="BL34" s="1123"/>
      <c r="BM34" s="1123"/>
      <c r="BN34" s="1123"/>
      <c r="BO34" s="1123"/>
      <c r="BP34" s="1123"/>
      <c r="BQ34" s="1124"/>
    </row>
    <row r="35" spans="2:69" ht="24" customHeight="1">
      <c r="B35" s="1094"/>
      <c r="C35" s="1095"/>
      <c r="D35" s="1095"/>
      <c r="E35" s="1095"/>
      <c r="F35" s="1095"/>
      <c r="G35" s="1095"/>
      <c r="H35" s="1095"/>
      <c r="I35" s="1095"/>
      <c r="J35" s="1095"/>
      <c r="K35" s="1095"/>
      <c r="L35" s="1095"/>
      <c r="M35" s="1095"/>
      <c r="N35" s="1095"/>
      <c r="O35" s="1095"/>
      <c r="P35" s="1095"/>
      <c r="Q35" s="1095"/>
      <c r="R35" s="1095"/>
      <c r="S35" s="1095"/>
      <c r="T35" s="1095"/>
      <c r="U35" s="1095"/>
      <c r="V35" s="1095"/>
      <c r="W35" s="1095"/>
      <c r="X35" s="1095"/>
      <c r="Y35" s="1095"/>
      <c r="Z35" s="1095"/>
      <c r="AA35" s="1095"/>
      <c r="AB35" s="1095"/>
      <c r="AC35" s="1096"/>
      <c r="AD35" s="84"/>
    </row>
    <row r="36" spans="2:69" ht="24" customHeight="1">
      <c r="B36" s="1097"/>
      <c r="C36" s="1098"/>
      <c r="D36" s="1098"/>
      <c r="E36" s="1098"/>
      <c r="F36" s="1098"/>
      <c r="G36" s="1098"/>
      <c r="H36" s="1098"/>
      <c r="I36" s="1098"/>
      <c r="J36" s="1098"/>
      <c r="K36" s="1098"/>
      <c r="L36" s="1098"/>
      <c r="M36" s="1098"/>
      <c r="N36" s="1098"/>
      <c r="O36" s="1098"/>
      <c r="P36" s="1098"/>
      <c r="Q36" s="1098"/>
      <c r="R36" s="1098"/>
      <c r="S36" s="1098"/>
      <c r="T36" s="1098"/>
      <c r="U36" s="1098"/>
      <c r="V36" s="1098"/>
      <c r="W36" s="1098"/>
      <c r="X36" s="1098"/>
      <c r="Y36" s="1098"/>
      <c r="Z36" s="1098"/>
      <c r="AA36" s="1098"/>
      <c r="AB36" s="1098"/>
      <c r="AC36" s="1099"/>
      <c r="AD36" s="84"/>
    </row>
    <row r="37" spans="2:69" ht="24" customHeight="1">
      <c r="B37" s="1100"/>
      <c r="C37" s="1101"/>
      <c r="D37" s="1101"/>
      <c r="E37" s="1101"/>
      <c r="F37" s="1101"/>
      <c r="G37" s="1101"/>
      <c r="H37" s="1101"/>
      <c r="I37" s="1101"/>
      <c r="J37" s="1101"/>
      <c r="K37" s="1101"/>
      <c r="L37" s="1101"/>
      <c r="M37" s="1101"/>
      <c r="N37" s="1101"/>
      <c r="O37" s="1101"/>
      <c r="P37" s="1101"/>
      <c r="Q37" s="1101"/>
      <c r="R37" s="1101"/>
      <c r="S37" s="1101"/>
      <c r="T37" s="1101"/>
      <c r="U37" s="1101"/>
      <c r="V37" s="1101"/>
      <c r="W37" s="1101"/>
      <c r="X37" s="1101"/>
      <c r="Y37" s="1101"/>
      <c r="Z37" s="1101"/>
      <c r="AA37" s="1101"/>
      <c r="AB37" s="1101"/>
      <c r="AC37" s="1102"/>
      <c r="AD37" s="84"/>
    </row>
    <row r="39" spans="2:69" ht="24" customHeight="1">
      <c r="I39" s="2" t="s">
        <v>177</v>
      </c>
      <c r="O39" s="2" t="s">
        <v>61</v>
      </c>
    </row>
    <row r="40" spans="2:69" ht="24" customHeight="1">
      <c r="O40" s="2" t="s">
        <v>44</v>
      </c>
    </row>
    <row r="41" spans="2:69" ht="24" customHeight="1">
      <c r="O41" s="2" t="s">
        <v>411</v>
      </c>
    </row>
    <row r="42" spans="2:69" ht="24" customHeight="1">
      <c r="O42" s="2" t="s">
        <v>291</v>
      </c>
    </row>
    <row r="43" spans="2:69" ht="24" customHeight="1">
      <c r="O43" s="2" t="s">
        <v>564</v>
      </c>
    </row>
    <row r="44" spans="2:69" ht="24" customHeight="1">
      <c r="O44" s="2" t="s">
        <v>577</v>
      </c>
    </row>
    <row r="45" spans="2:69" ht="24" customHeight="1">
      <c r="O45" s="2" t="s">
        <v>411</v>
      </c>
    </row>
    <row r="46" spans="2:69" ht="24" customHeight="1">
      <c r="O46" s="2" t="s">
        <v>203</v>
      </c>
    </row>
    <row r="47" spans="2:69" ht="24" customHeight="1">
      <c r="O47" s="2" t="s">
        <v>204</v>
      </c>
    </row>
  </sheetData>
  <mergeCells count="116">
    <mergeCell ref="B35:AC37"/>
    <mergeCell ref="B23:J26"/>
    <mergeCell ref="K26:M26"/>
    <mergeCell ref="O26:AB26"/>
    <mergeCell ref="AI26:AK26"/>
    <mergeCell ref="AS26:BQ26"/>
    <mergeCell ref="D27:AA28"/>
    <mergeCell ref="B30:J30"/>
    <mergeCell ref="O32:AB32"/>
    <mergeCell ref="AV32:BQ32"/>
    <mergeCell ref="AI24:AK24"/>
    <mergeCell ref="AS24:BQ24"/>
    <mergeCell ref="AI25:AK25"/>
    <mergeCell ref="AI33:AK33"/>
    <mergeCell ref="AI32:AK32"/>
    <mergeCell ref="AS25:BQ25"/>
    <mergeCell ref="O33:T33"/>
    <mergeCell ref="U33:W33"/>
    <mergeCell ref="X33:AC33"/>
    <mergeCell ref="AL33:AT34"/>
    <mergeCell ref="AV33:BQ34"/>
    <mergeCell ref="AI34:AK34"/>
    <mergeCell ref="AS23:BQ23"/>
    <mergeCell ref="AI23:AK23"/>
    <mergeCell ref="AI22:AK22"/>
    <mergeCell ref="AS22:BQ22"/>
    <mergeCell ref="AI19:AK19"/>
    <mergeCell ref="AS19:BQ19"/>
    <mergeCell ref="AI13:AK13"/>
    <mergeCell ref="AS13:BQ13"/>
    <mergeCell ref="AI14:AK14"/>
    <mergeCell ref="AS14:BQ14"/>
    <mergeCell ref="AI15:AK15"/>
    <mergeCell ref="AS17:BQ17"/>
    <mergeCell ref="AS18:BQ18"/>
    <mergeCell ref="AI16:AK16"/>
    <mergeCell ref="AI17:AK17"/>
    <mergeCell ref="AI18:AK18"/>
    <mergeCell ref="AS16:BQ16"/>
    <mergeCell ref="AS15:BQ15"/>
    <mergeCell ref="O14:AB14"/>
    <mergeCell ref="O17:P17"/>
    <mergeCell ref="Q17:U17"/>
    <mergeCell ref="V17:W17"/>
    <mergeCell ref="X17:AB17"/>
    <mergeCell ref="AI20:AK20"/>
    <mergeCell ref="AS20:BQ20"/>
    <mergeCell ref="AI21:AK21"/>
    <mergeCell ref="AS21:BQ21"/>
    <mergeCell ref="AI10:AK10"/>
    <mergeCell ref="AS10:BQ10"/>
    <mergeCell ref="AI12:AK12"/>
    <mergeCell ref="AS12:BQ12"/>
    <mergeCell ref="AI11:AK11"/>
    <mergeCell ref="AS11:BQ11"/>
    <mergeCell ref="AI9:AK9"/>
    <mergeCell ref="AS9:BQ9"/>
    <mergeCell ref="K21:M21"/>
    <mergeCell ref="O16:AB16"/>
    <mergeCell ref="K13:M13"/>
    <mergeCell ref="K16:M16"/>
    <mergeCell ref="K11:M11"/>
    <mergeCell ref="Q12:U12"/>
    <mergeCell ref="X12:AB12"/>
    <mergeCell ref="V12:W12"/>
    <mergeCell ref="O15:AB15"/>
    <mergeCell ref="O12:P12"/>
    <mergeCell ref="K14:M14"/>
    <mergeCell ref="K15:M15"/>
    <mergeCell ref="K17:M17"/>
    <mergeCell ref="K18:M18"/>
    <mergeCell ref="K19:M19"/>
    <mergeCell ref="K20:M20"/>
    <mergeCell ref="O2:R2"/>
    <mergeCell ref="S2:AC2"/>
    <mergeCell ref="S1:AC1"/>
    <mergeCell ref="E1:R1"/>
    <mergeCell ref="O6:AB6"/>
    <mergeCell ref="AS6:BQ7"/>
    <mergeCell ref="AI6:AK6"/>
    <mergeCell ref="AI7:AK7"/>
    <mergeCell ref="AI8:AK8"/>
    <mergeCell ref="AS8:BQ8"/>
    <mergeCell ref="A1:D1"/>
    <mergeCell ref="B6:J8"/>
    <mergeCell ref="K6:M6"/>
    <mergeCell ref="K7:M7"/>
    <mergeCell ref="K8:M8"/>
    <mergeCell ref="K12:M12"/>
    <mergeCell ref="B9:J13"/>
    <mergeCell ref="K9:M9"/>
    <mergeCell ref="K10:M10"/>
    <mergeCell ref="B14:J18"/>
    <mergeCell ref="B19:J22"/>
    <mergeCell ref="O3:R3"/>
    <mergeCell ref="O22:AB22"/>
    <mergeCell ref="O23:AB23"/>
    <mergeCell ref="O25:AB25"/>
    <mergeCell ref="K22:M22"/>
    <mergeCell ref="K23:M23"/>
    <mergeCell ref="K25:M25"/>
    <mergeCell ref="K24:M24"/>
    <mergeCell ref="O24:AB24"/>
    <mergeCell ref="O18:AB18"/>
    <mergeCell ref="O19:AB19"/>
    <mergeCell ref="O20:AB20"/>
    <mergeCell ref="O4:R4"/>
    <mergeCell ref="S3:AC3"/>
    <mergeCell ref="S4:AC4"/>
    <mergeCell ref="O9:AB9"/>
    <mergeCell ref="O10:AB10"/>
    <mergeCell ref="O7:AB7"/>
    <mergeCell ref="O8:AB8"/>
    <mergeCell ref="O11:AB11"/>
    <mergeCell ref="O13:AB13"/>
    <mergeCell ref="O21:AB21"/>
  </mergeCells>
  <phoneticPr fontId="6"/>
  <dataValidations count="5">
    <dataValidation type="list" allowBlank="1" showInputMessage="1" showErrorMessage="1" sqref="O25:AB25" xr:uid="{AE506850-968C-42A6-B896-711449EAA4B6}">
      <formula1>$O$39:$O$41</formula1>
    </dataValidation>
    <dataValidation type="list" allowBlank="1" showInputMessage="1" showErrorMessage="1" sqref="O32:O33 P32:AB32" xr:uid="{259FB92D-E117-4964-A5EB-B5E94CAEF295}">
      <formula1>$O$46:$O$47</formula1>
    </dataValidation>
    <dataValidation type="list" allowBlank="1" showInputMessage="1" showErrorMessage="1" sqref="O8:AB8 O16:AB16 O21:AB21 O11:AB11" xr:uid="{B8392B8C-2DC0-4AC9-B009-32BA4282B004}">
      <formula1>$O$39:$O$40</formula1>
    </dataValidation>
    <dataValidation type="list" allowBlank="1" showInputMessage="1" showErrorMessage="1" sqref="O26:AB26 O22:AB22" xr:uid="{AC1853DD-53A1-4BC5-BF2A-59F33BCB7481}">
      <formula1>$O$42:$O$45</formula1>
    </dataValidation>
    <dataValidation imeMode="off" allowBlank="1" showInputMessage="1" showErrorMessage="1" sqref="S2:AC4" xr:uid="{A9494762-02E2-4E12-92DB-129142DF1EB6}"/>
  </dataValidations>
  <printOptions horizontalCentered="1"/>
  <pageMargins left="0.70866141732283472" right="0.70866141732283472" top="0.39370078740157483" bottom="0.35433070866141736" header="0.19685039370078741" footer="0.19685039370078741"/>
  <pageSetup paperSize="9" scale="73"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X56"/>
  <sheetViews>
    <sheetView view="pageBreakPreview" zoomScale="90" zoomScaleNormal="100" zoomScaleSheetLayoutView="90" workbookViewId="0">
      <selection activeCell="V1" sqref="V1:AF1"/>
    </sheetView>
  </sheetViews>
  <sheetFormatPr defaultColWidth="3.125" defaultRowHeight="24" customHeight="1"/>
  <cols>
    <col min="1" max="18" width="3.125" style="2"/>
    <col min="19" max="19" width="3.125" style="2" customWidth="1"/>
    <col min="20" max="31" width="3.125" style="2"/>
    <col min="32" max="32" width="1.625" style="2" customWidth="1"/>
    <col min="33" max="36" width="3.125" style="2" customWidth="1"/>
    <col min="37" max="38" width="3.5" style="2" customWidth="1"/>
    <col min="39" max="44" width="3.125" style="2"/>
    <col min="45" max="69" width="3.25" style="2" customWidth="1"/>
    <col min="70" max="16384" width="3.125" style="2"/>
  </cols>
  <sheetData>
    <row r="1" spans="1:69" s="1" customFormat="1" ht="24" customHeight="1">
      <c r="A1" s="599" t="s">
        <v>58</v>
      </c>
      <c r="B1" s="599"/>
      <c r="C1" s="599"/>
      <c r="D1" s="599"/>
      <c r="E1" s="964" t="s">
        <v>59</v>
      </c>
      <c r="F1" s="965"/>
      <c r="G1" s="965"/>
      <c r="H1" s="965"/>
      <c r="I1" s="965"/>
      <c r="J1" s="965"/>
      <c r="K1" s="965"/>
      <c r="L1" s="965"/>
      <c r="M1" s="965"/>
      <c r="N1" s="965"/>
      <c r="O1" s="965"/>
      <c r="P1" s="965"/>
      <c r="Q1" s="965"/>
      <c r="S1" s="595"/>
      <c r="T1" s="595"/>
      <c r="U1" s="595"/>
      <c r="V1" s="711" t="str">
        <f>IF(COUNTIF(AH6:AJ31,"未入力"),"未入力の項目があります",IF(COUNTIF(AH6:AJ31,"ERROR"),"ERROR項目があります",""))</f>
        <v>未入力の項目があります</v>
      </c>
      <c r="W1" s="1151"/>
      <c r="X1" s="1151"/>
      <c r="Y1" s="1151"/>
      <c r="Z1" s="1151"/>
      <c r="AA1" s="1151"/>
      <c r="AB1" s="1151"/>
      <c r="AC1" s="1151"/>
      <c r="AD1" s="1151"/>
      <c r="AE1" s="1151"/>
      <c r="AF1" s="1151"/>
      <c r="AH1" s="285" t="s">
        <v>431</v>
      </c>
    </row>
    <row r="2" spans="1:69" s="536" customFormat="1" ht="24" customHeight="1">
      <c r="A2" s="528"/>
      <c r="B2" s="528"/>
      <c r="C2" s="528"/>
      <c r="D2" s="528"/>
      <c r="E2" s="531"/>
      <c r="F2" s="531"/>
      <c r="G2" s="531"/>
      <c r="H2" s="531"/>
      <c r="I2" s="531"/>
      <c r="J2" s="531"/>
      <c r="K2" s="531"/>
      <c r="L2" s="531"/>
      <c r="M2" s="531"/>
      <c r="N2" s="531"/>
      <c r="O2" s="531"/>
      <c r="P2" s="531"/>
      <c r="Q2" s="531"/>
      <c r="R2" s="708" t="s">
        <v>831</v>
      </c>
      <c r="S2" s="708"/>
      <c r="T2" s="708"/>
      <c r="U2" s="708"/>
      <c r="V2" s="710">
        <f>'１申請書'!$V$3</f>
        <v>46030</v>
      </c>
      <c r="W2" s="710"/>
      <c r="X2" s="710"/>
      <c r="Y2" s="710"/>
      <c r="Z2" s="710"/>
      <c r="AA2" s="710"/>
      <c r="AB2" s="710"/>
      <c r="AC2" s="710"/>
      <c r="AD2" s="710"/>
      <c r="AE2" s="710"/>
      <c r="AF2" s="710"/>
    </row>
    <row r="3" spans="1:69" s="1" customFormat="1" ht="24" customHeight="1">
      <c r="R3" s="909" t="s">
        <v>580</v>
      </c>
      <c r="S3" s="909"/>
      <c r="T3" s="909"/>
      <c r="U3" s="909"/>
      <c r="V3" s="709">
        <f>'１申請書'!$K$14</f>
        <v>0</v>
      </c>
      <c r="W3" s="709"/>
      <c r="X3" s="709"/>
      <c r="Y3" s="709"/>
      <c r="Z3" s="709"/>
      <c r="AA3" s="709"/>
      <c r="AB3" s="709"/>
      <c r="AC3" s="709"/>
      <c r="AD3" s="709"/>
      <c r="AE3" s="709"/>
      <c r="AF3" s="709"/>
      <c r="AH3" s="159"/>
    </row>
    <row r="4" spans="1:69" s="1" customFormat="1" ht="24" customHeight="1">
      <c r="R4" s="910" t="s">
        <v>96</v>
      </c>
      <c r="S4" s="910"/>
      <c r="T4" s="910"/>
      <c r="U4" s="910"/>
      <c r="V4" s="709">
        <f>'１申請書'!$K$9</f>
        <v>0</v>
      </c>
      <c r="W4" s="709"/>
      <c r="X4" s="709"/>
      <c r="Y4" s="709"/>
      <c r="Z4" s="709"/>
      <c r="AA4" s="709"/>
      <c r="AB4" s="709"/>
      <c r="AC4" s="709"/>
      <c r="AD4" s="709"/>
      <c r="AE4" s="709"/>
      <c r="AF4" s="709"/>
      <c r="AH4" s="159"/>
      <c r="AJ4" s="80" t="s">
        <v>277</v>
      </c>
    </row>
    <row r="5" spans="1:69" ht="24" customHeight="1">
      <c r="B5" s="3"/>
      <c r="C5" s="3"/>
      <c r="D5" s="4"/>
      <c r="E5" s="3"/>
      <c r="F5" s="3"/>
      <c r="G5" s="3"/>
      <c r="H5" s="3"/>
      <c r="I5" s="3"/>
      <c r="J5" s="3"/>
      <c r="AH5" s="956" t="s">
        <v>257</v>
      </c>
      <c r="AI5" s="956"/>
      <c r="AJ5" s="956"/>
    </row>
    <row r="6" spans="1:69" ht="60" customHeight="1">
      <c r="B6" s="859" t="s">
        <v>21</v>
      </c>
      <c r="C6" s="859"/>
      <c r="D6" s="859"/>
      <c r="E6" s="859"/>
      <c r="F6" s="859"/>
      <c r="G6" s="859"/>
      <c r="H6" s="859"/>
      <c r="I6" s="859"/>
      <c r="J6" s="859"/>
      <c r="K6" s="1166"/>
      <c r="L6" s="1167"/>
      <c r="M6" s="1167"/>
      <c r="N6" s="1167"/>
      <c r="O6" s="1167"/>
      <c r="P6" s="1167"/>
      <c r="Q6" s="1167"/>
      <c r="R6" s="1167"/>
      <c r="S6" s="1167"/>
      <c r="T6" s="1167"/>
      <c r="U6" s="1167"/>
      <c r="V6" s="1167"/>
      <c r="W6" s="1167"/>
      <c r="X6" s="1167"/>
      <c r="Y6" s="1167"/>
      <c r="Z6" s="1167"/>
      <c r="AA6" s="1167"/>
      <c r="AB6" s="1167"/>
      <c r="AC6" s="1167"/>
      <c r="AD6" s="1167"/>
      <c r="AE6" s="1168"/>
      <c r="AH6" s="957" t="str">
        <f>IF(K6&lt;&gt;"","OK","未入力")</f>
        <v>未入力</v>
      </c>
      <c r="AI6" s="958"/>
      <c r="AJ6" s="959"/>
      <c r="AK6" s="1131" t="s">
        <v>253</v>
      </c>
      <c r="AL6" s="1132"/>
      <c r="AM6" s="1132"/>
      <c r="AN6" s="1132"/>
      <c r="AO6" s="1132"/>
      <c r="AP6" s="1132"/>
      <c r="AQ6" s="1133"/>
      <c r="AR6" s="139"/>
      <c r="AS6" s="1132" t="s">
        <v>256</v>
      </c>
      <c r="AT6" s="1132"/>
      <c r="AU6" s="1132"/>
      <c r="AV6" s="1132"/>
      <c r="AW6" s="1132"/>
      <c r="AX6" s="1132"/>
      <c r="AY6" s="1132"/>
      <c r="AZ6" s="1132"/>
      <c r="BA6" s="1132"/>
      <c r="BB6" s="1132"/>
      <c r="BC6" s="1132"/>
      <c r="BD6" s="1132"/>
      <c r="BE6" s="1132"/>
      <c r="BF6" s="1132"/>
      <c r="BG6" s="1132"/>
      <c r="BH6" s="1132"/>
      <c r="BI6" s="1132"/>
      <c r="BJ6" s="1132"/>
      <c r="BK6" s="1132"/>
      <c r="BL6" s="1132"/>
      <c r="BM6" s="1132"/>
      <c r="BN6" s="1132"/>
      <c r="BO6" s="1132"/>
      <c r="BP6" s="1132"/>
      <c r="BQ6" s="1133"/>
    </row>
    <row r="7" spans="1:69" ht="60" customHeight="1">
      <c r="B7" s="859" t="s">
        <v>22</v>
      </c>
      <c r="C7" s="859"/>
      <c r="D7" s="859"/>
      <c r="E7" s="859"/>
      <c r="F7" s="859"/>
      <c r="G7" s="859"/>
      <c r="H7" s="859"/>
      <c r="I7" s="859"/>
      <c r="J7" s="859"/>
      <c r="K7" s="1166"/>
      <c r="L7" s="1167"/>
      <c r="M7" s="1167"/>
      <c r="N7" s="1167"/>
      <c r="O7" s="1167"/>
      <c r="P7" s="1167"/>
      <c r="Q7" s="1167"/>
      <c r="R7" s="1167"/>
      <c r="S7" s="1167"/>
      <c r="T7" s="1167"/>
      <c r="U7" s="1167"/>
      <c r="V7" s="1167"/>
      <c r="W7" s="1167"/>
      <c r="X7" s="1167"/>
      <c r="Y7" s="1167"/>
      <c r="Z7" s="1167"/>
      <c r="AA7" s="1167"/>
      <c r="AB7" s="1167"/>
      <c r="AC7" s="1167"/>
      <c r="AD7" s="1167"/>
      <c r="AE7" s="1168"/>
      <c r="AH7" s="932" t="str">
        <f>IF(K7&lt;&gt;"","OK","未入力")</f>
        <v>未入力</v>
      </c>
      <c r="AI7" s="933"/>
      <c r="AJ7" s="934"/>
      <c r="AK7" s="774" t="s">
        <v>254</v>
      </c>
      <c r="AL7" s="1190"/>
      <c r="AM7" s="1190"/>
      <c r="AN7" s="1190"/>
      <c r="AO7" s="1190"/>
      <c r="AP7" s="1190"/>
      <c r="AQ7" s="1147"/>
      <c r="AR7" s="116"/>
      <c r="AS7" s="1190" t="s">
        <v>255</v>
      </c>
      <c r="AT7" s="1190"/>
      <c r="AU7" s="1190"/>
      <c r="AV7" s="1190"/>
      <c r="AW7" s="1190"/>
      <c r="AX7" s="1190"/>
      <c r="AY7" s="1190"/>
      <c r="AZ7" s="1190"/>
      <c r="BA7" s="1190"/>
      <c r="BB7" s="1190"/>
      <c r="BC7" s="1190"/>
      <c r="BD7" s="1190"/>
      <c r="BE7" s="1190"/>
      <c r="BF7" s="1190"/>
      <c r="BG7" s="1190"/>
      <c r="BH7" s="1190"/>
      <c r="BI7" s="1190"/>
      <c r="BJ7" s="1190"/>
      <c r="BK7" s="1190"/>
      <c r="BL7" s="1190"/>
      <c r="BM7" s="1190"/>
      <c r="BN7" s="1190"/>
      <c r="BO7" s="1190"/>
      <c r="BP7" s="1190"/>
      <c r="BQ7" s="1147"/>
    </row>
    <row r="8" spans="1:69" ht="30" customHeight="1">
      <c r="B8" s="1155" t="s">
        <v>598</v>
      </c>
      <c r="C8" s="1156"/>
      <c r="D8" s="1156"/>
      <c r="E8" s="1156"/>
      <c r="F8" s="1156"/>
      <c r="G8" s="1156"/>
      <c r="H8" s="631"/>
      <c r="I8" s="632"/>
      <c r="J8" s="633"/>
      <c r="K8" s="616" t="s">
        <v>45</v>
      </c>
      <c r="L8" s="692"/>
      <c r="M8" s="692"/>
      <c r="N8" s="692"/>
      <c r="O8" s="692"/>
      <c r="P8" s="692"/>
      <c r="Q8" s="617"/>
      <c r="R8" s="616" t="s">
        <v>46</v>
      </c>
      <c r="S8" s="692"/>
      <c r="T8" s="692"/>
      <c r="U8" s="692"/>
      <c r="V8" s="692"/>
      <c r="W8" s="692"/>
      <c r="X8" s="617"/>
      <c r="Y8" s="616" t="s">
        <v>31</v>
      </c>
      <c r="Z8" s="692"/>
      <c r="AA8" s="692"/>
      <c r="AB8" s="692"/>
      <c r="AC8" s="692"/>
      <c r="AD8" s="692"/>
      <c r="AE8" s="617"/>
      <c r="AH8" s="264"/>
      <c r="AI8" s="264"/>
      <c r="AJ8" s="264"/>
      <c r="AK8" s="25"/>
      <c r="AL8" s="113"/>
    </row>
    <row r="9" spans="1:69" ht="30" customHeight="1">
      <c r="B9" s="1157"/>
      <c r="C9" s="1158"/>
      <c r="D9" s="1158"/>
      <c r="E9" s="1158"/>
      <c r="F9" s="1158"/>
      <c r="G9" s="1158"/>
      <c r="H9" s="1056" t="s">
        <v>43</v>
      </c>
      <c r="I9" s="1057"/>
      <c r="J9" s="1058"/>
      <c r="K9" s="116"/>
      <c r="L9" s="1161"/>
      <c r="M9" s="1161"/>
      <c r="N9" s="1161"/>
      <c r="O9" s="123" t="s">
        <v>32</v>
      </c>
      <c r="P9" s="117"/>
      <c r="Q9" s="118"/>
      <c r="R9" s="116"/>
      <c r="S9" s="1161"/>
      <c r="T9" s="1161"/>
      <c r="U9" s="1161"/>
      <c r="V9" s="123" t="s">
        <v>32</v>
      </c>
      <c r="W9" s="117"/>
      <c r="X9" s="118"/>
      <c r="Y9" s="119"/>
      <c r="Z9" s="1142">
        <f>SUM(L9,S9)</f>
        <v>0</v>
      </c>
      <c r="AA9" s="1142"/>
      <c r="AB9" s="1142"/>
      <c r="AC9" s="123" t="s">
        <v>32</v>
      </c>
      <c r="AD9" s="117"/>
      <c r="AE9" s="120"/>
      <c r="AH9" s="1128" t="str">
        <f>IF(AND(L9&lt;&gt;"",S9&lt;&gt;""),"OK","未入力")</f>
        <v>未入力</v>
      </c>
      <c r="AI9" s="1129"/>
      <c r="AJ9" s="1130"/>
      <c r="AK9" s="1193" t="s">
        <v>599</v>
      </c>
      <c r="AL9" s="1193"/>
      <c r="AM9" s="1193"/>
      <c r="AN9" s="1193"/>
      <c r="AO9" s="616" t="s">
        <v>213</v>
      </c>
      <c r="AP9" s="692"/>
      <c r="AQ9" s="617"/>
      <c r="AR9" s="22"/>
      <c r="AS9" s="620" t="s">
        <v>216</v>
      </c>
      <c r="AT9" s="620"/>
      <c r="AU9" s="620"/>
      <c r="AV9" s="620"/>
      <c r="AW9" s="620"/>
      <c r="AX9" s="620"/>
      <c r="AY9" s="620"/>
      <c r="AZ9" s="620"/>
      <c r="BA9" s="620"/>
      <c r="BB9" s="620"/>
      <c r="BC9" s="620"/>
      <c r="BD9" s="620"/>
      <c r="BE9" s="620"/>
      <c r="BF9" s="620"/>
      <c r="BG9" s="620"/>
      <c r="BH9" s="620"/>
      <c r="BI9" s="620"/>
      <c r="BJ9" s="620"/>
      <c r="BK9" s="620"/>
      <c r="BL9" s="620"/>
      <c r="BM9" s="620"/>
      <c r="BN9" s="620"/>
      <c r="BO9" s="620"/>
      <c r="BP9" s="620"/>
      <c r="BQ9" s="1122"/>
    </row>
    <row r="10" spans="1:69" ht="30" customHeight="1">
      <c r="B10" s="1157"/>
      <c r="C10" s="1158"/>
      <c r="D10" s="1158"/>
      <c r="E10" s="1158"/>
      <c r="F10" s="1158"/>
      <c r="G10" s="1158"/>
      <c r="H10" s="1056" t="s">
        <v>44</v>
      </c>
      <c r="I10" s="1057"/>
      <c r="J10" s="1058"/>
      <c r="K10" s="116"/>
      <c r="L10" s="1161"/>
      <c r="M10" s="1161"/>
      <c r="N10" s="1161"/>
      <c r="O10" s="123" t="s">
        <v>32</v>
      </c>
      <c r="P10" s="117"/>
      <c r="Q10" s="118"/>
      <c r="R10" s="116"/>
      <c r="S10" s="1161"/>
      <c r="T10" s="1161"/>
      <c r="U10" s="1161"/>
      <c r="V10" s="123" t="s">
        <v>32</v>
      </c>
      <c r="W10" s="117"/>
      <c r="X10" s="118"/>
      <c r="Y10" s="119"/>
      <c r="Z10" s="1142">
        <f>SUM(L10,S10)</f>
        <v>0</v>
      </c>
      <c r="AA10" s="1142"/>
      <c r="AB10" s="1142"/>
      <c r="AC10" s="123" t="s">
        <v>32</v>
      </c>
      <c r="AD10" s="117"/>
      <c r="AE10" s="120"/>
      <c r="AH10" s="1128" t="str">
        <f>IF(AND(L10&lt;&gt;"",S10&lt;&gt;""),"OK","未入力")</f>
        <v>未入力</v>
      </c>
      <c r="AI10" s="1129"/>
      <c r="AJ10" s="1130"/>
      <c r="AK10" s="1194"/>
      <c r="AL10" s="1194"/>
      <c r="AM10" s="1194"/>
      <c r="AN10" s="1194"/>
      <c r="AO10" s="616" t="s">
        <v>214</v>
      </c>
      <c r="AP10" s="692"/>
      <c r="AQ10" s="617"/>
      <c r="AR10" s="85"/>
      <c r="AS10" s="673"/>
      <c r="AT10" s="673"/>
      <c r="AU10" s="673"/>
      <c r="AV10" s="673"/>
      <c r="AW10" s="673"/>
      <c r="AX10" s="673"/>
      <c r="AY10" s="673"/>
      <c r="AZ10" s="673"/>
      <c r="BA10" s="673"/>
      <c r="BB10" s="673"/>
      <c r="BC10" s="673"/>
      <c r="BD10" s="673"/>
      <c r="BE10" s="673"/>
      <c r="BF10" s="673"/>
      <c r="BG10" s="673"/>
      <c r="BH10" s="673"/>
      <c r="BI10" s="673"/>
      <c r="BJ10" s="673"/>
      <c r="BK10" s="673"/>
      <c r="BL10" s="673"/>
      <c r="BM10" s="673"/>
      <c r="BN10" s="673"/>
      <c r="BO10" s="673"/>
      <c r="BP10" s="673"/>
      <c r="BQ10" s="1196"/>
    </row>
    <row r="11" spans="1:69" ht="30" customHeight="1">
      <c r="B11" s="1157"/>
      <c r="C11" s="1158"/>
      <c r="D11" s="1158"/>
      <c r="E11" s="1158"/>
      <c r="F11" s="1158"/>
      <c r="G11" s="1158"/>
      <c r="H11" s="1062" t="s">
        <v>47</v>
      </c>
      <c r="I11" s="1063"/>
      <c r="J11" s="1064"/>
      <c r="K11" s="116"/>
      <c r="L11" s="1142">
        <f>SUM(L9:N10)</f>
        <v>0</v>
      </c>
      <c r="M11" s="1142"/>
      <c r="N11" s="1142"/>
      <c r="O11" s="123" t="s">
        <v>32</v>
      </c>
      <c r="P11" s="117"/>
      <c r="Q11" s="118"/>
      <c r="R11" s="116"/>
      <c r="S11" s="1142">
        <f>SUM(S9:U10)</f>
        <v>0</v>
      </c>
      <c r="T11" s="1142"/>
      <c r="U11" s="1142"/>
      <c r="V11" s="123" t="s">
        <v>32</v>
      </c>
      <c r="W11" s="117"/>
      <c r="X11" s="118"/>
      <c r="Y11" s="119"/>
      <c r="Z11" s="1142">
        <f>SUM(Z9:AB10)</f>
        <v>0</v>
      </c>
      <c r="AA11" s="1142"/>
      <c r="AB11" s="1142"/>
      <c r="AC11" s="123" t="s">
        <v>32</v>
      </c>
      <c r="AD11" s="117"/>
      <c r="AE11" s="120"/>
      <c r="AH11" s="1128" t="str">
        <f>IF(S11='７講師1'!AK7,"OK","未入力")</f>
        <v>OK</v>
      </c>
      <c r="AI11" s="1129"/>
      <c r="AJ11" s="1130"/>
      <c r="AK11" s="1194"/>
      <c r="AL11" s="1194"/>
      <c r="AM11" s="1194"/>
      <c r="AN11" s="1194"/>
      <c r="AO11" s="616" t="s">
        <v>215</v>
      </c>
      <c r="AP11" s="692"/>
      <c r="AQ11" s="617"/>
      <c r="AR11" s="79"/>
      <c r="AS11" s="642" t="s">
        <v>571</v>
      </c>
      <c r="AT11" s="642"/>
      <c r="AU11" s="642"/>
      <c r="AV11" s="642"/>
      <c r="AW11" s="642"/>
      <c r="AX11" s="642"/>
      <c r="AY11" s="642"/>
      <c r="AZ11" s="642"/>
      <c r="BA11" s="642"/>
      <c r="BB11" s="642"/>
      <c r="BC11" s="642"/>
      <c r="BD11" s="642"/>
      <c r="BE11" s="642"/>
      <c r="BF11" s="642"/>
      <c r="BG11" s="642"/>
      <c r="BH11" s="642"/>
      <c r="BI11" s="642"/>
      <c r="BJ11" s="642"/>
      <c r="BK11" s="642"/>
      <c r="BL11" s="642"/>
      <c r="BM11" s="642"/>
      <c r="BN11" s="642"/>
      <c r="BO11" s="642"/>
      <c r="BP11" s="642"/>
      <c r="BQ11" s="684"/>
    </row>
    <row r="12" spans="1:69" ht="30" customHeight="1">
      <c r="B12" s="1159"/>
      <c r="C12" s="1160"/>
      <c r="D12" s="1160"/>
      <c r="E12" s="1160"/>
      <c r="F12" s="1160"/>
      <c r="G12" s="1160"/>
      <c r="H12" s="116"/>
      <c r="I12" s="117" t="s">
        <v>226</v>
      </c>
      <c r="J12" s="117"/>
      <c r="K12" s="112"/>
      <c r="L12" s="112"/>
      <c r="M12" s="112"/>
      <c r="N12" s="112"/>
      <c r="O12" s="112"/>
      <c r="P12" s="112"/>
      <c r="Q12" s="112"/>
      <c r="R12" s="112"/>
      <c r="S12" s="1161"/>
      <c r="T12" s="1161"/>
      <c r="U12" s="1161"/>
      <c r="V12" s="122" t="s">
        <v>32</v>
      </c>
      <c r="W12" s="121"/>
      <c r="X12" s="121"/>
      <c r="Y12" s="112"/>
      <c r="Z12" s="121"/>
      <c r="AA12" s="115"/>
      <c r="AB12" s="115"/>
      <c r="AC12" s="115"/>
      <c r="AD12" s="115"/>
      <c r="AE12" s="109"/>
      <c r="AH12" s="1128" t="str">
        <f>IF(S12&lt;&gt;"","OK","未入力")</f>
        <v>未入力</v>
      </c>
      <c r="AI12" s="1129"/>
      <c r="AJ12" s="1130"/>
      <c r="AK12" s="1195"/>
      <c r="AL12" s="1195"/>
      <c r="AM12" s="1195"/>
      <c r="AN12" s="1195"/>
      <c r="AO12" s="616" t="s">
        <v>258</v>
      </c>
      <c r="AP12" s="692"/>
      <c r="AQ12" s="617"/>
      <c r="AR12" s="77"/>
      <c r="AS12" s="64" t="s">
        <v>259</v>
      </c>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5"/>
    </row>
    <row r="13" spans="1:69" ht="30" customHeight="1">
      <c r="B13" s="1169" t="s">
        <v>225</v>
      </c>
      <c r="C13" s="1170"/>
      <c r="D13" s="1170"/>
      <c r="E13" s="1170"/>
      <c r="F13" s="1170"/>
      <c r="G13" s="1170"/>
      <c r="H13" s="1170"/>
      <c r="I13" s="1170"/>
      <c r="J13" s="1171"/>
      <c r="K13" s="133"/>
      <c r="L13" s="23"/>
      <c r="M13" s="1200"/>
      <c r="N13" s="1200"/>
      <c r="O13" s="1200"/>
      <c r="P13" s="1198" t="s">
        <v>32</v>
      </c>
      <c r="Q13" s="141"/>
      <c r="R13" s="141"/>
      <c r="T13" s="134"/>
      <c r="U13" s="134"/>
      <c r="V13" s="134"/>
      <c r="W13" s="134"/>
      <c r="X13" s="134"/>
      <c r="Y13" s="134"/>
      <c r="Z13" s="134"/>
      <c r="AA13" s="134"/>
      <c r="AB13" s="134"/>
      <c r="AC13" s="134"/>
      <c r="AD13" s="134"/>
      <c r="AE13" s="135"/>
      <c r="AH13" s="957" t="str">
        <f>IF(M13&lt;&gt;"","OK","未入力")</f>
        <v>未入力</v>
      </c>
      <c r="AI13" s="958"/>
      <c r="AJ13" s="959"/>
      <c r="AK13" s="1131" t="s">
        <v>224</v>
      </c>
      <c r="AL13" s="1132"/>
      <c r="AM13" s="1132"/>
      <c r="AN13" s="1132"/>
      <c r="AO13" s="1132"/>
      <c r="AP13" s="1132"/>
      <c r="AQ13" s="1133"/>
      <c r="AR13" s="139"/>
      <c r="AS13" s="1191" t="s">
        <v>600</v>
      </c>
      <c r="AT13" s="1192"/>
      <c r="AU13" s="1192"/>
      <c r="AV13" s="1192"/>
      <c r="AW13" s="1192"/>
      <c r="AX13" s="1192"/>
      <c r="AY13" s="1192"/>
      <c r="AZ13" s="1192"/>
      <c r="BA13" s="1192"/>
      <c r="BB13" s="1192"/>
      <c r="BC13" s="1192"/>
      <c r="BD13" s="1192"/>
      <c r="BE13" s="1192"/>
      <c r="BF13" s="1192"/>
      <c r="BG13" s="1192"/>
      <c r="BH13" s="1192"/>
      <c r="BI13" s="1192"/>
      <c r="BJ13" s="1192"/>
      <c r="BK13" s="1192"/>
      <c r="BL13" s="1192"/>
      <c r="BM13" s="1192"/>
      <c r="BN13" s="1192"/>
      <c r="BO13" s="1192"/>
      <c r="BP13" s="1192"/>
      <c r="BQ13" s="1192"/>
    </row>
    <row r="14" spans="1:69" ht="30" customHeight="1">
      <c r="B14" s="1172"/>
      <c r="C14" s="1173"/>
      <c r="D14" s="1173"/>
      <c r="E14" s="1173"/>
      <c r="F14" s="1173"/>
      <c r="G14" s="1173"/>
      <c r="H14" s="1173"/>
      <c r="I14" s="1173"/>
      <c r="J14" s="1174"/>
      <c r="K14" s="136"/>
      <c r="L14" s="142"/>
      <c r="M14" s="1201"/>
      <c r="N14" s="1201"/>
      <c r="O14" s="1201"/>
      <c r="P14" s="1199"/>
      <c r="Q14" s="142"/>
      <c r="R14" s="142"/>
      <c r="T14" s="137"/>
      <c r="U14" s="137"/>
      <c r="V14" s="137"/>
      <c r="W14" s="137"/>
      <c r="X14" s="137"/>
      <c r="Y14" s="137"/>
      <c r="Z14" s="137"/>
      <c r="AA14" s="137"/>
      <c r="AB14" s="137"/>
      <c r="AC14" s="137"/>
      <c r="AD14" s="137"/>
      <c r="AE14" s="138"/>
      <c r="AH14" s="1137"/>
      <c r="AI14" s="1138"/>
      <c r="AJ14" s="1139"/>
      <c r="AK14" s="1134"/>
      <c r="AL14" s="1135"/>
      <c r="AM14" s="1135"/>
      <c r="AN14" s="1135"/>
      <c r="AO14" s="1135"/>
      <c r="AP14" s="1135"/>
      <c r="AQ14" s="1136"/>
      <c r="AR14" s="140"/>
      <c r="AS14" s="1191"/>
      <c r="AT14" s="1192"/>
      <c r="AU14" s="1192"/>
      <c r="AV14" s="1192"/>
      <c r="AW14" s="1192"/>
      <c r="AX14" s="1192"/>
      <c r="AY14" s="1192"/>
      <c r="AZ14" s="1192"/>
      <c r="BA14" s="1192"/>
      <c r="BB14" s="1192"/>
      <c r="BC14" s="1192"/>
      <c r="BD14" s="1192"/>
      <c r="BE14" s="1192"/>
      <c r="BF14" s="1192"/>
      <c r="BG14" s="1192"/>
      <c r="BH14" s="1192"/>
      <c r="BI14" s="1192"/>
      <c r="BJ14" s="1192"/>
      <c r="BK14" s="1192"/>
      <c r="BL14" s="1192"/>
      <c r="BM14" s="1192"/>
      <c r="BN14" s="1192"/>
      <c r="BO14" s="1192"/>
      <c r="BP14" s="1192"/>
      <c r="BQ14" s="1192"/>
    </row>
    <row r="15" spans="1:69" ht="30" customHeight="1">
      <c r="B15" s="1188" t="s">
        <v>48</v>
      </c>
      <c r="C15" s="882"/>
      <c r="D15" s="882"/>
      <c r="E15" s="882"/>
      <c r="F15" s="882"/>
      <c r="G15" s="882"/>
      <c r="H15" s="882"/>
      <c r="I15" s="882"/>
      <c r="J15" s="1163"/>
      <c r="K15" s="143"/>
      <c r="L15" s="984"/>
      <c r="M15" s="984"/>
      <c r="N15" s="984"/>
      <c r="O15" s="984"/>
      <c r="P15" s="984"/>
      <c r="Q15" s="984"/>
      <c r="R15" s="984"/>
      <c r="S15" s="144"/>
      <c r="T15" s="144"/>
      <c r="U15" s="144"/>
      <c r="V15" s="144"/>
      <c r="W15" s="144"/>
      <c r="X15" s="144"/>
      <c r="Y15" s="144"/>
      <c r="Z15" s="144"/>
      <c r="AA15" s="144"/>
      <c r="AB15" s="144"/>
      <c r="AC15" s="144"/>
      <c r="AD15" s="144"/>
      <c r="AE15" s="145"/>
      <c r="AH15" s="957" t="str">
        <f>IF(L15&lt;&gt;"","OK","未入力")</f>
        <v>未入力</v>
      </c>
      <c r="AI15" s="958"/>
      <c r="AJ15" s="959"/>
      <c r="AK15" s="1131" t="s">
        <v>167</v>
      </c>
      <c r="AL15" s="1132"/>
      <c r="AM15" s="1132"/>
      <c r="AN15" s="1132"/>
      <c r="AO15" s="1132"/>
      <c r="AP15" s="1132"/>
      <c r="AQ15" s="1133"/>
      <c r="AR15" s="139"/>
      <c r="AS15" s="1147" t="s">
        <v>227</v>
      </c>
      <c r="AT15" s="1148"/>
      <c r="AU15" s="1148"/>
      <c r="AV15" s="1148"/>
      <c r="AW15" s="1148"/>
      <c r="AX15" s="1148"/>
      <c r="AY15" s="1148"/>
      <c r="AZ15" s="1148"/>
      <c r="BA15" s="1148"/>
      <c r="BB15" s="1148"/>
      <c r="BC15" s="1148"/>
      <c r="BD15" s="1148"/>
      <c r="BE15" s="1148"/>
      <c r="BF15" s="1148"/>
      <c r="BG15" s="1148"/>
      <c r="BH15" s="1148"/>
      <c r="BI15" s="1148"/>
      <c r="BJ15" s="1148"/>
      <c r="BK15" s="1148"/>
      <c r="BL15" s="1148"/>
      <c r="BM15" s="1148"/>
      <c r="BN15" s="1148"/>
      <c r="BO15" s="1148"/>
      <c r="BP15" s="1148"/>
      <c r="BQ15" s="1148"/>
    </row>
    <row r="16" spans="1:69" ht="30" customHeight="1">
      <c r="B16" s="882"/>
      <c r="C16" s="882"/>
      <c r="D16" s="882"/>
      <c r="E16" s="882"/>
      <c r="F16" s="882"/>
      <c r="G16" s="882"/>
      <c r="H16" s="882"/>
      <c r="I16" s="882"/>
      <c r="J16" s="1163"/>
      <c r="K16" s="146"/>
      <c r="L16" s="1125"/>
      <c r="M16" s="1125"/>
      <c r="N16" s="1125"/>
      <c r="O16" s="1125"/>
      <c r="P16" s="1125"/>
      <c r="Q16" s="1125"/>
      <c r="R16" s="1125"/>
      <c r="S16" s="147"/>
      <c r="T16" s="147"/>
      <c r="U16" s="147"/>
      <c r="V16" s="147"/>
      <c r="W16" s="147"/>
      <c r="X16" s="147"/>
      <c r="Y16" s="147"/>
      <c r="Z16" s="147"/>
      <c r="AA16" s="147"/>
      <c r="AB16" s="147"/>
      <c r="AC16" s="147"/>
      <c r="AD16" s="147"/>
      <c r="AE16" s="148"/>
      <c r="AH16" s="1137"/>
      <c r="AI16" s="1138"/>
      <c r="AJ16" s="1139"/>
      <c r="AK16" s="1134"/>
      <c r="AL16" s="1135"/>
      <c r="AM16" s="1135"/>
      <c r="AN16" s="1135"/>
      <c r="AO16" s="1135"/>
      <c r="AP16" s="1135"/>
      <c r="AQ16" s="1136"/>
      <c r="AR16" s="140"/>
      <c r="AS16" s="1147"/>
      <c r="AT16" s="1148"/>
      <c r="AU16" s="1148"/>
      <c r="AV16" s="1148"/>
      <c r="AW16" s="1148"/>
      <c r="AX16" s="1148"/>
      <c r="AY16" s="1148"/>
      <c r="AZ16" s="1148"/>
      <c r="BA16" s="1148"/>
      <c r="BB16" s="1148"/>
      <c r="BC16" s="1148"/>
      <c r="BD16" s="1148"/>
      <c r="BE16" s="1148"/>
      <c r="BF16" s="1148"/>
      <c r="BG16" s="1148"/>
      <c r="BH16" s="1148"/>
      <c r="BI16" s="1148"/>
      <c r="BJ16" s="1148"/>
      <c r="BK16" s="1148"/>
      <c r="BL16" s="1148"/>
      <c r="BM16" s="1148"/>
      <c r="BN16" s="1148"/>
      <c r="BO16" s="1148"/>
      <c r="BP16" s="1148"/>
      <c r="BQ16" s="1148"/>
    </row>
    <row r="17" spans="2:76" ht="30" customHeight="1">
      <c r="B17" s="882" t="s">
        <v>49</v>
      </c>
      <c r="C17" s="882"/>
      <c r="D17" s="882"/>
      <c r="E17" s="882"/>
      <c r="F17" s="882"/>
      <c r="G17" s="882"/>
      <c r="H17" s="882"/>
      <c r="I17" s="882"/>
      <c r="J17" s="1163"/>
      <c r="K17" s="149"/>
      <c r="L17" s="984"/>
      <c r="M17" s="984"/>
      <c r="N17" s="984"/>
      <c r="O17" s="984"/>
      <c r="P17" s="984"/>
      <c r="Q17" s="984"/>
      <c r="R17" s="984"/>
      <c r="S17" s="150"/>
      <c r="T17" s="150"/>
      <c r="U17" s="150"/>
      <c r="V17" s="150"/>
      <c r="W17" s="150"/>
      <c r="X17" s="150"/>
      <c r="Y17" s="150"/>
      <c r="Z17" s="150"/>
      <c r="AA17" s="150"/>
      <c r="AB17" s="150"/>
      <c r="AC17" s="150"/>
      <c r="AD17" s="150"/>
      <c r="AE17" s="151"/>
      <c r="AH17" s="957" t="str">
        <f>IF(L17&lt;&gt;"","OK","未入力")</f>
        <v>未入力</v>
      </c>
      <c r="AI17" s="958"/>
      <c r="AJ17" s="959"/>
      <c r="AK17" s="1131" t="s">
        <v>49</v>
      </c>
      <c r="AL17" s="1132"/>
      <c r="AM17" s="1132"/>
      <c r="AN17" s="1132"/>
      <c r="AO17" s="1132"/>
      <c r="AP17" s="1132"/>
      <c r="AQ17" s="1133"/>
      <c r="AR17" s="139"/>
      <c r="AS17" s="1147" t="s">
        <v>228</v>
      </c>
      <c r="AT17" s="1148"/>
      <c r="AU17" s="1148"/>
      <c r="AV17" s="1148"/>
      <c r="AW17" s="1148"/>
      <c r="AX17" s="1148"/>
      <c r="AY17" s="1148"/>
      <c r="AZ17" s="1148"/>
      <c r="BA17" s="1148"/>
      <c r="BB17" s="1148"/>
      <c r="BC17" s="1148"/>
      <c r="BD17" s="1148"/>
      <c r="BE17" s="1148"/>
      <c r="BF17" s="1148"/>
      <c r="BG17" s="1148"/>
      <c r="BH17" s="1148"/>
      <c r="BI17" s="1148"/>
      <c r="BJ17" s="1148"/>
      <c r="BK17" s="1148"/>
      <c r="BL17" s="1148"/>
      <c r="BM17" s="1148"/>
      <c r="BN17" s="1148"/>
      <c r="BO17" s="1148"/>
      <c r="BP17" s="1148"/>
      <c r="BQ17" s="1148"/>
    </row>
    <row r="18" spans="2:76" ht="30" customHeight="1">
      <c r="B18" s="882"/>
      <c r="C18" s="882"/>
      <c r="D18" s="882"/>
      <c r="E18" s="882"/>
      <c r="F18" s="882"/>
      <c r="G18" s="882"/>
      <c r="H18" s="882"/>
      <c r="I18" s="882"/>
      <c r="J18" s="1163"/>
      <c r="K18" s="152"/>
      <c r="L18" s="1125"/>
      <c r="M18" s="1125"/>
      <c r="N18" s="1125"/>
      <c r="O18" s="1125"/>
      <c r="P18" s="1125"/>
      <c r="Q18" s="1125"/>
      <c r="R18" s="1125"/>
      <c r="S18" s="153"/>
      <c r="T18" s="153"/>
      <c r="U18" s="153"/>
      <c r="V18" s="153"/>
      <c r="W18" s="153"/>
      <c r="X18" s="153"/>
      <c r="Y18" s="153"/>
      <c r="Z18" s="153"/>
      <c r="AA18" s="153"/>
      <c r="AB18" s="153"/>
      <c r="AC18" s="153"/>
      <c r="AD18" s="153"/>
      <c r="AE18" s="154"/>
      <c r="AH18" s="1137"/>
      <c r="AI18" s="1138"/>
      <c r="AJ18" s="1139"/>
      <c r="AK18" s="1134"/>
      <c r="AL18" s="1135"/>
      <c r="AM18" s="1135"/>
      <c r="AN18" s="1135"/>
      <c r="AO18" s="1135"/>
      <c r="AP18" s="1135"/>
      <c r="AQ18" s="1136"/>
      <c r="AR18" s="140"/>
      <c r="AS18" s="1147"/>
      <c r="AT18" s="1148"/>
      <c r="AU18" s="1148"/>
      <c r="AV18" s="1148"/>
      <c r="AW18" s="1148"/>
      <c r="AX18" s="1148"/>
      <c r="AY18" s="1148"/>
      <c r="AZ18" s="1148"/>
      <c r="BA18" s="1148"/>
      <c r="BB18" s="1148"/>
      <c r="BC18" s="1148"/>
      <c r="BD18" s="1148"/>
      <c r="BE18" s="1148"/>
      <c r="BF18" s="1148"/>
      <c r="BG18" s="1148"/>
      <c r="BH18" s="1148"/>
      <c r="BI18" s="1148"/>
      <c r="BJ18" s="1148"/>
      <c r="BK18" s="1148"/>
      <c r="BL18" s="1148"/>
      <c r="BM18" s="1148"/>
      <c r="BN18" s="1148"/>
      <c r="BO18" s="1148"/>
      <c r="BP18" s="1148"/>
      <c r="BQ18" s="1148"/>
    </row>
    <row r="19" spans="2:76" ht="30" customHeight="1">
      <c r="B19" s="1185" t="s">
        <v>230</v>
      </c>
      <c r="C19" s="1186"/>
      <c r="D19" s="1186"/>
      <c r="E19" s="1186"/>
      <c r="F19" s="1186"/>
      <c r="G19" s="1186"/>
      <c r="H19" s="1186"/>
      <c r="I19" s="1186"/>
      <c r="J19" s="1187"/>
      <c r="K19" s="56"/>
      <c r="L19" s="984"/>
      <c r="M19" s="984"/>
      <c r="N19" s="984"/>
      <c r="O19" s="984"/>
      <c r="P19" s="1153" t="str">
        <f>IF(L19="　利用可能","（時間）","")</f>
        <v/>
      </c>
      <c r="Q19" s="1153"/>
      <c r="R19" s="1153"/>
      <c r="S19" s="1181"/>
      <c r="T19" s="1181"/>
      <c r="U19" s="1181"/>
      <c r="V19" s="1181"/>
      <c r="W19" s="1181"/>
      <c r="X19" s="1181"/>
      <c r="Y19" s="150"/>
      <c r="Z19" s="150"/>
      <c r="AA19" s="173"/>
      <c r="AB19" s="173"/>
      <c r="AC19" s="173"/>
      <c r="AD19" s="173"/>
      <c r="AE19" s="174"/>
      <c r="AH19" s="957" t="str">
        <f>IF(L19&lt;&gt;"",IF(OR(AND(L19="　利用可能",S19=""),AND(L19="　利用不可",S19&lt;&gt;"")),"未入力","OK"),"未入力")</f>
        <v>未入力</v>
      </c>
      <c r="AI19" s="958"/>
      <c r="AJ19" s="959"/>
      <c r="AK19" s="1131" t="s">
        <v>229</v>
      </c>
      <c r="AL19" s="1132"/>
      <c r="AM19" s="1132"/>
      <c r="AN19" s="1132"/>
      <c r="AO19" s="1132"/>
      <c r="AP19" s="1132"/>
      <c r="AQ19" s="1133"/>
      <c r="AR19" s="139"/>
      <c r="AS19" s="1147" t="s">
        <v>247</v>
      </c>
      <c r="AT19" s="1148"/>
      <c r="AU19" s="1148"/>
      <c r="AV19" s="1148"/>
      <c r="AW19" s="1148"/>
      <c r="AX19" s="1148"/>
      <c r="AY19" s="1148"/>
      <c r="AZ19" s="1148"/>
      <c r="BA19" s="1148"/>
      <c r="BB19" s="1148"/>
      <c r="BC19" s="1148"/>
      <c r="BD19" s="1148"/>
      <c r="BE19" s="1148"/>
      <c r="BF19" s="1148"/>
      <c r="BG19" s="1148"/>
      <c r="BH19" s="1148"/>
      <c r="BI19" s="1148"/>
      <c r="BJ19" s="1148"/>
      <c r="BK19" s="1148"/>
      <c r="BL19" s="1148"/>
      <c r="BM19" s="1148"/>
      <c r="BN19" s="1148"/>
      <c r="BO19" s="1148"/>
      <c r="BP19" s="1148"/>
      <c r="BQ19" s="1148"/>
    </row>
    <row r="20" spans="2:76" ht="30" customHeight="1">
      <c r="B20" s="1186"/>
      <c r="C20" s="1186"/>
      <c r="D20" s="1186"/>
      <c r="E20" s="1186"/>
      <c r="F20" s="1186"/>
      <c r="G20" s="1186"/>
      <c r="H20" s="1186"/>
      <c r="I20" s="1186"/>
      <c r="J20" s="1187"/>
      <c r="K20" s="58"/>
      <c r="L20" s="1125"/>
      <c r="M20" s="1125"/>
      <c r="N20" s="1125"/>
      <c r="O20" s="1125"/>
      <c r="P20" s="1154"/>
      <c r="Q20" s="1154"/>
      <c r="R20" s="1154"/>
      <c r="S20" s="1182"/>
      <c r="T20" s="1182"/>
      <c r="U20" s="1182"/>
      <c r="V20" s="1182"/>
      <c r="W20" s="1182"/>
      <c r="X20" s="1182"/>
      <c r="Y20" s="153"/>
      <c r="Z20" s="153"/>
      <c r="AA20" s="175"/>
      <c r="AB20" s="175"/>
      <c r="AC20" s="175"/>
      <c r="AD20" s="175"/>
      <c r="AE20" s="176"/>
      <c r="AH20" s="1137"/>
      <c r="AI20" s="1138"/>
      <c r="AJ20" s="1139"/>
      <c r="AK20" s="1134"/>
      <c r="AL20" s="1135"/>
      <c r="AM20" s="1135"/>
      <c r="AN20" s="1135"/>
      <c r="AO20" s="1135"/>
      <c r="AP20" s="1135"/>
      <c r="AQ20" s="1136"/>
      <c r="AR20" s="140"/>
      <c r="AS20" s="1147"/>
      <c r="AT20" s="1148"/>
      <c r="AU20" s="1148"/>
      <c r="AV20" s="1148"/>
      <c r="AW20" s="1148"/>
      <c r="AX20" s="1148"/>
      <c r="AY20" s="1148"/>
      <c r="AZ20" s="1148"/>
      <c r="BA20" s="1148"/>
      <c r="BB20" s="1148"/>
      <c r="BC20" s="1148"/>
      <c r="BD20" s="1148"/>
      <c r="BE20" s="1148"/>
      <c r="BF20" s="1148"/>
      <c r="BG20" s="1148"/>
      <c r="BH20" s="1148"/>
      <c r="BI20" s="1148"/>
      <c r="BJ20" s="1148"/>
      <c r="BK20" s="1148"/>
      <c r="BL20" s="1148"/>
      <c r="BM20" s="1148"/>
      <c r="BN20" s="1148"/>
      <c r="BO20" s="1148"/>
      <c r="BP20" s="1148"/>
      <c r="BQ20" s="1148"/>
    </row>
    <row r="21" spans="2:76" ht="37.5" customHeight="1">
      <c r="B21" s="1202" t="s">
        <v>50</v>
      </c>
      <c r="C21" s="1203"/>
      <c r="D21" s="1203"/>
      <c r="E21" s="1203"/>
      <c r="F21" s="1204"/>
      <c r="G21" s="1175" t="s">
        <v>50</v>
      </c>
      <c r="H21" s="1176"/>
      <c r="I21" s="1176"/>
      <c r="J21" s="1177"/>
      <c r="K21" s="116"/>
      <c r="L21" s="1180"/>
      <c r="M21" s="1180"/>
      <c r="N21" s="1180"/>
      <c r="O21" s="1180"/>
      <c r="P21" s="124" t="s">
        <v>51</v>
      </c>
      <c r="Q21" s="167"/>
      <c r="R21" s="1152" t="s">
        <v>408</v>
      </c>
      <c r="S21" s="1152"/>
      <c r="T21" s="1152"/>
      <c r="U21" s="860"/>
      <c r="V21" s="860"/>
      <c r="W21" s="860"/>
      <c r="X21" s="860"/>
      <c r="Y21" s="860"/>
      <c r="Z21" s="860"/>
      <c r="AA21" s="860"/>
      <c r="AB21" s="124"/>
      <c r="AC21" s="124"/>
      <c r="AD21" s="124"/>
      <c r="AE21" s="125"/>
      <c r="AH21" s="1128" t="str">
        <f>IF(AND(L21&gt;0,U21&lt;&gt;""),"OK","未入力")</f>
        <v>未入力</v>
      </c>
      <c r="AI21" s="1129"/>
      <c r="AJ21" s="1130"/>
      <c r="AK21" s="915" t="s">
        <v>260</v>
      </c>
      <c r="AL21" s="951"/>
      <c r="AM21" s="951"/>
      <c r="AN21" s="916"/>
      <c r="AO21" s="936" t="s">
        <v>407</v>
      </c>
      <c r="AP21" s="692"/>
      <c r="AQ21" s="617"/>
      <c r="AR21" s="22"/>
      <c r="AS21" s="1143" t="s">
        <v>961</v>
      </c>
      <c r="AT21" s="1143"/>
      <c r="AU21" s="1143"/>
      <c r="AV21" s="1143"/>
      <c r="AW21" s="1143"/>
      <c r="AX21" s="1143"/>
      <c r="AY21" s="1143"/>
      <c r="AZ21" s="1143"/>
      <c r="BA21" s="1143"/>
      <c r="BB21" s="1143"/>
      <c r="BC21" s="1143"/>
      <c r="BD21" s="1143"/>
      <c r="BE21" s="1143"/>
      <c r="BF21" s="1143"/>
      <c r="BG21" s="1143"/>
      <c r="BH21" s="1143"/>
      <c r="BI21" s="1143"/>
      <c r="BJ21" s="1143"/>
      <c r="BK21" s="1143"/>
      <c r="BL21" s="1143"/>
      <c r="BM21" s="1143"/>
      <c r="BN21" s="1143"/>
      <c r="BO21" s="1143"/>
      <c r="BP21" s="1143"/>
      <c r="BQ21" s="1144"/>
    </row>
    <row r="22" spans="2:76" ht="37.5" customHeight="1">
      <c r="B22" s="1210"/>
      <c r="C22" s="886"/>
      <c r="D22" s="886"/>
      <c r="E22" s="886"/>
      <c r="F22" s="1211"/>
      <c r="G22" s="1163" t="s">
        <v>153</v>
      </c>
      <c r="H22" s="1164"/>
      <c r="I22" s="1164"/>
      <c r="J22" s="1165"/>
      <c r="K22" s="116"/>
      <c r="L22" s="1179"/>
      <c r="M22" s="1179"/>
      <c r="N22" s="1179"/>
      <c r="O22" s="1179"/>
      <c r="P22" s="124" t="s">
        <v>32</v>
      </c>
      <c r="Q22" s="131"/>
      <c r="R22" s="124"/>
      <c r="S22" s="124"/>
      <c r="T22" s="124"/>
      <c r="U22" s="124"/>
      <c r="V22" s="124"/>
      <c r="W22" s="124"/>
      <c r="X22" s="124"/>
      <c r="Y22" s="124"/>
      <c r="Z22" s="124"/>
      <c r="AA22" s="124"/>
      <c r="AB22" s="124"/>
      <c r="AC22" s="124"/>
      <c r="AD22" s="124"/>
      <c r="AE22" s="125"/>
      <c r="AH22" s="1128" t="str">
        <f>IF(L22='10見積(短'!M7,"OK","未入力")</f>
        <v>OK</v>
      </c>
      <c r="AI22" s="1129"/>
      <c r="AJ22" s="1130"/>
      <c r="AK22" s="650"/>
      <c r="AL22" s="651"/>
      <c r="AM22" s="651"/>
      <c r="AN22" s="652"/>
      <c r="AO22" s="616" t="s">
        <v>233</v>
      </c>
      <c r="AP22" s="692"/>
      <c r="AQ22" s="617"/>
      <c r="AR22" s="85"/>
      <c r="AS22" s="1145"/>
      <c r="AT22" s="1145"/>
      <c r="AU22" s="1145"/>
      <c r="AV22" s="1145"/>
      <c r="AW22" s="1145"/>
      <c r="AX22" s="1145"/>
      <c r="AY22" s="1145"/>
      <c r="AZ22" s="1145"/>
      <c r="BA22" s="1145"/>
      <c r="BB22" s="1145"/>
      <c r="BC22" s="1145"/>
      <c r="BD22" s="1145"/>
      <c r="BE22" s="1145"/>
      <c r="BF22" s="1145"/>
      <c r="BG22" s="1145"/>
      <c r="BH22" s="1145"/>
      <c r="BI22" s="1145"/>
      <c r="BJ22" s="1145"/>
      <c r="BK22" s="1145"/>
      <c r="BL22" s="1145"/>
      <c r="BM22" s="1145"/>
      <c r="BN22" s="1145"/>
      <c r="BO22" s="1145"/>
      <c r="BP22" s="1145"/>
      <c r="BQ22" s="1146"/>
    </row>
    <row r="23" spans="2:76" ht="37.5" customHeight="1">
      <c r="B23" s="1205"/>
      <c r="C23" s="1206"/>
      <c r="D23" s="1206"/>
      <c r="E23" s="1206"/>
      <c r="F23" s="1207"/>
      <c r="G23" s="1163" t="s">
        <v>133</v>
      </c>
      <c r="H23" s="1164"/>
      <c r="I23" s="1164"/>
      <c r="J23" s="1165"/>
      <c r="L23" s="1178" t="e">
        <f>L21/L22</f>
        <v>#DIV/0!</v>
      </c>
      <c r="M23" s="1178"/>
      <c r="N23" s="1178"/>
      <c r="O23" s="1178"/>
      <c r="P23" s="124" t="s">
        <v>51</v>
      </c>
      <c r="Q23" s="132"/>
      <c r="R23" s="124"/>
      <c r="S23" s="124"/>
      <c r="T23" s="124"/>
      <c r="U23" s="124"/>
      <c r="V23" s="124"/>
      <c r="W23" s="124"/>
      <c r="X23" s="124"/>
      <c r="Y23" s="124"/>
      <c r="Z23" s="124"/>
      <c r="AB23" s="165"/>
      <c r="AC23" s="165"/>
      <c r="AD23" s="165"/>
      <c r="AE23" s="166"/>
      <c r="AH23" s="967" t="e">
        <f>IF(L23&gt;=1.65,"OK","一人当たり面積が基準以下です！")</f>
        <v>#DIV/0!</v>
      </c>
      <c r="AI23" s="968"/>
      <c r="AJ23" s="969"/>
      <c r="AK23" s="952"/>
      <c r="AL23" s="953"/>
      <c r="AM23" s="953"/>
      <c r="AN23" s="1189"/>
      <c r="AO23" s="936" t="s">
        <v>234</v>
      </c>
      <c r="AP23" s="937"/>
      <c r="AQ23" s="938"/>
      <c r="AR23" s="77"/>
      <c r="AS23" s="625" t="s">
        <v>235</v>
      </c>
      <c r="AT23" s="625"/>
      <c r="AU23" s="625"/>
      <c r="AV23" s="625"/>
      <c r="AW23" s="625"/>
      <c r="AX23" s="625"/>
      <c r="AY23" s="625"/>
      <c r="AZ23" s="625"/>
      <c r="BA23" s="625"/>
      <c r="BB23" s="625"/>
      <c r="BC23" s="625"/>
      <c r="BD23" s="625"/>
      <c r="BE23" s="625"/>
      <c r="BF23" s="625"/>
      <c r="BG23" s="625"/>
      <c r="BH23" s="625"/>
      <c r="BI23" s="625"/>
      <c r="BJ23" s="625"/>
      <c r="BK23" s="625"/>
      <c r="BL23" s="625"/>
      <c r="BM23" s="625"/>
      <c r="BN23" s="625"/>
      <c r="BO23" s="625"/>
      <c r="BP23" s="625"/>
      <c r="BQ23" s="626"/>
    </row>
    <row r="24" spans="2:76" ht="30" customHeight="1">
      <c r="B24" s="1202" t="s">
        <v>52</v>
      </c>
      <c r="C24" s="1203"/>
      <c r="D24" s="1203"/>
      <c r="E24" s="1203"/>
      <c r="F24" s="1203"/>
      <c r="G24" s="1203"/>
      <c r="H24" s="1203"/>
      <c r="I24" s="1203"/>
      <c r="J24" s="1204"/>
      <c r="K24" s="61"/>
      <c r="L24" s="984"/>
      <c r="M24" s="984"/>
      <c r="N24" s="984"/>
      <c r="O24" s="984"/>
      <c r="P24" s="984"/>
      <c r="Q24" s="984"/>
      <c r="R24" s="984"/>
      <c r="S24" s="127"/>
      <c r="T24" s="127"/>
      <c r="U24" s="127"/>
      <c r="V24" s="127"/>
      <c r="W24" s="127"/>
      <c r="X24" s="127"/>
      <c r="Y24" s="127"/>
      <c r="Z24" s="127"/>
      <c r="AA24" s="127"/>
      <c r="AB24" s="127"/>
      <c r="AC24" s="127"/>
      <c r="AD24" s="127"/>
      <c r="AE24" s="128"/>
      <c r="AH24" s="957" t="str">
        <f>IF(L24&lt;&gt;"","OK","未入力")</f>
        <v>未入力</v>
      </c>
      <c r="AI24" s="958"/>
      <c r="AJ24" s="959"/>
      <c r="AK24" s="1131" t="s">
        <v>236</v>
      </c>
      <c r="AL24" s="1132"/>
      <c r="AM24" s="1132"/>
      <c r="AN24" s="1132"/>
      <c r="AO24" s="1132"/>
      <c r="AP24" s="1132"/>
      <c r="AQ24" s="1133"/>
      <c r="AR24" s="139"/>
      <c r="AS24" s="1147" t="s">
        <v>237</v>
      </c>
      <c r="AT24" s="1148"/>
      <c r="AU24" s="1148"/>
      <c r="AV24" s="1148"/>
      <c r="AW24" s="1148"/>
      <c r="AX24" s="1148"/>
      <c r="AY24" s="1148"/>
      <c r="AZ24" s="1148"/>
      <c r="BA24" s="1148"/>
      <c r="BB24" s="1148"/>
      <c r="BC24" s="1148"/>
      <c r="BD24" s="1148"/>
      <c r="BE24" s="1148"/>
      <c r="BF24" s="1148"/>
      <c r="BG24" s="1148"/>
      <c r="BH24" s="1148"/>
      <c r="BI24" s="1148"/>
      <c r="BJ24" s="1148"/>
      <c r="BK24" s="1148"/>
      <c r="BL24" s="1148"/>
      <c r="BM24" s="1148"/>
      <c r="BN24" s="1148"/>
      <c r="BO24" s="1148"/>
      <c r="BP24" s="1148"/>
      <c r="BQ24" s="1148"/>
    </row>
    <row r="25" spans="2:76" ht="30" customHeight="1">
      <c r="B25" s="1205"/>
      <c r="C25" s="1206"/>
      <c r="D25" s="1206"/>
      <c r="E25" s="1206"/>
      <c r="F25" s="1206"/>
      <c r="G25" s="1206"/>
      <c r="H25" s="1206"/>
      <c r="I25" s="1206"/>
      <c r="J25" s="1207"/>
      <c r="K25" s="62"/>
      <c r="L25" s="1125"/>
      <c r="M25" s="1125"/>
      <c r="N25" s="1125"/>
      <c r="O25" s="1125"/>
      <c r="P25" s="1125"/>
      <c r="Q25" s="1125"/>
      <c r="R25" s="1125"/>
      <c r="S25" s="155"/>
      <c r="T25" s="155"/>
      <c r="U25" s="155"/>
      <c r="V25" s="155"/>
      <c r="W25" s="155"/>
      <c r="X25" s="155"/>
      <c r="Y25" s="129"/>
      <c r="Z25" s="129"/>
      <c r="AA25" s="129"/>
      <c r="AB25" s="129"/>
      <c r="AC25" s="129"/>
      <c r="AD25" s="129"/>
      <c r="AE25" s="130"/>
      <c r="AH25" s="1137"/>
      <c r="AI25" s="1138"/>
      <c r="AJ25" s="1139"/>
      <c r="AK25" s="1134"/>
      <c r="AL25" s="1135"/>
      <c r="AM25" s="1135"/>
      <c r="AN25" s="1135"/>
      <c r="AO25" s="1135"/>
      <c r="AP25" s="1135"/>
      <c r="AQ25" s="1136"/>
      <c r="AR25" s="140"/>
      <c r="AS25" s="1147"/>
      <c r="AT25" s="1148"/>
      <c r="AU25" s="1148"/>
      <c r="AV25" s="1148"/>
      <c r="AW25" s="1148"/>
      <c r="AX25" s="1148"/>
      <c r="AY25" s="1148"/>
      <c r="AZ25" s="1148"/>
      <c r="BA25" s="1148"/>
      <c r="BB25" s="1148"/>
      <c r="BC25" s="1148"/>
      <c r="BD25" s="1148"/>
      <c r="BE25" s="1148"/>
      <c r="BF25" s="1148"/>
      <c r="BG25" s="1148"/>
      <c r="BH25" s="1148"/>
      <c r="BI25" s="1148"/>
      <c r="BJ25" s="1148"/>
      <c r="BK25" s="1148"/>
      <c r="BL25" s="1148"/>
      <c r="BM25" s="1148"/>
      <c r="BN25" s="1148"/>
      <c r="BO25" s="1148"/>
      <c r="BP25" s="1148"/>
      <c r="BQ25" s="1148"/>
    </row>
    <row r="26" spans="2:76" ht="30" customHeight="1">
      <c r="B26" s="882" t="s">
        <v>53</v>
      </c>
      <c r="C26" s="882"/>
      <c r="D26" s="882"/>
      <c r="E26" s="882"/>
      <c r="F26" s="882"/>
      <c r="G26" s="882"/>
      <c r="H26" s="882"/>
      <c r="I26" s="882"/>
      <c r="J26" s="1163"/>
      <c r="K26" s="61"/>
      <c r="L26" s="984"/>
      <c r="M26" s="1208"/>
      <c r="N26" s="1208"/>
      <c r="O26" s="1208"/>
      <c r="P26" s="1208"/>
      <c r="Q26" s="1208"/>
      <c r="R26" s="1208"/>
      <c r="S26" s="127"/>
      <c r="T26" s="127"/>
      <c r="U26" s="127"/>
      <c r="V26" s="127"/>
      <c r="W26" s="127"/>
      <c r="X26" s="127"/>
      <c r="Y26" s="57"/>
      <c r="Z26" s="57"/>
      <c r="AA26" s="57"/>
      <c r="AB26" s="57"/>
      <c r="AC26" s="57"/>
      <c r="AD26" s="57"/>
      <c r="AE26" s="55"/>
      <c r="AH26" s="957" t="str">
        <f>IF(L26&lt;&gt;"","OK","未入力")</f>
        <v>未入力</v>
      </c>
      <c r="AI26" s="958"/>
      <c r="AJ26" s="959"/>
      <c r="AK26" s="1131" t="s">
        <v>238</v>
      </c>
      <c r="AL26" s="1132"/>
      <c r="AM26" s="1132"/>
      <c r="AN26" s="1132"/>
      <c r="AO26" s="1132"/>
      <c r="AP26" s="1132"/>
      <c r="AQ26" s="1133"/>
      <c r="AR26" s="139"/>
      <c r="AS26" s="1147" t="s">
        <v>239</v>
      </c>
      <c r="AT26" s="1148"/>
      <c r="AU26" s="1148"/>
      <c r="AV26" s="1148"/>
      <c r="AW26" s="1148"/>
      <c r="AX26" s="1148"/>
      <c r="AY26" s="1148"/>
      <c r="AZ26" s="1148"/>
      <c r="BA26" s="1148"/>
      <c r="BB26" s="1148"/>
      <c r="BC26" s="1148"/>
      <c r="BD26" s="1148"/>
      <c r="BE26" s="1148"/>
      <c r="BF26" s="1148"/>
      <c r="BG26" s="1148"/>
      <c r="BH26" s="1148"/>
      <c r="BI26" s="1148"/>
      <c r="BJ26" s="1148"/>
      <c r="BK26" s="1148"/>
      <c r="BL26" s="1148"/>
      <c r="BM26" s="1148"/>
      <c r="BN26" s="1148"/>
      <c r="BO26" s="1148"/>
      <c r="BP26" s="1148"/>
      <c r="BQ26" s="1148"/>
    </row>
    <row r="27" spans="2:76" ht="30" customHeight="1">
      <c r="B27" s="882"/>
      <c r="C27" s="882"/>
      <c r="D27" s="882"/>
      <c r="E27" s="882"/>
      <c r="F27" s="882"/>
      <c r="G27" s="882"/>
      <c r="H27" s="882"/>
      <c r="I27" s="882"/>
      <c r="J27" s="1163"/>
      <c r="K27" s="62"/>
      <c r="L27" s="1209"/>
      <c r="M27" s="1209"/>
      <c r="N27" s="1209"/>
      <c r="O27" s="1209"/>
      <c r="P27" s="1209"/>
      <c r="Q27" s="1209"/>
      <c r="R27" s="1209"/>
      <c r="S27" s="155"/>
      <c r="T27" s="155"/>
      <c r="U27" s="155"/>
      <c r="V27" s="155"/>
      <c r="W27" s="155"/>
      <c r="X27" s="155"/>
      <c r="Y27" s="59"/>
      <c r="Z27" s="59"/>
      <c r="AA27" s="59"/>
      <c r="AB27" s="59"/>
      <c r="AC27" s="59"/>
      <c r="AD27" s="59"/>
      <c r="AE27" s="60"/>
      <c r="AH27" s="1137"/>
      <c r="AI27" s="1138"/>
      <c r="AJ27" s="1139"/>
      <c r="AK27" s="1134"/>
      <c r="AL27" s="1135"/>
      <c r="AM27" s="1135"/>
      <c r="AN27" s="1135"/>
      <c r="AO27" s="1135"/>
      <c r="AP27" s="1135"/>
      <c r="AQ27" s="1136"/>
      <c r="AR27" s="140"/>
      <c r="AS27" s="1147"/>
      <c r="AT27" s="1148"/>
      <c r="AU27" s="1148"/>
      <c r="AV27" s="1148"/>
      <c r="AW27" s="1148"/>
      <c r="AX27" s="1148"/>
      <c r="AY27" s="1148"/>
      <c r="AZ27" s="1148"/>
      <c r="BA27" s="1148"/>
      <c r="BB27" s="1148"/>
      <c r="BC27" s="1148"/>
      <c r="BD27" s="1148"/>
      <c r="BE27" s="1148"/>
      <c r="BF27" s="1148"/>
      <c r="BG27" s="1148"/>
      <c r="BH27" s="1148"/>
      <c r="BI27" s="1148"/>
      <c r="BJ27" s="1148"/>
      <c r="BK27" s="1148"/>
      <c r="BL27" s="1148"/>
      <c r="BM27" s="1148"/>
      <c r="BN27" s="1148"/>
      <c r="BO27" s="1148"/>
      <c r="BP27" s="1148"/>
      <c r="BQ27" s="1148"/>
    </row>
    <row r="28" spans="2:76" ht="30" customHeight="1">
      <c r="B28" s="882" t="s">
        <v>240</v>
      </c>
      <c r="C28" s="882"/>
      <c r="D28" s="882"/>
      <c r="E28" s="882"/>
      <c r="F28" s="882"/>
      <c r="G28" s="882"/>
      <c r="H28" s="882"/>
      <c r="I28" s="882"/>
      <c r="J28" s="1163"/>
      <c r="K28" s="61"/>
      <c r="L28" s="984"/>
      <c r="M28" s="1208"/>
      <c r="N28" s="1208"/>
      <c r="O28" s="1208"/>
      <c r="P28" s="1208"/>
      <c r="Q28" s="1208"/>
      <c r="R28" s="1208"/>
      <c r="S28" s="127"/>
      <c r="T28" s="127"/>
      <c r="U28" s="127"/>
      <c r="V28" s="127"/>
      <c r="W28" s="127"/>
      <c r="X28" s="127"/>
      <c r="Y28" s="57"/>
      <c r="Z28" s="57"/>
      <c r="AA28" s="57"/>
      <c r="AB28" s="57"/>
      <c r="AC28" s="57"/>
      <c r="AD28" s="57"/>
      <c r="AE28" s="55"/>
      <c r="AH28" s="957" t="str">
        <f>IF(L28&lt;&gt;"","OK","未入力")</f>
        <v>未入力</v>
      </c>
      <c r="AI28" s="958"/>
      <c r="AJ28" s="959"/>
      <c r="AK28" s="1131" t="s">
        <v>241</v>
      </c>
      <c r="AL28" s="1132"/>
      <c r="AM28" s="1132"/>
      <c r="AN28" s="1132"/>
      <c r="AO28" s="1132"/>
      <c r="AP28" s="1132"/>
      <c r="AQ28" s="1133"/>
      <c r="AR28" s="139"/>
      <c r="AS28" s="1147" t="s">
        <v>242</v>
      </c>
      <c r="AT28" s="1148"/>
      <c r="AU28" s="1148"/>
      <c r="AV28" s="1148"/>
      <c r="AW28" s="1148"/>
      <c r="AX28" s="1148"/>
      <c r="AY28" s="1148"/>
      <c r="AZ28" s="1148"/>
      <c r="BA28" s="1148"/>
      <c r="BB28" s="1148"/>
      <c r="BC28" s="1148"/>
      <c r="BD28" s="1148"/>
      <c r="BE28" s="1148"/>
      <c r="BF28" s="1148"/>
      <c r="BG28" s="1148"/>
      <c r="BH28" s="1148"/>
      <c r="BI28" s="1148"/>
      <c r="BJ28" s="1148"/>
      <c r="BK28" s="1148"/>
      <c r="BL28" s="1148"/>
      <c r="BM28" s="1148"/>
      <c r="BN28" s="1148"/>
      <c r="BO28" s="1148"/>
      <c r="BP28" s="1148"/>
      <c r="BQ28" s="1148"/>
    </row>
    <row r="29" spans="2:76" ht="30" customHeight="1">
      <c r="B29" s="882"/>
      <c r="C29" s="882"/>
      <c r="D29" s="882"/>
      <c r="E29" s="882"/>
      <c r="F29" s="882"/>
      <c r="G29" s="882"/>
      <c r="H29" s="882"/>
      <c r="I29" s="882"/>
      <c r="J29" s="1163"/>
      <c r="K29" s="62"/>
      <c r="L29" s="1209"/>
      <c r="M29" s="1209"/>
      <c r="N29" s="1209"/>
      <c r="O29" s="1209"/>
      <c r="P29" s="1209"/>
      <c r="Q29" s="1209"/>
      <c r="R29" s="1209"/>
      <c r="S29" s="155"/>
      <c r="T29" s="155"/>
      <c r="U29" s="155"/>
      <c r="V29" s="155"/>
      <c r="W29" s="155"/>
      <c r="X29" s="155"/>
      <c r="Y29" s="59"/>
      <c r="Z29" s="59"/>
      <c r="AA29" s="59"/>
      <c r="AB29" s="59"/>
      <c r="AC29" s="59"/>
      <c r="AD29" s="59"/>
      <c r="AE29" s="60"/>
      <c r="AH29" s="1137"/>
      <c r="AI29" s="1138"/>
      <c r="AJ29" s="1139"/>
      <c r="AK29" s="1134"/>
      <c r="AL29" s="1135"/>
      <c r="AM29" s="1135"/>
      <c r="AN29" s="1135"/>
      <c r="AO29" s="1135"/>
      <c r="AP29" s="1135"/>
      <c r="AQ29" s="1136"/>
      <c r="AR29" s="140"/>
      <c r="AS29" s="1147"/>
      <c r="AT29" s="1148"/>
      <c r="AU29" s="1148"/>
      <c r="AV29" s="1148"/>
      <c r="AW29" s="1148"/>
      <c r="AX29" s="1148"/>
      <c r="AY29" s="1148"/>
      <c r="AZ29" s="1148"/>
      <c r="BA29" s="1148"/>
      <c r="BB29" s="1148"/>
      <c r="BC29" s="1148"/>
      <c r="BD29" s="1148"/>
      <c r="BE29" s="1148"/>
      <c r="BF29" s="1148"/>
      <c r="BG29" s="1148"/>
      <c r="BH29" s="1148"/>
      <c r="BI29" s="1148"/>
      <c r="BJ29" s="1148"/>
      <c r="BK29" s="1148"/>
      <c r="BL29" s="1148"/>
      <c r="BM29" s="1148"/>
      <c r="BN29" s="1148"/>
      <c r="BO29" s="1148"/>
      <c r="BP29" s="1148"/>
      <c r="BQ29" s="1148"/>
      <c r="BS29" s="2" t="s">
        <v>248</v>
      </c>
    </row>
    <row r="30" spans="2:76" ht="30" customHeight="1">
      <c r="B30" s="882" t="s">
        <v>54</v>
      </c>
      <c r="C30" s="882"/>
      <c r="D30" s="882"/>
      <c r="E30" s="882"/>
      <c r="F30" s="882"/>
      <c r="G30" s="882"/>
      <c r="H30" s="882"/>
      <c r="I30" s="882"/>
      <c r="J30" s="1163"/>
      <c r="K30" s="126"/>
      <c r="L30" s="984"/>
      <c r="M30" s="984"/>
      <c r="N30" s="984"/>
      <c r="O30" s="984"/>
      <c r="P30" s="984"/>
      <c r="Q30" s="1126"/>
      <c r="R30" s="1126"/>
      <c r="S30" s="1183" t="str">
        <f>IF(OR(L30="　有（無料）",L30="　有（有料）"),"台","")</f>
        <v/>
      </c>
      <c r="U30" s="1126"/>
      <c r="V30" s="1126"/>
      <c r="W30" s="1126"/>
      <c r="X30" s="1126"/>
      <c r="Y30" s="1149" t="str">
        <f>IF(L30="　有（有料）","円／月","")</f>
        <v/>
      </c>
      <c r="Z30" s="1149"/>
      <c r="AA30" s="161"/>
      <c r="AB30" s="161"/>
      <c r="AC30" s="161"/>
      <c r="AD30" s="161"/>
      <c r="AE30" s="162"/>
      <c r="AH30" s="957" t="str">
        <f>IF(AND(BV30="",BV31="",BV32=""),"未入力",IF(OR(BV30="ERROR",BV31="ERROR",BV32="ERROR"),"未入力","OK"))</f>
        <v>未入力</v>
      </c>
      <c r="AI30" s="958"/>
      <c r="AJ30" s="959"/>
      <c r="AK30" s="1131" t="s">
        <v>54</v>
      </c>
      <c r="AL30" s="1132"/>
      <c r="AM30" s="1132"/>
      <c r="AN30" s="1132"/>
      <c r="AO30" s="1132"/>
      <c r="AP30" s="1132"/>
      <c r="AQ30" s="1133"/>
      <c r="AR30" s="139"/>
      <c r="AS30" s="1147" t="s">
        <v>246</v>
      </c>
      <c r="AT30" s="1148"/>
      <c r="AU30" s="1148"/>
      <c r="AV30" s="1148"/>
      <c r="AW30" s="1148"/>
      <c r="AX30" s="1148"/>
      <c r="AY30" s="1148"/>
      <c r="AZ30" s="1148"/>
      <c r="BA30" s="1148"/>
      <c r="BB30" s="1148"/>
      <c r="BC30" s="1148"/>
      <c r="BD30" s="1148"/>
      <c r="BE30" s="1148"/>
      <c r="BF30" s="1148"/>
      <c r="BG30" s="1148"/>
      <c r="BH30" s="1148"/>
      <c r="BI30" s="1148"/>
      <c r="BJ30" s="1148"/>
      <c r="BK30" s="1148"/>
      <c r="BL30" s="1148"/>
      <c r="BM30" s="1148"/>
      <c r="BN30" s="1148"/>
      <c r="BO30" s="1148"/>
      <c r="BP30" s="1148"/>
      <c r="BQ30" s="1148"/>
      <c r="BS30" s="1141" t="s">
        <v>243</v>
      </c>
      <c r="BT30" s="1141"/>
      <c r="BU30" s="1141"/>
      <c r="BV30" s="1140" t="str">
        <f>IF(L30="　有（無料）",IF(AND(Q30&lt;&gt;"",U30=""),"ＯＫ","ERROR"),"")</f>
        <v/>
      </c>
      <c r="BW30" s="1140"/>
      <c r="BX30" s="1140"/>
    </row>
    <row r="31" spans="2:76" ht="30" customHeight="1">
      <c r="B31" s="882"/>
      <c r="C31" s="882"/>
      <c r="D31" s="882"/>
      <c r="E31" s="882"/>
      <c r="F31" s="882"/>
      <c r="G31" s="882"/>
      <c r="H31" s="882"/>
      <c r="I31" s="882"/>
      <c r="J31" s="1163"/>
      <c r="K31" s="63"/>
      <c r="L31" s="1125"/>
      <c r="M31" s="1125"/>
      <c r="N31" s="1125"/>
      <c r="O31" s="1125"/>
      <c r="P31" s="1125"/>
      <c r="Q31" s="1127"/>
      <c r="R31" s="1127"/>
      <c r="S31" s="1184"/>
      <c r="U31" s="1127"/>
      <c r="V31" s="1127"/>
      <c r="W31" s="1127"/>
      <c r="X31" s="1127"/>
      <c r="Y31" s="1150"/>
      <c r="Z31" s="1150"/>
      <c r="AA31" s="163"/>
      <c r="AB31" s="163"/>
      <c r="AC31" s="163"/>
      <c r="AD31" s="163"/>
      <c r="AE31" s="164"/>
      <c r="AH31" s="1137"/>
      <c r="AI31" s="1138"/>
      <c r="AJ31" s="1139"/>
      <c r="AK31" s="1134"/>
      <c r="AL31" s="1135"/>
      <c r="AM31" s="1135"/>
      <c r="AN31" s="1135"/>
      <c r="AO31" s="1135"/>
      <c r="AP31" s="1135"/>
      <c r="AQ31" s="1136"/>
      <c r="AR31" s="140"/>
      <c r="AS31" s="1147"/>
      <c r="AT31" s="1148"/>
      <c r="AU31" s="1148"/>
      <c r="AV31" s="1148"/>
      <c r="AW31" s="1148"/>
      <c r="AX31" s="1148"/>
      <c r="AY31" s="1148"/>
      <c r="AZ31" s="1148"/>
      <c r="BA31" s="1148"/>
      <c r="BB31" s="1148"/>
      <c r="BC31" s="1148"/>
      <c r="BD31" s="1148"/>
      <c r="BE31" s="1148"/>
      <c r="BF31" s="1148"/>
      <c r="BG31" s="1148"/>
      <c r="BH31" s="1148"/>
      <c r="BI31" s="1148"/>
      <c r="BJ31" s="1148"/>
      <c r="BK31" s="1148"/>
      <c r="BL31" s="1148"/>
      <c r="BM31" s="1148"/>
      <c r="BN31" s="1148"/>
      <c r="BO31" s="1148"/>
      <c r="BP31" s="1148"/>
      <c r="BQ31" s="1148"/>
      <c r="BS31" s="1141" t="s">
        <v>244</v>
      </c>
      <c r="BT31" s="1141"/>
      <c r="BU31" s="1141"/>
      <c r="BV31" s="1140" t="str">
        <f>IF(L30="　有（有料）",IF(AND(Q30&lt;&gt;"",U30&lt;&gt;""),"ＯＫ","ERROR"),"")</f>
        <v/>
      </c>
      <c r="BW31" s="1140"/>
      <c r="BX31" s="1140"/>
    </row>
    <row r="32" spans="2:76" ht="30" customHeight="1">
      <c r="B32" s="1169" t="s">
        <v>249</v>
      </c>
      <c r="C32" s="1170"/>
      <c r="D32" s="1170"/>
      <c r="E32" s="1170"/>
      <c r="F32" s="1170"/>
      <c r="G32" s="1171"/>
      <c r="H32" s="1163" t="s">
        <v>55</v>
      </c>
      <c r="I32" s="1164"/>
      <c r="J32" s="1165"/>
      <c r="K32" s="77"/>
      <c r="L32" s="1197" t="s">
        <v>251</v>
      </c>
      <c r="M32" s="1197"/>
      <c r="N32" s="1197"/>
      <c r="O32" s="1197"/>
      <c r="P32" s="1197"/>
      <c r="Q32" s="1197"/>
      <c r="R32" s="1197"/>
      <c r="S32" s="1197"/>
      <c r="T32" s="1197"/>
      <c r="U32" s="1197"/>
      <c r="V32" s="1197"/>
      <c r="W32" s="1197"/>
      <c r="X32" s="1197"/>
      <c r="Y32" s="1197"/>
      <c r="Z32" s="1197"/>
      <c r="AA32" s="1197"/>
      <c r="AB32" s="1197"/>
      <c r="AC32" s="1197"/>
      <c r="AD32" s="1197"/>
      <c r="AE32" s="114"/>
      <c r="AH32" s="188"/>
      <c r="AI32" s="188"/>
      <c r="AJ32" s="188"/>
      <c r="AK32" s="1131" t="s">
        <v>57</v>
      </c>
      <c r="AL32" s="1132"/>
      <c r="AM32" s="1132"/>
      <c r="AN32" s="1132"/>
      <c r="AO32" s="1132"/>
      <c r="AP32" s="1132"/>
      <c r="AQ32" s="1133"/>
      <c r="AR32" s="139"/>
      <c r="AS32" s="1147" t="s">
        <v>250</v>
      </c>
      <c r="AT32" s="1148"/>
      <c r="AU32" s="1148"/>
      <c r="AV32" s="1148"/>
      <c r="AW32" s="1148"/>
      <c r="AX32" s="1148"/>
      <c r="AY32" s="1148"/>
      <c r="AZ32" s="1148"/>
      <c r="BA32" s="1148"/>
      <c r="BB32" s="1148"/>
      <c r="BC32" s="1148"/>
      <c r="BD32" s="1148"/>
      <c r="BE32" s="1148"/>
      <c r="BF32" s="1148"/>
      <c r="BG32" s="1148"/>
      <c r="BH32" s="1148"/>
      <c r="BI32" s="1148"/>
      <c r="BJ32" s="1148"/>
      <c r="BK32" s="1148"/>
      <c r="BL32" s="1148"/>
      <c r="BM32" s="1148"/>
      <c r="BN32" s="1148"/>
      <c r="BO32" s="1148"/>
      <c r="BP32" s="1148"/>
      <c r="BQ32" s="1148"/>
      <c r="BS32" s="1141" t="s">
        <v>245</v>
      </c>
      <c r="BT32" s="1141"/>
      <c r="BU32" s="1141"/>
      <c r="BV32" s="1140" t="str">
        <f>IF(L30="　無",IF(AND(Q30="",U30=""),"ＯＫ","ERROR"),"")</f>
        <v/>
      </c>
      <c r="BW32" s="1140"/>
      <c r="BX32" s="1140"/>
    </row>
    <row r="33" spans="2:69" ht="30" customHeight="1">
      <c r="B33" s="1172"/>
      <c r="C33" s="1173"/>
      <c r="D33" s="1173"/>
      <c r="E33" s="1173"/>
      <c r="F33" s="1173"/>
      <c r="G33" s="1174"/>
      <c r="H33" s="1163" t="s">
        <v>56</v>
      </c>
      <c r="I33" s="1164"/>
      <c r="J33" s="1165"/>
      <c r="K33" s="77"/>
      <c r="L33" s="1197" t="s">
        <v>252</v>
      </c>
      <c r="M33" s="1197"/>
      <c r="N33" s="1197"/>
      <c r="O33" s="1197"/>
      <c r="P33" s="1197"/>
      <c r="Q33" s="1197"/>
      <c r="R33" s="1197"/>
      <c r="S33" s="1197"/>
      <c r="T33" s="1197"/>
      <c r="U33" s="1197"/>
      <c r="V33" s="1197"/>
      <c r="W33" s="1197"/>
      <c r="X33" s="1197"/>
      <c r="Y33" s="1197"/>
      <c r="Z33" s="1197"/>
      <c r="AA33" s="1197"/>
      <c r="AB33" s="1197"/>
      <c r="AC33" s="1197"/>
      <c r="AD33" s="1197"/>
      <c r="AE33" s="114"/>
      <c r="AH33" s="188"/>
      <c r="AI33" s="188"/>
      <c r="AJ33" s="188"/>
      <c r="AK33" s="1134"/>
      <c r="AL33" s="1135"/>
      <c r="AM33" s="1135"/>
      <c r="AN33" s="1135"/>
      <c r="AO33" s="1135"/>
      <c r="AP33" s="1135"/>
      <c r="AQ33" s="1136"/>
      <c r="AR33" s="140"/>
      <c r="AS33" s="1147"/>
      <c r="AT33" s="1148"/>
      <c r="AU33" s="1148"/>
      <c r="AV33" s="1148"/>
      <c r="AW33" s="1148"/>
      <c r="AX33" s="1148"/>
      <c r="AY33" s="1148"/>
      <c r="AZ33" s="1148"/>
      <c r="BA33" s="1148"/>
      <c r="BB33" s="1148"/>
      <c r="BC33" s="1148"/>
      <c r="BD33" s="1148"/>
      <c r="BE33" s="1148"/>
      <c r="BF33" s="1148"/>
      <c r="BG33" s="1148"/>
      <c r="BH33" s="1148"/>
      <c r="BI33" s="1148"/>
      <c r="BJ33" s="1148"/>
      <c r="BK33" s="1148"/>
      <c r="BL33" s="1148"/>
      <c r="BM33" s="1148"/>
      <c r="BN33" s="1148"/>
      <c r="BO33" s="1148"/>
      <c r="BP33" s="1148"/>
      <c r="BQ33" s="1148"/>
    </row>
    <row r="34" spans="2:69" ht="24" customHeight="1">
      <c r="C34" s="4"/>
      <c r="D34" s="3"/>
      <c r="E34" s="3"/>
      <c r="F34" s="3"/>
      <c r="G34" s="3"/>
      <c r="H34" s="3"/>
      <c r="I34" s="3"/>
      <c r="J34" s="3"/>
    </row>
    <row r="36" spans="2:69" ht="24" customHeight="1">
      <c r="AK36" s="399"/>
    </row>
    <row r="37" spans="2:69" ht="24" customHeight="1">
      <c r="B37" s="1162" t="s">
        <v>209</v>
      </c>
      <c r="C37" s="1162"/>
      <c r="D37" s="1162"/>
      <c r="E37" s="1162"/>
      <c r="F37" s="1162"/>
      <c r="G37" s="1162"/>
      <c r="H37" s="1162"/>
      <c r="I37" s="1162"/>
      <c r="J37" s="1162"/>
    </row>
    <row r="38" spans="2:69" ht="24" customHeight="1">
      <c r="B38" s="624" t="s">
        <v>167</v>
      </c>
      <c r="C38" s="625"/>
      <c r="D38" s="625"/>
      <c r="E38" s="625"/>
      <c r="F38" s="625"/>
      <c r="G38" s="625"/>
      <c r="H38" s="625"/>
      <c r="I38" s="625"/>
      <c r="J38" s="626"/>
      <c r="K38" s="51" t="s">
        <v>168</v>
      </c>
      <c r="L38" s="52"/>
      <c r="M38" s="52"/>
      <c r="N38" s="52"/>
      <c r="O38" s="52"/>
      <c r="P38" s="64"/>
      <c r="Q38" s="52"/>
      <c r="R38" s="53"/>
      <c r="S38" s="3"/>
      <c r="T38" s="3"/>
    </row>
    <row r="39" spans="2:69" ht="24" customHeight="1">
      <c r="B39" s="624"/>
      <c r="C39" s="625"/>
      <c r="D39" s="625"/>
      <c r="E39" s="625"/>
      <c r="F39" s="625"/>
      <c r="G39" s="625"/>
      <c r="H39" s="625"/>
      <c r="I39" s="625"/>
      <c r="J39" s="626"/>
      <c r="K39" s="51" t="s">
        <v>169</v>
      </c>
      <c r="L39" s="64"/>
      <c r="M39" s="64"/>
      <c r="N39" s="64"/>
      <c r="O39" s="64"/>
      <c r="P39" s="64"/>
      <c r="Q39" s="64"/>
      <c r="R39" s="65"/>
    </row>
    <row r="40" spans="2:69" ht="24" customHeight="1">
      <c r="B40" s="1187" t="s">
        <v>49</v>
      </c>
      <c r="C40" s="863"/>
      <c r="D40" s="863"/>
      <c r="E40" s="863"/>
      <c r="F40" s="863"/>
      <c r="G40" s="863"/>
      <c r="H40" s="863"/>
      <c r="I40" s="863"/>
      <c r="J40" s="864"/>
      <c r="K40" s="157" t="s">
        <v>210</v>
      </c>
      <c r="L40" s="64"/>
      <c r="M40" s="64"/>
      <c r="N40" s="64"/>
      <c r="O40" s="64"/>
      <c r="P40" s="64"/>
      <c r="Q40" s="64"/>
      <c r="R40" s="65"/>
    </row>
    <row r="41" spans="2:69" ht="24" customHeight="1">
      <c r="B41" s="1187"/>
      <c r="C41" s="863"/>
      <c r="D41" s="863"/>
      <c r="E41" s="863"/>
      <c r="F41" s="863"/>
      <c r="G41" s="863"/>
      <c r="H41" s="863"/>
      <c r="I41" s="863"/>
      <c r="J41" s="864"/>
      <c r="K41" s="157" t="s">
        <v>212</v>
      </c>
      <c r="L41" s="64"/>
      <c r="M41" s="64"/>
      <c r="N41" s="64"/>
      <c r="O41" s="64"/>
      <c r="P41" s="64"/>
      <c r="Q41" s="64"/>
      <c r="R41" s="65"/>
    </row>
    <row r="42" spans="2:69" ht="24" customHeight="1">
      <c r="B42" s="1187"/>
      <c r="C42" s="863"/>
      <c r="D42" s="863"/>
      <c r="E42" s="863"/>
      <c r="F42" s="863"/>
      <c r="G42" s="863"/>
      <c r="H42" s="863"/>
      <c r="I42" s="863"/>
      <c r="J42" s="864"/>
      <c r="K42" s="157" t="s">
        <v>211</v>
      </c>
      <c r="L42" s="64"/>
      <c r="M42" s="64"/>
      <c r="N42" s="64"/>
      <c r="O42" s="64"/>
      <c r="P42" s="64"/>
      <c r="Q42" s="64"/>
      <c r="R42" s="65"/>
    </row>
    <row r="43" spans="2:69" ht="24" customHeight="1">
      <c r="B43" s="1185" t="s">
        <v>230</v>
      </c>
      <c r="C43" s="1186"/>
      <c r="D43" s="1186"/>
      <c r="E43" s="1186"/>
      <c r="F43" s="1186"/>
      <c r="G43" s="1186"/>
      <c r="H43" s="1186"/>
      <c r="I43" s="1186"/>
      <c r="J43" s="1186"/>
      <c r="K43" s="157" t="s">
        <v>231</v>
      </c>
      <c r="L43" s="64"/>
      <c r="M43" s="64"/>
      <c r="N43" s="64"/>
      <c r="O43" s="64"/>
      <c r="P43" s="64"/>
      <c r="Q43" s="64"/>
      <c r="R43" s="65"/>
    </row>
    <row r="44" spans="2:69" ht="24" customHeight="1">
      <c r="B44" s="1186"/>
      <c r="C44" s="1186"/>
      <c r="D44" s="1186"/>
      <c r="E44" s="1186"/>
      <c r="F44" s="1186"/>
      <c r="G44" s="1186"/>
      <c r="H44" s="1186"/>
      <c r="I44" s="1186"/>
      <c r="J44" s="1186"/>
      <c r="K44" s="157" t="s">
        <v>232</v>
      </c>
      <c r="L44" s="64"/>
      <c r="M44" s="64"/>
      <c r="N44" s="64"/>
      <c r="O44" s="64"/>
      <c r="P44" s="64"/>
      <c r="Q44" s="64"/>
      <c r="R44" s="65"/>
    </row>
    <row r="45" spans="2:69" ht="24" customHeight="1">
      <c r="B45" s="1187" t="s">
        <v>52</v>
      </c>
      <c r="C45" s="863"/>
      <c r="D45" s="863"/>
      <c r="E45" s="863"/>
      <c r="F45" s="863"/>
      <c r="G45" s="863"/>
      <c r="H45" s="863"/>
      <c r="I45" s="863"/>
      <c r="J45" s="864"/>
      <c r="K45" s="157" t="s">
        <v>217</v>
      </c>
      <c r="L45" s="64"/>
      <c r="M45" s="64"/>
      <c r="N45" s="64"/>
      <c r="O45" s="64"/>
      <c r="P45" s="64"/>
      <c r="Q45" s="64"/>
      <c r="R45" s="65"/>
    </row>
    <row r="46" spans="2:69" ht="24" customHeight="1">
      <c r="B46" s="1187"/>
      <c r="C46" s="863"/>
      <c r="D46" s="863"/>
      <c r="E46" s="863"/>
      <c r="F46" s="863"/>
      <c r="G46" s="863"/>
      <c r="H46" s="863"/>
      <c r="I46" s="863"/>
      <c r="J46" s="864"/>
      <c r="K46" s="157" t="s">
        <v>218</v>
      </c>
      <c r="L46" s="64"/>
      <c r="M46" s="64"/>
      <c r="N46" s="64"/>
      <c r="O46" s="64"/>
      <c r="P46" s="64"/>
      <c r="Q46" s="64"/>
      <c r="R46" s="65"/>
    </row>
    <row r="47" spans="2:69" ht="24" customHeight="1">
      <c r="B47" s="1187"/>
      <c r="C47" s="863"/>
      <c r="D47" s="863"/>
      <c r="E47" s="863"/>
      <c r="F47" s="863"/>
      <c r="G47" s="863"/>
      <c r="H47" s="863"/>
      <c r="I47" s="863"/>
      <c r="J47" s="864"/>
      <c r="K47" s="157" t="s">
        <v>220</v>
      </c>
      <c r="L47" s="64"/>
      <c r="M47" s="64"/>
      <c r="N47" s="64"/>
      <c r="O47" s="64"/>
      <c r="P47" s="64"/>
      <c r="Q47" s="64"/>
      <c r="R47" s="65"/>
    </row>
    <row r="48" spans="2:69" ht="24" customHeight="1">
      <c r="B48" s="1187" t="s">
        <v>53</v>
      </c>
      <c r="C48" s="863"/>
      <c r="D48" s="863"/>
      <c r="E48" s="863"/>
      <c r="F48" s="863"/>
      <c r="G48" s="863"/>
      <c r="H48" s="863"/>
      <c r="I48" s="863"/>
      <c r="J48" s="864"/>
      <c r="K48" s="157" t="s">
        <v>222</v>
      </c>
      <c r="L48" s="64"/>
      <c r="M48" s="64"/>
      <c r="N48" s="64"/>
      <c r="O48" s="64"/>
      <c r="P48" s="64"/>
      <c r="Q48" s="64"/>
      <c r="R48" s="65"/>
    </row>
    <row r="49" spans="2:18" ht="24" customHeight="1">
      <c r="B49" s="1187"/>
      <c r="C49" s="863"/>
      <c r="D49" s="863"/>
      <c r="E49" s="863"/>
      <c r="F49" s="863"/>
      <c r="G49" s="863"/>
      <c r="H49" s="863"/>
      <c r="I49" s="863"/>
      <c r="J49" s="864"/>
      <c r="K49" s="157" t="s">
        <v>221</v>
      </c>
      <c r="L49" s="64"/>
      <c r="M49" s="64"/>
      <c r="N49" s="64"/>
      <c r="O49" s="64"/>
      <c r="P49" s="64"/>
      <c r="Q49" s="64"/>
      <c r="R49" s="65"/>
    </row>
    <row r="50" spans="2:18" ht="24" customHeight="1">
      <c r="B50" s="1187"/>
      <c r="C50" s="863"/>
      <c r="D50" s="863"/>
      <c r="E50" s="863"/>
      <c r="F50" s="863"/>
      <c r="G50" s="863"/>
      <c r="H50" s="863"/>
      <c r="I50" s="863"/>
      <c r="J50" s="864"/>
      <c r="K50" s="157" t="s">
        <v>220</v>
      </c>
      <c r="L50" s="64"/>
      <c r="M50" s="64"/>
      <c r="N50" s="64"/>
      <c r="O50" s="64"/>
      <c r="P50" s="64"/>
      <c r="Q50" s="64"/>
      <c r="R50" s="65"/>
    </row>
    <row r="51" spans="2:18" ht="24" customHeight="1">
      <c r="B51" s="1186" t="s">
        <v>240</v>
      </c>
      <c r="C51" s="1186"/>
      <c r="D51" s="1186"/>
      <c r="E51" s="1186"/>
      <c r="F51" s="1186"/>
      <c r="G51" s="1186"/>
      <c r="H51" s="1186"/>
      <c r="I51" s="1186"/>
      <c r="J51" s="1186"/>
      <c r="K51" s="157" t="s">
        <v>219</v>
      </c>
      <c r="L51" s="64"/>
      <c r="M51" s="64"/>
      <c r="N51" s="64"/>
      <c r="O51" s="64"/>
      <c r="P51" s="64"/>
      <c r="Q51" s="64"/>
      <c r="R51" s="65"/>
    </row>
    <row r="52" spans="2:18" ht="24" customHeight="1">
      <c r="B52" s="1186"/>
      <c r="C52" s="1186"/>
      <c r="D52" s="1186"/>
      <c r="E52" s="1186"/>
      <c r="F52" s="1186"/>
      <c r="G52" s="1186"/>
      <c r="H52" s="1186"/>
      <c r="I52" s="1186"/>
      <c r="J52" s="1186"/>
      <c r="K52" s="157" t="s">
        <v>220</v>
      </c>
      <c r="L52" s="64"/>
      <c r="M52" s="64"/>
      <c r="N52" s="64"/>
      <c r="O52" s="64"/>
      <c r="P52" s="64"/>
      <c r="Q52" s="64"/>
      <c r="R52" s="65"/>
    </row>
    <row r="53" spans="2:18" ht="24" customHeight="1">
      <c r="B53" s="1187" t="s">
        <v>54</v>
      </c>
      <c r="C53" s="863"/>
      <c r="D53" s="863"/>
      <c r="E53" s="863"/>
      <c r="F53" s="863"/>
      <c r="G53" s="863"/>
      <c r="H53" s="863"/>
      <c r="I53" s="863"/>
      <c r="J53" s="864"/>
      <c r="K53" s="157" t="s">
        <v>166</v>
      </c>
      <c r="L53" s="64"/>
      <c r="M53" s="64"/>
      <c r="N53" s="64"/>
      <c r="O53" s="64"/>
      <c r="P53" s="64"/>
      <c r="Q53" s="64"/>
      <c r="R53" s="65"/>
    </row>
    <row r="54" spans="2:18" ht="24" customHeight="1">
      <c r="B54" s="1187"/>
      <c r="C54" s="863"/>
      <c r="D54" s="863"/>
      <c r="E54" s="863"/>
      <c r="F54" s="863"/>
      <c r="G54" s="863"/>
      <c r="H54" s="863"/>
      <c r="I54" s="863"/>
      <c r="J54" s="864"/>
      <c r="K54" s="157" t="s">
        <v>223</v>
      </c>
      <c r="L54" s="64"/>
      <c r="M54" s="64"/>
      <c r="N54" s="64"/>
      <c r="O54" s="64"/>
      <c r="P54" s="64"/>
      <c r="Q54" s="64"/>
      <c r="R54" s="65"/>
    </row>
    <row r="55" spans="2:18" ht="24" customHeight="1">
      <c r="B55" s="1187"/>
      <c r="C55" s="863"/>
      <c r="D55" s="863"/>
      <c r="E55" s="863"/>
      <c r="F55" s="863"/>
      <c r="G55" s="863"/>
      <c r="H55" s="863"/>
      <c r="I55" s="863"/>
      <c r="J55" s="864"/>
      <c r="K55" s="157" t="s">
        <v>220</v>
      </c>
      <c r="L55" s="64"/>
      <c r="M55" s="64"/>
      <c r="N55" s="64"/>
      <c r="O55" s="64"/>
      <c r="P55" s="64"/>
      <c r="Q55" s="64"/>
      <c r="R55" s="65"/>
    </row>
    <row r="56" spans="2:18" ht="24" customHeight="1">
      <c r="B56" s="110"/>
      <c r="C56" s="110"/>
      <c r="D56" s="110"/>
      <c r="E56" s="110"/>
      <c r="F56" s="110"/>
      <c r="G56" s="110"/>
      <c r="H56" s="110"/>
      <c r="I56" s="110"/>
      <c r="J56" s="110"/>
      <c r="K56" s="111"/>
      <c r="L56" s="86"/>
      <c r="M56" s="86"/>
      <c r="N56" s="86"/>
      <c r="O56" s="86"/>
      <c r="P56" s="86"/>
      <c r="Q56" s="86"/>
      <c r="R56" s="86"/>
    </row>
  </sheetData>
  <mergeCells count="135">
    <mergeCell ref="L33:AD33"/>
    <mergeCell ref="L32:AD32"/>
    <mergeCell ref="AH5:AJ5"/>
    <mergeCell ref="B48:J50"/>
    <mergeCell ref="B51:J52"/>
    <mergeCell ref="B53:J55"/>
    <mergeCell ref="AH12:AJ12"/>
    <mergeCell ref="B40:J42"/>
    <mergeCell ref="B43:J44"/>
    <mergeCell ref="B45:J47"/>
    <mergeCell ref="AH6:AJ6"/>
    <mergeCell ref="P13:P14"/>
    <mergeCell ref="L15:R16"/>
    <mergeCell ref="L17:R18"/>
    <mergeCell ref="M13:O14"/>
    <mergeCell ref="B24:J25"/>
    <mergeCell ref="B32:G33"/>
    <mergeCell ref="L24:R25"/>
    <mergeCell ref="L26:R27"/>
    <mergeCell ref="L28:R29"/>
    <mergeCell ref="B26:J27"/>
    <mergeCell ref="B28:J29"/>
    <mergeCell ref="B21:F23"/>
    <mergeCell ref="L9:N9"/>
    <mergeCell ref="AK6:AQ6"/>
    <mergeCell ref="AS6:BQ6"/>
    <mergeCell ref="AS7:BQ7"/>
    <mergeCell ref="AK7:AQ7"/>
    <mergeCell ref="AH7:AJ7"/>
    <mergeCell ref="AH15:AJ16"/>
    <mergeCell ref="AH13:AJ14"/>
    <mergeCell ref="AK15:AQ16"/>
    <mergeCell ref="AS15:BQ16"/>
    <mergeCell ref="AH11:AJ11"/>
    <mergeCell ref="AH10:AJ10"/>
    <mergeCell ref="AH9:AJ9"/>
    <mergeCell ref="AS13:BQ14"/>
    <mergeCell ref="AK13:AQ14"/>
    <mergeCell ref="AO9:AQ9"/>
    <mergeCell ref="AO10:AQ10"/>
    <mergeCell ref="AO11:AQ11"/>
    <mergeCell ref="AK9:AN12"/>
    <mergeCell ref="AO12:AQ12"/>
    <mergeCell ref="AS9:BQ10"/>
    <mergeCell ref="AS11:BQ11"/>
    <mergeCell ref="AK32:AQ33"/>
    <mergeCell ref="BS32:BU32"/>
    <mergeCell ref="BV32:BX32"/>
    <mergeCell ref="AH23:AJ23"/>
    <mergeCell ref="AH19:AJ20"/>
    <mergeCell ref="AH28:AJ29"/>
    <mergeCell ref="AH26:AJ27"/>
    <mergeCell ref="AH24:AJ25"/>
    <mergeCell ref="AS32:BQ33"/>
    <mergeCell ref="AH30:AJ31"/>
    <mergeCell ref="AK24:AQ25"/>
    <mergeCell ref="AS24:BQ25"/>
    <mergeCell ref="AK26:AQ27"/>
    <mergeCell ref="AS26:BQ27"/>
    <mergeCell ref="AK21:AN23"/>
    <mergeCell ref="AO21:AQ21"/>
    <mergeCell ref="AO22:AQ22"/>
    <mergeCell ref="AO23:AQ23"/>
    <mergeCell ref="AS23:BQ23"/>
    <mergeCell ref="AK19:AQ20"/>
    <mergeCell ref="AS19:BQ20"/>
    <mergeCell ref="AH21:AJ21"/>
    <mergeCell ref="B38:J39"/>
    <mergeCell ref="B37:J37"/>
    <mergeCell ref="B30:J31"/>
    <mergeCell ref="H32:J32"/>
    <mergeCell ref="H33:J33"/>
    <mergeCell ref="B6:J6"/>
    <mergeCell ref="K6:AE6"/>
    <mergeCell ref="B7:J7"/>
    <mergeCell ref="K7:AE7"/>
    <mergeCell ref="B13:J14"/>
    <mergeCell ref="G21:J21"/>
    <mergeCell ref="G22:J22"/>
    <mergeCell ref="G23:J23"/>
    <mergeCell ref="L23:O23"/>
    <mergeCell ref="L22:O22"/>
    <mergeCell ref="L21:O21"/>
    <mergeCell ref="S19:X20"/>
    <mergeCell ref="S30:S31"/>
    <mergeCell ref="B19:J20"/>
    <mergeCell ref="H8:J8"/>
    <mergeCell ref="B15:J16"/>
    <mergeCell ref="B17:J18"/>
    <mergeCell ref="L10:N10"/>
    <mergeCell ref="L11:N11"/>
    <mergeCell ref="A1:D1"/>
    <mergeCell ref="R3:U3"/>
    <mergeCell ref="R4:U4"/>
    <mergeCell ref="E1:Q1"/>
    <mergeCell ref="H10:J10"/>
    <mergeCell ref="B8:G12"/>
    <mergeCell ref="K8:Q8"/>
    <mergeCell ref="R8:X8"/>
    <mergeCell ref="S11:U11"/>
    <mergeCell ref="S12:U12"/>
    <mergeCell ref="H9:J9"/>
    <mergeCell ref="H11:J11"/>
    <mergeCell ref="S9:U9"/>
    <mergeCell ref="S10:U10"/>
    <mergeCell ref="Z9:AB9"/>
    <mergeCell ref="Z10:AB10"/>
    <mergeCell ref="V3:AF3"/>
    <mergeCell ref="V4:AF4"/>
    <mergeCell ref="R2:U2"/>
    <mergeCell ref="V2:AF2"/>
    <mergeCell ref="Y8:AE8"/>
    <mergeCell ref="V1:AF1"/>
    <mergeCell ref="R21:T21"/>
    <mergeCell ref="U21:AA21"/>
    <mergeCell ref="P19:R20"/>
    <mergeCell ref="Z11:AB11"/>
    <mergeCell ref="AS21:BQ22"/>
    <mergeCell ref="AK28:AQ29"/>
    <mergeCell ref="AS28:BQ29"/>
    <mergeCell ref="AK30:AQ31"/>
    <mergeCell ref="AS30:BQ31"/>
    <mergeCell ref="BS31:BU31"/>
    <mergeCell ref="BV31:BX31"/>
    <mergeCell ref="Y30:Z31"/>
    <mergeCell ref="AS17:BQ18"/>
    <mergeCell ref="L30:P31"/>
    <mergeCell ref="Q30:R31"/>
    <mergeCell ref="U30:X31"/>
    <mergeCell ref="AH22:AJ22"/>
    <mergeCell ref="L19:O20"/>
    <mergeCell ref="AK17:AQ18"/>
    <mergeCell ref="AH17:AJ18"/>
    <mergeCell ref="BV30:BX30"/>
    <mergeCell ref="BS30:BU30"/>
  </mergeCells>
  <phoneticPr fontId="6"/>
  <dataValidations count="9">
    <dataValidation imeMode="off" allowBlank="1" showInputMessage="1" showErrorMessage="1" sqref="V12 Q21:Q23 Z12:AC12 P9:R11 W9:X12 AD9:AD12 V2:AF4" xr:uid="{00000000-0002-0000-0900-000000000000}"/>
    <dataValidation type="list" allowBlank="1" showInputMessage="1" showErrorMessage="1" sqref="L15" xr:uid="{00000000-0002-0000-0900-000001000000}">
      <formula1>$K$38:$K$39</formula1>
    </dataValidation>
    <dataValidation type="list" allowBlank="1" showInputMessage="1" showErrorMessage="1" sqref="L17" xr:uid="{00000000-0002-0000-0900-000002000000}">
      <formula1>$K$40:$K$42</formula1>
    </dataValidation>
    <dataValidation type="list" allowBlank="1" showInputMessage="1" showErrorMessage="1" sqref="L19" xr:uid="{00000000-0002-0000-0900-000003000000}">
      <formula1>$K$43:$K$44</formula1>
    </dataValidation>
    <dataValidation type="list" allowBlank="1" showInputMessage="1" showErrorMessage="1" sqref="Y24:AE25 L24" xr:uid="{00000000-0002-0000-0900-000004000000}">
      <formula1>$K$45:$K$47</formula1>
    </dataValidation>
    <dataValidation type="list" allowBlank="1" showInputMessage="1" showErrorMessage="1" sqref="L30" xr:uid="{00000000-0002-0000-0900-000005000000}">
      <formula1>$K$53:$K$55</formula1>
    </dataValidation>
    <dataValidation type="list" allowBlank="1" showInputMessage="1" showErrorMessage="1" sqref="S28:X29 L28" xr:uid="{00000000-0002-0000-0900-000006000000}">
      <formula1>$K$51:$K$52</formula1>
    </dataValidation>
    <dataValidation type="list" allowBlank="1" showInputMessage="1" showErrorMessage="1" sqref="S26:X27 L26" xr:uid="{00000000-0002-0000-0900-000007000000}">
      <formula1>$K$48:$K$50</formula1>
    </dataValidation>
    <dataValidation type="list" allowBlank="1" showInputMessage="1" showErrorMessage="1" sqref="K30" xr:uid="{00000000-0002-0000-0900-000008000000}">
      <formula1>#REF!</formula1>
    </dataValidation>
  </dataValidations>
  <pageMargins left="0.9055118110236221" right="0.70866141732283472" top="0.39370078740157483" bottom="0.35433070866141736" header="0.19685039370078741" footer="0.19685039370078741"/>
  <pageSetup paperSize="9" scale="82"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S51"/>
  <sheetViews>
    <sheetView view="pageBreakPreview" zoomScaleNormal="100" zoomScaleSheetLayoutView="100" workbookViewId="0">
      <selection activeCell="V1" sqref="V1:AF1"/>
    </sheetView>
  </sheetViews>
  <sheetFormatPr defaultColWidth="3.125" defaultRowHeight="21" customHeight="1"/>
  <cols>
    <col min="1" max="16384" width="3.125" style="2"/>
  </cols>
  <sheetData>
    <row r="1" spans="1:71" s="1" customFormat="1" ht="21" customHeight="1">
      <c r="A1" s="599" t="s">
        <v>62</v>
      </c>
      <c r="B1" s="599"/>
      <c r="C1" s="599"/>
      <c r="D1" s="599"/>
      <c r="E1" s="964" t="s">
        <v>550</v>
      </c>
      <c r="F1" s="965"/>
      <c r="G1" s="965"/>
      <c r="H1" s="965"/>
      <c r="I1" s="965"/>
      <c r="J1" s="965"/>
      <c r="K1" s="965"/>
      <c r="L1" s="965"/>
      <c r="M1" s="965"/>
      <c r="N1" s="965"/>
      <c r="O1" s="965"/>
      <c r="P1" s="965"/>
      <c r="Q1" s="965"/>
      <c r="S1" s="595"/>
      <c r="T1" s="595"/>
      <c r="U1" s="595"/>
      <c r="V1" s="711" t="str">
        <f>IF(COUNTIF(AI6:AK17,"未入力"),"未入力の項目があります","")</f>
        <v>未入力の項目があります</v>
      </c>
      <c r="W1" s="1151"/>
      <c r="X1" s="1151"/>
      <c r="Y1" s="1151"/>
      <c r="Z1" s="1151"/>
      <c r="AA1" s="1151"/>
      <c r="AB1" s="1151"/>
      <c r="AC1" s="1151"/>
      <c r="AD1" s="1151"/>
      <c r="AE1" s="1151"/>
      <c r="AF1" s="1151"/>
      <c r="AH1" s="285" t="s">
        <v>432</v>
      </c>
    </row>
    <row r="2" spans="1:71" s="536" customFormat="1" ht="21" customHeight="1">
      <c r="A2" s="528"/>
      <c r="B2" s="528"/>
      <c r="C2" s="528"/>
      <c r="D2" s="528"/>
      <c r="E2" s="531"/>
      <c r="F2" s="531"/>
      <c r="G2" s="531"/>
      <c r="H2" s="531"/>
      <c r="I2" s="531"/>
      <c r="J2" s="531"/>
      <c r="K2" s="531"/>
      <c r="L2" s="531"/>
      <c r="M2" s="531"/>
      <c r="N2" s="531"/>
      <c r="O2" s="531"/>
      <c r="P2" s="531"/>
      <c r="Q2" s="531"/>
      <c r="R2" s="708" t="s">
        <v>831</v>
      </c>
      <c r="S2" s="708"/>
      <c r="T2" s="708"/>
      <c r="U2" s="708"/>
      <c r="V2" s="710">
        <f>'１申請書'!$V$3</f>
        <v>46030</v>
      </c>
      <c r="W2" s="710"/>
      <c r="X2" s="710"/>
      <c r="Y2" s="710"/>
      <c r="Z2" s="710"/>
      <c r="AA2" s="710"/>
      <c r="AB2" s="710"/>
      <c r="AC2" s="710"/>
      <c r="AD2" s="710"/>
      <c r="AE2" s="710"/>
      <c r="AF2" s="710"/>
    </row>
    <row r="3" spans="1:71" s="1" customFormat="1" ht="21" customHeight="1">
      <c r="R3" s="909" t="s">
        <v>580</v>
      </c>
      <c r="S3" s="909"/>
      <c r="T3" s="909"/>
      <c r="U3" s="909"/>
      <c r="V3" s="709">
        <f>'１申請書'!$K$14</f>
        <v>0</v>
      </c>
      <c r="W3" s="709"/>
      <c r="X3" s="709"/>
      <c r="Y3" s="709"/>
      <c r="Z3" s="709"/>
      <c r="AA3" s="709"/>
      <c r="AB3" s="709"/>
      <c r="AC3" s="709"/>
      <c r="AD3" s="709"/>
      <c r="AE3" s="709"/>
      <c r="AF3" s="709"/>
      <c r="AL3" s="717" t="s">
        <v>277</v>
      </c>
      <c r="AM3" s="717"/>
      <c r="AN3" s="717"/>
      <c r="AO3" s="717"/>
      <c r="AP3" s="717"/>
      <c r="AQ3" s="717"/>
      <c r="AR3" s="717"/>
      <c r="AS3" s="717"/>
      <c r="AT3" s="717"/>
      <c r="AW3" s="1246" t="s">
        <v>602</v>
      </c>
      <c r="AX3" s="1246"/>
      <c r="AY3" s="1246"/>
      <c r="AZ3" s="1246"/>
      <c r="BA3" s="1246"/>
      <c r="BB3" s="1246"/>
      <c r="BC3" s="1246"/>
      <c r="BD3" s="1246"/>
      <c r="BE3" s="1246"/>
      <c r="BF3" s="1246"/>
      <c r="BG3" s="1246"/>
      <c r="BH3" s="1246"/>
      <c r="BI3" s="1246"/>
      <c r="BJ3" s="1246"/>
      <c r="BK3" s="1246"/>
      <c r="BL3" s="1246"/>
      <c r="BM3" s="1246"/>
      <c r="BN3" s="1246"/>
      <c r="BO3" s="1246"/>
      <c r="BP3" s="1246"/>
      <c r="BQ3" s="1246"/>
      <c r="BR3" s="1246"/>
      <c r="BS3" s="1246"/>
    </row>
    <row r="4" spans="1:71" s="1" customFormat="1" ht="21" customHeight="1">
      <c r="R4" s="910" t="s">
        <v>96</v>
      </c>
      <c r="S4" s="910"/>
      <c r="T4" s="910"/>
      <c r="U4" s="910"/>
      <c r="V4" s="709">
        <f>'１申請書'!$K$9</f>
        <v>0</v>
      </c>
      <c r="W4" s="709"/>
      <c r="X4" s="709"/>
      <c r="Y4" s="709"/>
      <c r="Z4" s="709"/>
      <c r="AA4" s="709"/>
      <c r="AB4" s="709"/>
      <c r="AC4" s="709"/>
      <c r="AD4" s="709"/>
      <c r="AE4" s="709"/>
      <c r="AF4" s="709"/>
      <c r="AI4" s="159"/>
      <c r="AJ4" s="159"/>
      <c r="AL4" s="717"/>
      <c r="AM4" s="717"/>
      <c r="AN4" s="717"/>
      <c r="AO4" s="717"/>
      <c r="AP4" s="717"/>
      <c r="AQ4" s="717"/>
      <c r="AR4" s="717"/>
      <c r="AS4" s="717"/>
      <c r="AT4" s="717"/>
      <c r="AU4" s="159"/>
      <c r="AV4" s="159"/>
      <c r="AW4" s="1246"/>
      <c r="AX4" s="1246"/>
      <c r="AY4" s="1246"/>
      <c r="AZ4" s="1246"/>
      <c r="BA4" s="1246"/>
      <c r="BB4" s="1246"/>
      <c r="BC4" s="1246"/>
      <c r="BD4" s="1246"/>
      <c r="BE4" s="1246"/>
      <c r="BF4" s="1246"/>
      <c r="BG4" s="1246"/>
      <c r="BH4" s="1246"/>
      <c r="BI4" s="1246"/>
      <c r="BJ4" s="1246"/>
      <c r="BK4" s="1246"/>
      <c r="BL4" s="1246"/>
      <c r="BM4" s="1246"/>
      <c r="BN4" s="1246"/>
      <c r="BO4" s="1246"/>
      <c r="BP4" s="1246"/>
      <c r="BQ4" s="1246"/>
      <c r="BR4" s="1246"/>
      <c r="BS4" s="1246"/>
    </row>
    <row r="5" spans="1:71" ht="21" customHeight="1">
      <c r="B5" s="3"/>
      <c r="C5" s="3"/>
      <c r="D5" s="3"/>
      <c r="E5" s="3"/>
      <c r="F5" s="3"/>
      <c r="G5" s="3"/>
      <c r="H5" s="3"/>
      <c r="I5" s="3"/>
      <c r="J5" s="3"/>
      <c r="K5" s="3"/>
      <c r="L5" s="3"/>
      <c r="M5" s="3"/>
      <c r="N5" s="3"/>
      <c r="O5" s="3"/>
      <c r="AI5" s="956" t="s">
        <v>257</v>
      </c>
      <c r="AJ5" s="956"/>
      <c r="AK5" s="956"/>
    </row>
    <row r="6" spans="1:71" ht="21" customHeight="1">
      <c r="B6" s="599" t="s">
        <v>2</v>
      </c>
      <c r="C6" s="599"/>
      <c r="D6" s="599"/>
      <c r="E6" s="599"/>
      <c r="F6" s="599"/>
      <c r="G6" s="599"/>
      <c r="H6" s="599"/>
      <c r="I6" s="599"/>
      <c r="J6" s="1233"/>
      <c r="K6" s="1233"/>
      <c r="L6" s="1233"/>
      <c r="M6" s="1233"/>
      <c r="N6" s="1233"/>
      <c r="O6" s="1233"/>
      <c r="P6" s="1233"/>
      <c r="Q6" s="1233"/>
      <c r="R6" s="1233"/>
      <c r="S6" s="1233"/>
      <c r="T6" s="1233"/>
      <c r="U6" s="1233"/>
      <c r="V6" s="1233"/>
      <c r="W6" s="1233"/>
      <c r="X6" s="1233"/>
      <c r="Y6" s="1233"/>
      <c r="Z6" s="1233"/>
      <c r="AA6" s="1233"/>
      <c r="AB6" s="1233"/>
      <c r="AC6" s="1233"/>
      <c r="AD6" s="1233"/>
      <c r="AE6" s="1233"/>
      <c r="AF6" s="1233"/>
      <c r="AI6" s="1251" t="str">
        <f>IF(J6&lt;&gt;"","OK","未入力")</f>
        <v>未入力</v>
      </c>
      <c r="AJ6" s="1193"/>
      <c r="AK6" s="1252"/>
      <c r="AL6" s="1220" t="s">
        <v>2</v>
      </c>
      <c r="AM6" s="1221"/>
      <c r="AN6" s="1221"/>
      <c r="AO6" s="1221"/>
      <c r="AP6" s="1221"/>
      <c r="AQ6" s="1221"/>
      <c r="AR6" s="1222"/>
      <c r="AS6" s="706"/>
      <c r="AT6" s="1132" t="s">
        <v>601</v>
      </c>
      <c r="AU6" s="1132"/>
      <c r="AV6" s="1132"/>
      <c r="AW6" s="1132"/>
      <c r="AX6" s="1132"/>
      <c r="AY6" s="1132"/>
      <c r="AZ6" s="1132"/>
      <c r="BA6" s="1132"/>
      <c r="BB6" s="1132"/>
      <c r="BC6" s="1132"/>
      <c r="BD6" s="1132"/>
      <c r="BE6" s="1132"/>
      <c r="BF6" s="1132"/>
      <c r="BG6" s="1132"/>
      <c r="BH6" s="1132"/>
      <c r="BI6" s="1132"/>
      <c r="BJ6" s="1132"/>
      <c r="BK6" s="1132"/>
      <c r="BL6" s="1132"/>
      <c r="BM6" s="1132"/>
      <c r="BN6" s="1132"/>
      <c r="BO6" s="1132"/>
      <c r="BP6" s="1132"/>
      <c r="BQ6" s="1132"/>
      <c r="BR6" s="1133"/>
    </row>
    <row r="7" spans="1:71" ht="21" customHeight="1">
      <c r="B7" s="599"/>
      <c r="C7" s="599"/>
      <c r="D7" s="599"/>
      <c r="E7" s="599"/>
      <c r="F7" s="599"/>
      <c r="G7" s="599"/>
      <c r="H7" s="599"/>
      <c r="I7" s="599"/>
      <c r="J7" s="1233"/>
      <c r="K7" s="1233"/>
      <c r="L7" s="1233"/>
      <c r="M7" s="1233"/>
      <c r="N7" s="1233"/>
      <c r="O7" s="1233"/>
      <c r="P7" s="1233"/>
      <c r="Q7" s="1233"/>
      <c r="R7" s="1233"/>
      <c r="S7" s="1233"/>
      <c r="T7" s="1233"/>
      <c r="U7" s="1233"/>
      <c r="V7" s="1233"/>
      <c r="W7" s="1233"/>
      <c r="X7" s="1233"/>
      <c r="Y7" s="1233"/>
      <c r="Z7" s="1233"/>
      <c r="AA7" s="1233"/>
      <c r="AB7" s="1233"/>
      <c r="AC7" s="1233"/>
      <c r="AD7" s="1233"/>
      <c r="AE7" s="1233"/>
      <c r="AF7" s="1233"/>
      <c r="AI7" s="1253"/>
      <c r="AJ7" s="1194"/>
      <c r="AK7" s="1254"/>
      <c r="AL7" s="1223"/>
      <c r="AM7" s="1224"/>
      <c r="AN7" s="1224"/>
      <c r="AO7" s="1224"/>
      <c r="AP7" s="1224"/>
      <c r="AQ7" s="1224"/>
      <c r="AR7" s="1225"/>
      <c r="AS7" s="1229"/>
      <c r="AT7" s="1230"/>
      <c r="AU7" s="1230"/>
      <c r="AV7" s="1230"/>
      <c r="AW7" s="1230"/>
      <c r="AX7" s="1230"/>
      <c r="AY7" s="1230"/>
      <c r="AZ7" s="1230"/>
      <c r="BA7" s="1230"/>
      <c r="BB7" s="1230"/>
      <c r="BC7" s="1230"/>
      <c r="BD7" s="1230"/>
      <c r="BE7" s="1230"/>
      <c r="BF7" s="1230"/>
      <c r="BG7" s="1230"/>
      <c r="BH7" s="1230"/>
      <c r="BI7" s="1230"/>
      <c r="BJ7" s="1230"/>
      <c r="BK7" s="1230"/>
      <c r="BL7" s="1230"/>
      <c r="BM7" s="1230"/>
      <c r="BN7" s="1230"/>
      <c r="BO7" s="1230"/>
      <c r="BP7" s="1230"/>
      <c r="BQ7" s="1230"/>
      <c r="BR7" s="1231"/>
    </row>
    <row r="8" spans="1:71" ht="21" customHeight="1">
      <c r="B8" s="599"/>
      <c r="C8" s="599"/>
      <c r="D8" s="599"/>
      <c r="E8" s="599"/>
      <c r="F8" s="599"/>
      <c r="G8" s="599"/>
      <c r="H8" s="599"/>
      <c r="I8" s="599"/>
      <c r="J8" s="1233"/>
      <c r="K8" s="1233"/>
      <c r="L8" s="1233"/>
      <c r="M8" s="1233"/>
      <c r="N8" s="1233"/>
      <c r="O8" s="1233"/>
      <c r="P8" s="1233"/>
      <c r="Q8" s="1233"/>
      <c r="R8" s="1233"/>
      <c r="S8" s="1233"/>
      <c r="T8" s="1233"/>
      <c r="U8" s="1233"/>
      <c r="V8" s="1233"/>
      <c r="W8" s="1233"/>
      <c r="X8" s="1233"/>
      <c r="Y8" s="1233"/>
      <c r="Z8" s="1233"/>
      <c r="AA8" s="1233"/>
      <c r="AB8" s="1233"/>
      <c r="AC8" s="1233"/>
      <c r="AD8" s="1233"/>
      <c r="AE8" s="1233"/>
      <c r="AF8" s="1233"/>
      <c r="AI8" s="1255"/>
      <c r="AJ8" s="1195"/>
      <c r="AK8" s="1256"/>
      <c r="AL8" s="1226"/>
      <c r="AM8" s="1227"/>
      <c r="AN8" s="1227"/>
      <c r="AO8" s="1227"/>
      <c r="AP8" s="1227"/>
      <c r="AQ8" s="1227"/>
      <c r="AR8" s="1228"/>
      <c r="AS8" s="1219"/>
      <c r="AT8" s="1135"/>
      <c r="AU8" s="1135"/>
      <c r="AV8" s="1135"/>
      <c r="AW8" s="1135"/>
      <c r="AX8" s="1135"/>
      <c r="AY8" s="1135"/>
      <c r="AZ8" s="1135"/>
      <c r="BA8" s="1135"/>
      <c r="BB8" s="1135"/>
      <c r="BC8" s="1135"/>
      <c r="BD8" s="1135"/>
      <c r="BE8" s="1135"/>
      <c r="BF8" s="1135"/>
      <c r="BG8" s="1135"/>
      <c r="BH8" s="1135"/>
      <c r="BI8" s="1135"/>
      <c r="BJ8" s="1135"/>
      <c r="BK8" s="1135"/>
      <c r="BL8" s="1135"/>
      <c r="BM8" s="1135"/>
      <c r="BN8" s="1135"/>
      <c r="BO8" s="1135"/>
      <c r="BP8" s="1135"/>
      <c r="BQ8" s="1135"/>
      <c r="BR8" s="1136"/>
    </row>
    <row r="9" spans="1:71" ht="21" customHeight="1">
      <c r="B9" s="994" t="s">
        <v>122</v>
      </c>
      <c r="C9" s="994"/>
      <c r="D9" s="994"/>
      <c r="E9" s="994"/>
      <c r="F9" s="994"/>
      <c r="G9" s="994"/>
      <c r="H9" s="994"/>
      <c r="I9" s="994"/>
      <c r="J9" s="1233"/>
      <c r="K9" s="1233"/>
      <c r="L9" s="1233"/>
      <c r="M9" s="1233"/>
      <c r="N9" s="1233"/>
      <c r="O9" s="1233"/>
      <c r="P9" s="1233"/>
      <c r="Q9" s="1233"/>
      <c r="R9" s="1233"/>
      <c r="S9" s="1233"/>
      <c r="T9" s="1233"/>
      <c r="U9" s="1233"/>
      <c r="V9" s="1233"/>
      <c r="W9" s="1233"/>
      <c r="X9" s="1233"/>
      <c r="Y9" s="1233"/>
      <c r="Z9" s="1233"/>
      <c r="AA9" s="1233"/>
      <c r="AB9" s="1233"/>
      <c r="AC9" s="1233"/>
      <c r="AD9" s="1233"/>
      <c r="AE9" s="1233"/>
      <c r="AF9" s="1233"/>
      <c r="AI9" s="1251" t="str">
        <f>IF(J9&lt;&gt;"","OK","未入力")</f>
        <v>未入力</v>
      </c>
      <c r="AJ9" s="1193"/>
      <c r="AK9" s="1252"/>
      <c r="AL9" s="1220" t="s">
        <v>261</v>
      </c>
      <c r="AM9" s="1221"/>
      <c r="AN9" s="1221"/>
      <c r="AO9" s="1221"/>
      <c r="AP9" s="1221"/>
      <c r="AQ9" s="1221"/>
      <c r="AR9" s="1222"/>
      <c r="AS9" s="706"/>
      <c r="AT9" s="1132" t="s">
        <v>262</v>
      </c>
      <c r="AU9" s="1132"/>
      <c r="AV9" s="1132"/>
      <c r="AW9" s="1132"/>
      <c r="AX9" s="1132"/>
      <c r="AY9" s="1132"/>
      <c r="AZ9" s="1132"/>
      <c r="BA9" s="1132"/>
      <c r="BB9" s="1132"/>
      <c r="BC9" s="1132"/>
      <c r="BD9" s="1132"/>
      <c r="BE9" s="1132"/>
      <c r="BF9" s="1132"/>
      <c r="BG9" s="1132"/>
      <c r="BH9" s="1132"/>
      <c r="BI9" s="1132"/>
      <c r="BJ9" s="1132"/>
      <c r="BK9" s="1132"/>
      <c r="BL9" s="1132"/>
      <c r="BM9" s="1132"/>
      <c r="BN9" s="1132"/>
      <c r="BO9" s="1132"/>
      <c r="BP9" s="1132"/>
      <c r="BQ9" s="1132"/>
      <c r="BR9" s="1133"/>
    </row>
    <row r="10" spans="1:71" ht="21" customHeight="1">
      <c r="B10" s="994"/>
      <c r="C10" s="994"/>
      <c r="D10" s="994"/>
      <c r="E10" s="994"/>
      <c r="F10" s="994"/>
      <c r="G10" s="994"/>
      <c r="H10" s="994"/>
      <c r="I10" s="994"/>
      <c r="J10" s="1233"/>
      <c r="K10" s="1233"/>
      <c r="L10" s="1233"/>
      <c r="M10" s="1233"/>
      <c r="N10" s="1233"/>
      <c r="O10" s="1233"/>
      <c r="P10" s="1233"/>
      <c r="Q10" s="1233"/>
      <c r="R10" s="1233"/>
      <c r="S10" s="1233"/>
      <c r="T10" s="1233"/>
      <c r="U10" s="1233"/>
      <c r="V10" s="1233"/>
      <c r="W10" s="1233"/>
      <c r="X10" s="1233"/>
      <c r="Y10" s="1233"/>
      <c r="Z10" s="1233"/>
      <c r="AA10" s="1233"/>
      <c r="AB10" s="1233"/>
      <c r="AC10" s="1233"/>
      <c r="AD10" s="1233"/>
      <c r="AE10" s="1233"/>
      <c r="AF10" s="1233"/>
      <c r="AI10" s="1255"/>
      <c r="AJ10" s="1195"/>
      <c r="AK10" s="1256"/>
      <c r="AL10" s="1226"/>
      <c r="AM10" s="1227"/>
      <c r="AN10" s="1227"/>
      <c r="AO10" s="1227"/>
      <c r="AP10" s="1227"/>
      <c r="AQ10" s="1227"/>
      <c r="AR10" s="1228"/>
      <c r="AS10" s="1219"/>
      <c r="AT10" s="1135"/>
      <c r="AU10" s="1135"/>
      <c r="AV10" s="1135"/>
      <c r="AW10" s="1135"/>
      <c r="AX10" s="1135"/>
      <c r="AY10" s="1135"/>
      <c r="AZ10" s="1135"/>
      <c r="BA10" s="1135"/>
      <c r="BB10" s="1135"/>
      <c r="BC10" s="1135"/>
      <c r="BD10" s="1135"/>
      <c r="BE10" s="1135"/>
      <c r="BF10" s="1135"/>
      <c r="BG10" s="1135"/>
      <c r="BH10" s="1135"/>
      <c r="BI10" s="1135"/>
      <c r="BJ10" s="1135"/>
      <c r="BK10" s="1135"/>
      <c r="BL10" s="1135"/>
      <c r="BM10" s="1135"/>
      <c r="BN10" s="1135"/>
      <c r="BO10" s="1135"/>
      <c r="BP10" s="1135"/>
      <c r="BQ10" s="1135"/>
      <c r="BR10" s="1136"/>
    </row>
    <row r="11" spans="1:71" ht="21" customHeight="1">
      <c r="B11" s="994" t="s">
        <v>123</v>
      </c>
      <c r="C11" s="994"/>
      <c r="D11" s="994"/>
      <c r="E11" s="994"/>
      <c r="F11" s="994"/>
      <c r="G11" s="994"/>
      <c r="H11" s="994"/>
      <c r="I11" s="994"/>
      <c r="J11" s="1233"/>
      <c r="K11" s="1233"/>
      <c r="L11" s="1233"/>
      <c r="M11" s="1233"/>
      <c r="N11" s="1233"/>
      <c r="O11" s="1233"/>
      <c r="P11" s="1233"/>
      <c r="Q11" s="1233"/>
      <c r="R11" s="1233"/>
      <c r="S11" s="1233"/>
      <c r="T11" s="1233"/>
      <c r="U11" s="1233"/>
      <c r="V11" s="1233"/>
      <c r="W11" s="1233"/>
      <c r="X11" s="1233"/>
      <c r="Y11" s="1233"/>
      <c r="Z11" s="1233"/>
      <c r="AA11" s="1233"/>
      <c r="AB11" s="1233"/>
      <c r="AC11" s="1233"/>
      <c r="AD11" s="1233"/>
      <c r="AE11" s="1233"/>
      <c r="AF11" s="1233"/>
      <c r="AI11" s="1251" t="str">
        <f>IF(J11&lt;&gt;"","OK","未入力")</f>
        <v>未入力</v>
      </c>
      <c r="AJ11" s="1193"/>
      <c r="AK11" s="1252"/>
      <c r="AL11" s="1220" t="s">
        <v>263</v>
      </c>
      <c r="AM11" s="1221"/>
      <c r="AN11" s="1221"/>
      <c r="AO11" s="1221"/>
      <c r="AP11" s="1221"/>
      <c r="AQ11" s="1221"/>
      <c r="AR11" s="1222"/>
      <c r="AS11" s="706"/>
      <c r="AT11" s="1132" t="s">
        <v>264</v>
      </c>
      <c r="AU11" s="1132"/>
      <c r="AV11" s="1132"/>
      <c r="AW11" s="1132"/>
      <c r="AX11" s="1132"/>
      <c r="AY11" s="1132"/>
      <c r="AZ11" s="1132"/>
      <c r="BA11" s="1132"/>
      <c r="BB11" s="1132"/>
      <c r="BC11" s="1132"/>
      <c r="BD11" s="1132"/>
      <c r="BE11" s="1132"/>
      <c r="BF11" s="1132"/>
      <c r="BG11" s="1132"/>
      <c r="BH11" s="1132"/>
      <c r="BI11" s="1132"/>
      <c r="BJ11" s="1132"/>
      <c r="BK11" s="1132"/>
      <c r="BL11" s="1132"/>
      <c r="BM11" s="1132"/>
      <c r="BN11" s="1132"/>
      <c r="BO11" s="1132"/>
      <c r="BP11" s="1132"/>
      <c r="BQ11" s="1132"/>
      <c r="BR11" s="1133"/>
    </row>
    <row r="12" spans="1:71" ht="21" customHeight="1">
      <c r="B12" s="994"/>
      <c r="C12" s="994"/>
      <c r="D12" s="994"/>
      <c r="E12" s="994"/>
      <c r="F12" s="994"/>
      <c r="G12" s="994"/>
      <c r="H12" s="994"/>
      <c r="I12" s="994"/>
      <c r="J12" s="1233"/>
      <c r="K12" s="1233"/>
      <c r="L12" s="1233"/>
      <c r="M12" s="1233"/>
      <c r="N12" s="1233"/>
      <c r="O12" s="1233"/>
      <c r="P12" s="1233"/>
      <c r="Q12" s="1233"/>
      <c r="R12" s="1233"/>
      <c r="S12" s="1233"/>
      <c r="T12" s="1233"/>
      <c r="U12" s="1233"/>
      <c r="V12" s="1233"/>
      <c r="W12" s="1233"/>
      <c r="X12" s="1233"/>
      <c r="Y12" s="1233"/>
      <c r="Z12" s="1233"/>
      <c r="AA12" s="1233"/>
      <c r="AB12" s="1233"/>
      <c r="AC12" s="1233"/>
      <c r="AD12" s="1233"/>
      <c r="AE12" s="1233"/>
      <c r="AF12" s="1233"/>
      <c r="AI12" s="1255"/>
      <c r="AJ12" s="1195"/>
      <c r="AK12" s="1256"/>
      <c r="AL12" s="1226"/>
      <c r="AM12" s="1227"/>
      <c r="AN12" s="1227"/>
      <c r="AO12" s="1227"/>
      <c r="AP12" s="1227"/>
      <c r="AQ12" s="1227"/>
      <c r="AR12" s="1228"/>
      <c r="AS12" s="1219"/>
      <c r="AT12" s="1135"/>
      <c r="AU12" s="1135"/>
      <c r="AV12" s="1135"/>
      <c r="AW12" s="1135"/>
      <c r="AX12" s="1135"/>
      <c r="AY12" s="1135"/>
      <c r="AZ12" s="1135"/>
      <c r="BA12" s="1135"/>
      <c r="BB12" s="1135"/>
      <c r="BC12" s="1135"/>
      <c r="BD12" s="1135"/>
      <c r="BE12" s="1135"/>
      <c r="BF12" s="1135"/>
      <c r="BG12" s="1135"/>
      <c r="BH12" s="1135"/>
      <c r="BI12" s="1135"/>
      <c r="BJ12" s="1135"/>
      <c r="BK12" s="1135"/>
      <c r="BL12" s="1135"/>
      <c r="BM12" s="1135"/>
      <c r="BN12" s="1135"/>
      <c r="BO12" s="1135"/>
      <c r="BP12" s="1135"/>
      <c r="BQ12" s="1135"/>
      <c r="BR12" s="1136"/>
    </row>
    <row r="13" spans="1:71" ht="21" customHeight="1">
      <c r="B13" s="994" t="s">
        <v>3</v>
      </c>
      <c r="C13" s="994"/>
      <c r="D13" s="994"/>
      <c r="E13" s="994"/>
      <c r="F13" s="994"/>
      <c r="G13" s="994"/>
      <c r="H13" s="994"/>
      <c r="I13" s="994"/>
      <c r="J13" s="1233"/>
      <c r="K13" s="1233"/>
      <c r="L13" s="1233"/>
      <c r="M13" s="1233"/>
      <c r="N13" s="1233"/>
      <c r="O13" s="1233"/>
      <c r="P13" s="1233"/>
      <c r="Q13" s="1233"/>
      <c r="R13" s="1233"/>
      <c r="S13" s="1233"/>
      <c r="T13" s="1233"/>
      <c r="U13" s="1233"/>
      <c r="V13" s="1233"/>
      <c r="W13" s="1233"/>
      <c r="X13" s="1233"/>
      <c r="Y13" s="1233"/>
      <c r="Z13" s="1233"/>
      <c r="AA13" s="1233"/>
      <c r="AB13" s="1233"/>
      <c r="AC13" s="1233"/>
      <c r="AD13" s="1233"/>
      <c r="AE13" s="1233"/>
      <c r="AF13" s="1233"/>
      <c r="AI13" s="1251" t="str">
        <f>IF(J13&lt;&gt;"","OK","未入力")</f>
        <v>未入力</v>
      </c>
      <c r="AJ13" s="1193"/>
      <c r="AK13" s="1252"/>
      <c r="AL13" s="1220" t="s">
        <v>3</v>
      </c>
      <c r="AM13" s="1221"/>
      <c r="AN13" s="1221"/>
      <c r="AO13" s="1221"/>
      <c r="AP13" s="1221"/>
      <c r="AQ13" s="1221"/>
      <c r="AR13" s="1222"/>
      <c r="AS13" s="706"/>
      <c r="AT13" s="1132" t="s">
        <v>265</v>
      </c>
      <c r="AU13" s="1132"/>
      <c r="AV13" s="1132"/>
      <c r="AW13" s="1132"/>
      <c r="AX13" s="1132"/>
      <c r="AY13" s="1132"/>
      <c r="AZ13" s="1132"/>
      <c r="BA13" s="1132"/>
      <c r="BB13" s="1132"/>
      <c r="BC13" s="1132"/>
      <c r="BD13" s="1132"/>
      <c r="BE13" s="1132"/>
      <c r="BF13" s="1132"/>
      <c r="BG13" s="1132"/>
      <c r="BH13" s="1132"/>
      <c r="BI13" s="1132"/>
      <c r="BJ13" s="1132"/>
      <c r="BK13" s="1132"/>
      <c r="BL13" s="1132"/>
      <c r="BM13" s="1132"/>
      <c r="BN13" s="1132"/>
      <c r="BO13" s="1132"/>
      <c r="BP13" s="1132"/>
      <c r="BQ13" s="1132"/>
      <c r="BR13" s="1133"/>
    </row>
    <row r="14" spans="1:71" ht="21" customHeight="1">
      <c r="B14" s="994"/>
      <c r="C14" s="994"/>
      <c r="D14" s="994"/>
      <c r="E14" s="994"/>
      <c r="F14" s="994"/>
      <c r="G14" s="994"/>
      <c r="H14" s="994"/>
      <c r="I14" s="994"/>
      <c r="J14" s="1233"/>
      <c r="K14" s="1233"/>
      <c r="L14" s="1233"/>
      <c r="M14" s="1233"/>
      <c r="N14" s="1233"/>
      <c r="O14" s="1233"/>
      <c r="P14" s="1233"/>
      <c r="Q14" s="1233"/>
      <c r="R14" s="1233"/>
      <c r="S14" s="1233"/>
      <c r="T14" s="1233"/>
      <c r="U14" s="1233"/>
      <c r="V14" s="1233"/>
      <c r="W14" s="1233"/>
      <c r="X14" s="1233"/>
      <c r="Y14" s="1233"/>
      <c r="Z14" s="1233"/>
      <c r="AA14" s="1233"/>
      <c r="AB14" s="1233"/>
      <c r="AC14" s="1233"/>
      <c r="AD14" s="1233"/>
      <c r="AE14" s="1233"/>
      <c r="AF14" s="1233"/>
      <c r="AI14" s="1255"/>
      <c r="AJ14" s="1195"/>
      <c r="AK14" s="1256"/>
      <c r="AL14" s="1226"/>
      <c r="AM14" s="1227"/>
      <c r="AN14" s="1227"/>
      <c r="AO14" s="1227"/>
      <c r="AP14" s="1227"/>
      <c r="AQ14" s="1227"/>
      <c r="AR14" s="1228"/>
      <c r="AS14" s="1219"/>
      <c r="AT14" s="1135"/>
      <c r="AU14" s="1135"/>
      <c r="AV14" s="1135"/>
      <c r="AW14" s="1135"/>
      <c r="AX14" s="1135"/>
      <c r="AY14" s="1135"/>
      <c r="AZ14" s="1135"/>
      <c r="BA14" s="1135"/>
      <c r="BB14" s="1135"/>
      <c r="BC14" s="1135"/>
      <c r="BD14" s="1135"/>
      <c r="BE14" s="1135"/>
      <c r="BF14" s="1135"/>
      <c r="BG14" s="1135"/>
      <c r="BH14" s="1135"/>
      <c r="BI14" s="1135"/>
      <c r="BJ14" s="1135"/>
      <c r="BK14" s="1135"/>
      <c r="BL14" s="1135"/>
      <c r="BM14" s="1135"/>
      <c r="BN14" s="1135"/>
      <c r="BO14" s="1135"/>
      <c r="BP14" s="1135"/>
      <c r="BQ14" s="1135"/>
      <c r="BR14" s="1136"/>
    </row>
    <row r="15" spans="1:71" ht="21" customHeight="1">
      <c r="B15" s="599" t="s">
        <v>266</v>
      </c>
      <c r="C15" s="599"/>
      <c r="D15" s="599"/>
      <c r="E15" s="599"/>
      <c r="F15" s="599"/>
      <c r="G15" s="599"/>
      <c r="H15" s="599"/>
      <c r="I15" s="599"/>
      <c r="J15" s="1233"/>
      <c r="K15" s="1233"/>
      <c r="L15" s="1233"/>
      <c r="M15" s="1233"/>
      <c r="N15" s="1233"/>
      <c r="O15" s="1233"/>
      <c r="P15" s="1233"/>
      <c r="Q15" s="1233"/>
      <c r="R15" s="1233"/>
      <c r="S15" s="1233"/>
      <c r="T15" s="1233"/>
      <c r="U15" s="1233"/>
      <c r="V15" s="1233"/>
      <c r="W15" s="1233"/>
      <c r="X15" s="1233"/>
      <c r="Y15" s="1233"/>
      <c r="Z15" s="1233"/>
      <c r="AA15" s="1233"/>
      <c r="AB15" s="1233"/>
      <c r="AC15" s="1233"/>
      <c r="AD15" s="1233"/>
      <c r="AE15" s="1233"/>
      <c r="AF15" s="1233"/>
      <c r="AI15" s="1251" t="str">
        <f>IF(J15&lt;&gt;"","OK","未入力")</f>
        <v>未入力</v>
      </c>
      <c r="AJ15" s="1193"/>
      <c r="AK15" s="1252"/>
      <c r="AL15" s="1220" t="s">
        <v>266</v>
      </c>
      <c r="AM15" s="1221"/>
      <c r="AN15" s="1221"/>
      <c r="AO15" s="1221"/>
      <c r="AP15" s="1221"/>
      <c r="AQ15" s="1221"/>
      <c r="AR15" s="1222"/>
      <c r="AS15" s="706"/>
      <c r="AT15" s="1132" t="s">
        <v>267</v>
      </c>
      <c r="AU15" s="1132"/>
      <c r="AV15" s="1132"/>
      <c r="AW15" s="1132"/>
      <c r="AX15" s="1132"/>
      <c r="AY15" s="1132"/>
      <c r="AZ15" s="1132"/>
      <c r="BA15" s="1132"/>
      <c r="BB15" s="1132"/>
      <c r="BC15" s="1132"/>
      <c r="BD15" s="1132"/>
      <c r="BE15" s="1132"/>
      <c r="BF15" s="1132"/>
      <c r="BG15" s="1132"/>
      <c r="BH15" s="1132"/>
      <c r="BI15" s="1132"/>
      <c r="BJ15" s="1132"/>
      <c r="BK15" s="1132"/>
      <c r="BL15" s="1132"/>
      <c r="BM15" s="1132"/>
      <c r="BN15" s="1132"/>
      <c r="BO15" s="1132"/>
      <c r="BP15" s="1132"/>
      <c r="BQ15" s="1132"/>
      <c r="BR15" s="1133"/>
    </row>
    <row r="16" spans="1:71" ht="21" customHeight="1">
      <c r="B16" s="599"/>
      <c r="C16" s="599"/>
      <c r="D16" s="599"/>
      <c r="E16" s="599"/>
      <c r="F16" s="599"/>
      <c r="G16" s="599"/>
      <c r="H16" s="599"/>
      <c r="I16" s="599"/>
      <c r="J16" s="1233"/>
      <c r="K16" s="1233"/>
      <c r="L16" s="1233"/>
      <c r="M16" s="1233"/>
      <c r="N16" s="1233"/>
      <c r="O16" s="1233"/>
      <c r="P16" s="1233"/>
      <c r="Q16" s="1233"/>
      <c r="R16" s="1233"/>
      <c r="S16" s="1233"/>
      <c r="T16" s="1233"/>
      <c r="U16" s="1233"/>
      <c r="V16" s="1233"/>
      <c r="W16" s="1233"/>
      <c r="X16" s="1233"/>
      <c r="Y16" s="1233"/>
      <c r="Z16" s="1233"/>
      <c r="AA16" s="1233"/>
      <c r="AB16" s="1233"/>
      <c r="AC16" s="1233"/>
      <c r="AD16" s="1233"/>
      <c r="AE16" s="1233"/>
      <c r="AF16" s="1233"/>
      <c r="AI16" s="1253"/>
      <c r="AJ16" s="1194"/>
      <c r="AK16" s="1254"/>
      <c r="AL16" s="1223"/>
      <c r="AM16" s="1224"/>
      <c r="AN16" s="1224"/>
      <c r="AO16" s="1224"/>
      <c r="AP16" s="1224"/>
      <c r="AQ16" s="1224"/>
      <c r="AR16" s="1225"/>
      <c r="AS16" s="1229"/>
      <c r="AT16" s="1230"/>
      <c r="AU16" s="1230"/>
      <c r="AV16" s="1230"/>
      <c r="AW16" s="1230"/>
      <c r="AX16" s="1230"/>
      <c r="AY16" s="1230"/>
      <c r="AZ16" s="1230"/>
      <c r="BA16" s="1230"/>
      <c r="BB16" s="1230"/>
      <c r="BC16" s="1230"/>
      <c r="BD16" s="1230"/>
      <c r="BE16" s="1230"/>
      <c r="BF16" s="1230"/>
      <c r="BG16" s="1230"/>
      <c r="BH16" s="1230"/>
      <c r="BI16" s="1230"/>
      <c r="BJ16" s="1230"/>
      <c r="BK16" s="1230"/>
      <c r="BL16" s="1230"/>
      <c r="BM16" s="1230"/>
      <c r="BN16" s="1230"/>
      <c r="BO16" s="1230"/>
      <c r="BP16" s="1230"/>
      <c r="BQ16" s="1230"/>
      <c r="BR16" s="1231"/>
    </row>
    <row r="17" spans="2:70" ht="21" customHeight="1">
      <c r="B17" s="599"/>
      <c r="C17" s="599"/>
      <c r="D17" s="599"/>
      <c r="E17" s="599"/>
      <c r="F17" s="599"/>
      <c r="G17" s="599"/>
      <c r="H17" s="599"/>
      <c r="I17" s="599"/>
      <c r="J17" s="1233"/>
      <c r="K17" s="1233"/>
      <c r="L17" s="1233"/>
      <c r="M17" s="1233"/>
      <c r="N17" s="1233"/>
      <c r="O17" s="1233"/>
      <c r="P17" s="1233"/>
      <c r="Q17" s="1233"/>
      <c r="R17" s="1233"/>
      <c r="S17" s="1233"/>
      <c r="T17" s="1233"/>
      <c r="U17" s="1233"/>
      <c r="V17" s="1233"/>
      <c r="W17" s="1233"/>
      <c r="X17" s="1233"/>
      <c r="Y17" s="1233"/>
      <c r="Z17" s="1233"/>
      <c r="AA17" s="1233"/>
      <c r="AB17" s="1233"/>
      <c r="AC17" s="1233"/>
      <c r="AD17" s="1233"/>
      <c r="AE17" s="1233"/>
      <c r="AF17" s="1233"/>
      <c r="AI17" s="1255"/>
      <c r="AJ17" s="1195"/>
      <c r="AK17" s="1256"/>
      <c r="AL17" s="1226"/>
      <c r="AM17" s="1227"/>
      <c r="AN17" s="1227"/>
      <c r="AO17" s="1227"/>
      <c r="AP17" s="1227"/>
      <c r="AQ17" s="1227"/>
      <c r="AR17" s="1228"/>
      <c r="AS17" s="1219"/>
      <c r="AT17" s="1135"/>
      <c r="AU17" s="1135"/>
      <c r="AV17" s="1135"/>
      <c r="AW17" s="1135"/>
      <c r="AX17" s="1135"/>
      <c r="AY17" s="1135"/>
      <c r="AZ17" s="1135"/>
      <c r="BA17" s="1135"/>
      <c r="BB17" s="1135"/>
      <c r="BC17" s="1135"/>
      <c r="BD17" s="1135"/>
      <c r="BE17" s="1135"/>
      <c r="BF17" s="1135"/>
      <c r="BG17" s="1135"/>
      <c r="BH17" s="1135"/>
      <c r="BI17" s="1135"/>
      <c r="BJ17" s="1135"/>
      <c r="BK17" s="1135"/>
      <c r="BL17" s="1135"/>
      <c r="BM17" s="1135"/>
      <c r="BN17" s="1135"/>
      <c r="BO17" s="1135"/>
      <c r="BP17" s="1135"/>
      <c r="BQ17" s="1135"/>
      <c r="BR17" s="1136"/>
    </row>
    <row r="18" spans="2:70" ht="21" customHeight="1">
      <c r="B18" s="21"/>
      <c r="C18" s="21"/>
      <c r="D18" s="21"/>
      <c r="E18" s="21"/>
      <c r="F18" s="21"/>
      <c r="G18" s="21"/>
      <c r="H18" s="21"/>
      <c r="I18" s="21"/>
      <c r="J18" s="45"/>
      <c r="K18" s="45"/>
      <c r="L18" s="45"/>
      <c r="M18" s="45"/>
      <c r="N18" s="45"/>
      <c r="O18" s="45"/>
      <c r="P18" s="45"/>
      <c r="Q18" s="45"/>
      <c r="R18" s="45"/>
      <c r="S18" s="45"/>
      <c r="T18" s="45"/>
      <c r="U18" s="45"/>
      <c r="V18" s="45"/>
      <c r="W18" s="45"/>
      <c r="X18" s="45"/>
      <c r="Y18" s="45"/>
      <c r="Z18" s="45"/>
      <c r="AA18" s="45"/>
      <c r="AB18" s="45"/>
      <c r="AC18" s="45"/>
      <c r="AD18" s="45"/>
      <c r="AE18" s="45"/>
      <c r="AF18" s="45"/>
    </row>
    <row r="19" spans="2:70" ht="21" customHeight="1">
      <c r="B19" s="308"/>
      <c r="C19" s="3"/>
      <c r="D19" s="3"/>
      <c r="E19" s="3"/>
      <c r="F19" s="3"/>
      <c r="G19" s="3"/>
      <c r="H19" s="3"/>
      <c r="I19" s="3"/>
      <c r="J19" s="3"/>
      <c r="K19" s="3"/>
      <c r="L19" s="3"/>
      <c r="M19" s="3"/>
      <c r="N19" s="3"/>
      <c r="O19" s="3"/>
    </row>
    <row r="20" spans="2:70" ht="21" customHeight="1">
      <c r="B20" s="631" t="s">
        <v>4</v>
      </c>
      <c r="C20" s="632"/>
      <c r="D20" s="632"/>
      <c r="E20" s="632"/>
      <c r="F20" s="632"/>
      <c r="G20" s="632"/>
      <c r="H20" s="632"/>
      <c r="I20" s="633"/>
      <c r="J20" s="631" t="s">
        <v>5</v>
      </c>
      <c r="K20" s="632"/>
      <c r="L20" s="632"/>
      <c r="M20" s="632"/>
      <c r="N20" s="632"/>
      <c r="O20" s="632"/>
      <c r="P20" s="632"/>
      <c r="Q20" s="632"/>
      <c r="R20" s="632"/>
      <c r="S20" s="632"/>
      <c r="T20" s="632"/>
      <c r="U20" s="632"/>
      <c r="V20" s="632"/>
      <c r="W20" s="632"/>
      <c r="X20" s="632"/>
      <c r="Y20" s="632"/>
      <c r="Z20" s="632"/>
      <c r="AA20" s="632"/>
      <c r="AB20" s="632"/>
      <c r="AC20" s="632"/>
      <c r="AD20" s="633"/>
      <c r="AE20" s="631" t="s">
        <v>6</v>
      </c>
      <c r="AF20" s="633"/>
    </row>
    <row r="21" spans="2:70" ht="21" customHeight="1">
      <c r="B21" s="1260" t="s">
        <v>8</v>
      </c>
      <c r="C21" s="1234"/>
      <c r="D21" s="1235"/>
      <c r="E21" s="1235"/>
      <c r="F21" s="1235"/>
      <c r="G21" s="1235"/>
      <c r="H21" s="1235"/>
      <c r="I21" s="1236"/>
      <c r="J21" s="1234"/>
      <c r="K21" s="1235"/>
      <c r="L21" s="1235"/>
      <c r="M21" s="1235"/>
      <c r="N21" s="1235"/>
      <c r="O21" s="1235"/>
      <c r="P21" s="1235"/>
      <c r="Q21" s="1235"/>
      <c r="R21" s="1235"/>
      <c r="S21" s="1235"/>
      <c r="T21" s="1235"/>
      <c r="U21" s="1235"/>
      <c r="V21" s="1235"/>
      <c r="W21" s="1235"/>
      <c r="X21" s="1235"/>
      <c r="Y21" s="1235"/>
      <c r="Z21" s="1235"/>
      <c r="AA21" s="1235"/>
      <c r="AB21" s="1235"/>
      <c r="AC21" s="1235"/>
      <c r="AD21" s="1236"/>
      <c r="AE21" s="1021"/>
      <c r="AF21" s="1023"/>
      <c r="AK21" s="703" t="s">
        <v>268</v>
      </c>
      <c r="AL21" s="704"/>
      <c r="AM21" s="704"/>
      <c r="AN21" s="704"/>
      <c r="AO21" s="704"/>
      <c r="AP21" s="704"/>
      <c r="AQ21" s="705"/>
      <c r="AR21" s="158"/>
      <c r="AS21" s="1212" t="s">
        <v>787</v>
      </c>
      <c r="AT21" s="1212"/>
      <c r="AU21" s="1212"/>
      <c r="AV21" s="1212"/>
      <c r="AW21" s="1212"/>
      <c r="AX21" s="1212"/>
      <c r="AY21" s="1212"/>
      <c r="AZ21" s="1212"/>
      <c r="BA21" s="1212"/>
      <c r="BB21" s="1212"/>
      <c r="BC21" s="1212"/>
      <c r="BD21" s="1212"/>
      <c r="BE21" s="1212"/>
      <c r="BF21" s="1212"/>
      <c r="BG21" s="1212"/>
      <c r="BH21" s="1212"/>
      <c r="BI21" s="1212"/>
      <c r="BJ21" s="1212"/>
      <c r="BK21" s="1212"/>
      <c r="BL21" s="1212"/>
      <c r="BM21" s="1212"/>
      <c r="BN21" s="1212"/>
      <c r="BO21" s="1212"/>
      <c r="BP21" s="1212"/>
      <c r="BQ21" s="1213"/>
    </row>
    <row r="22" spans="2:70" ht="21" customHeight="1">
      <c r="B22" s="1232"/>
      <c r="C22" s="1237"/>
      <c r="D22" s="1238"/>
      <c r="E22" s="1238"/>
      <c r="F22" s="1238"/>
      <c r="G22" s="1238"/>
      <c r="H22" s="1238"/>
      <c r="I22" s="1239"/>
      <c r="J22" s="1237"/>
      <c r="K22" s="1238"/>
      <c r="L22" s="1238"/>
      <c r="M22" s="1238"/>
      <c r="N22" s="1238"/>
      <c r="O22" s="1238"/>
      <c r="P22" s="1238"/>
      <c r="Q22" s="1238"/>
      <c r="R22" s="1238"/>
      <c r="S22" s="1238"/>
      <c r="T22" s="1238"/>
      <c r="U22" s="1238"/>
      <c r="V22" s="1238"/>
      <c r="W22" s="1238"/>
      <c r="X22" s="1238"/>
      <c r="Y22" s="1238"/>
      <c r="Z22" s="1238"/>
      <c r="AA22" s="1238"/>
      <c r="AB22" s="1238"/>
      <c r="AC22" s="1238"/>
      <c r="AD22" s="1239"/>
      <c r="AE22" s="1024"/>
      <c r="AF22" s="1026"/>
      <c r="AK22" s="690"/>
      <c r="AL22" s="691"/>
      <c r="AM22" s="691"/>
      <c r="AN22" s="691"/>
      <c r="AO22" s="691"/>
      <c r="AP22" s="691"/>
      <c r="AQ22" s="1218"/>
      <c r="AR22" s="86"/>
      <c r="AS22" s="1214"/>
      <c r="AT22" s="1214"/>
      <c r="AU22" s="1214"/>
      <c r="AV22" s="1214"/>
      <c r="AW22" s="1214"/>
      <c r="AX22" s="1214"/>
      <c r="AY22" s="1214"/>
      <c r="AZ22" s="1214"/>
      <c r="BA22" s="1214"/>
      <c r="BB22" s="1214"/>
      <c r="BC22" s="1214"/>
      <c r="BD22" s="1214"/>
      <c r="BE22" s="1214"/>
      <c r="BF22" s="1214"/>
      <c r="BG22" s="1214"/>
      <c r="BH22" s="1214"/>
      <c r="BI22" s="1214"/>
      <c r="BJ22" s="1214"/>
      <c r="BK22" s="1214"/>
      <c r="BL22" s="1214"/>
      <c r="BM22" s="1214"/>
      <c r="BN22" s="1214"/>
      <c r="BO22" s="1214"/>
      <c r="BP22" s="1214"/>
      <c r="BQ22" s="1215"/>
    </row>
    <row r="23" spans="2:70" ht="21" customHeight="1">
      <c r="B23" s="1232"/>
      <c r="C23" s="1234"/>
      <c r="D23" s="1235"/>
      <c r="E23" s="1235"/>
      <c r="F23" s="1235"/>
      <c r="G23" s="1235"/>
      <c r="H23" s="1235"/>
      <c r="I23" s="1236"/>
      <c r="J23" s="1234"/>
      <c r="K23" s="1235"/>
      <c r="L23" s="1235"/>
      <c r="M23" s="1235"/>
      <c r="N23" s="1235"/>
      <c r="O23" s="1235"/>
      <c r="P23" s="1235"/>
      <c r="Q23" s="1235"/>
      <c r="R23" s="1235"/>
      <c r="S23" s="1235"/>
      <c r="T23" s="1235"/>
      <c r="U23" s="1235"/>
      <c r="V23" s="1235"/>
      <c r="W23" s="1235"/>
      <c r="X23" s="1235"/>
      <c r="Y23" s="1235"/>
      <c r="Z23" s="1235"/>
      <c r="AA23" s="1235"/>
      <c r="AB23" s="1235"/>
      <c r="AC23" s="1235"/>
      <c r="AD23" s="1236"/>
      <c r="AE23" s="1021"/>
      <c r="AF23" s="1023"/>
      <c r="AK23" s="690"/>
      <c r="AL23" s="691"/>
      <c r="AM23" s="691"/>
      <c r="AN23" s="691"/>
      <c r="AO23" s="691"/>
      <c r="AP23" s="691"/>
      <c r="AQ23" s="1218"/>
      <c r="AR23" s="86"/>
      <c r="AS23" s="1214"/>
      <c r="AT23" s="1214"/>
      <c r="AU23" s="1214"/>
      <c r="AV23" s="1214"/>
      <c r="AW23" s="1214"/>
      <c r="AX23" s="1214"/>
      <c r="AY23" s="1214"/>
      <c r="AZ23" s="1214"/>
      <c r="BA23" s="1214"/>
      <c r="BB23" s="1214"/>
      <c r="BC23" s="1214"/>
      <c r="BD23" s="1214"/>
      <c r="BE23" s="1214"/>
      <c r="BF23" s="1214"/>
      <c r="BG23" s="1214"/>
      <c r="BH23" s="1214"/>
      <c r="BI23" s="1214"/>
      <c r="BJ23" s="1214"/>
      <c r="BK23" s="1214"/>
      <c r="BL23" s="1214"/>
      <c r="BM23" s="1214"/>
      <c r="BN23" s="1214"/>
      <c r="BO23" s="1214"/>
      <c r="BP23" s="1214"/>
      <c r="BQ23" s="1215"/>
    </row>
    <row r="24" spans="2:70" ht="21" customHeight="1">
      <c r="B24" s="1232"/>
      <c r="C24" s="1237"/>
      <c r="D24" s="1238"/>
      <c r="E24" s="1238"/>
      <c r="F24" s="1238"/>
      <c r="G24" s="1238"/>
      <c r="H24" s="1238"/>
      <c r="I24" s="1239"/>
      <c r="J24" s="1237"/>
      <c r="K24" s="1238"/>
      <c r="L24" s="1238"/>
      <c r="M24" s="1238"/>
      <c r="N24" s="1238"/>
      <c r="O24" s="1238"/>
      <c r="P24" s="1238"/>
      <c r="Q24" s="1238"/>
      <c r="R24" s="1238"/>
      <c r="S24" s="1238"/>
      <c r="T24" s="1238"/>
      <c r="U24" s="1238"/>
      <c r="V24" s="1238"/>
      <c r="W24" s="1238"/>
      <c r="X24" s="1238"/>
      <c r="Y24" s="1238"/>
      <c r="Z24" s="1238"/>
      <c r="AA24" s="1238"/>
      <c r="AB24" s="1238"/>
      <c r="AC24" s="1238"/>
      <c r="AD24" s="1239"/>
      <c r="AE24" s="1024"/>
      <c r="AF24" s="1026"/>
      <c r="AK24" s="690"/>
      <c r="AL24" s="691"/>
      <c r="AM24" s="691"/>
      <c r="AN24" s="691"/>
      <c r="AO24" s="691"/>
      <c r="AP24" s="691"/>
      <c r="AQ24" s="1218"/>
      <c r="AR24" s="86"/>
      <c r="AS24" s="1214"/>
      <c r="AT24" s="1214"/>
      <c r="AU24" s="1214"/>
      <c r="AV24" s="1214"/>
      <c r="AW24" s="1214"/>
      <c r="AX24" s="1214"/>
      <c r="AY24" s="1214"/>
      <c r="AZ24" s="1214"/>
      <c r="BA24" s="1214"/>
      <c r="BB24" s="1214"/>
      <c r="BC24" s="1214"/>
      <c r="BD24" s="1214"/>
      <c r="BE24" s="1214"/>
      <c r="BF24" s="1214"/>
      <c r="BG24" s="1214"/>
      <c r="BH24" s="1214"/>
      <c r="BI24" s="1214"/>
      <c r="BJ24" s="1214"/>
      <c r="BK24" s="1214"/>
      <c r="BL24" s="1214"/>
      <c r="BM24" s="1214"/>
      <c r="BN24" s="1214"/>
      <c r="BO24" s="1214"/>
      <c r="BP24" s="1214"/>
      <c r="BQ24" s="1215"/>
    </row>
    <row r="25" spans="2:70" ht="21" customHeight="1">
      <c r="B25" s="1232"/>
      <c r="C25" s="1234"/>
      <c r="D25" s="1235"/>
      <c r="E25" s="1235"/>
      <c r="F25" s="1235"/>
      <c r="G25" s="1235"/>
      <c r="H25" s="1235"/>
      <c r="I25" s="1236"/>
      <c r="J25" s="1234"/>
      <c r="K25" s="1235"/>
      <c r="L25" s="1235"/>
      <c r="M25" s="1235"/>
      <c r="N25" s="1235"/>
      <c r="O25" s="1235"/>
      <c r="P25" s="1235"/>
      <c r="Q25" s="1235"/>
      <c r="R25" s="1235"/>
      <c r="S25" s="1235"/>
      <c r="T25" s="1235"/>
      <c r="U25" s="1235"/>
      <c r="V25" s="1235"/>
      <c r="W25" s="1235"/>
      <c r="X25" s="1235"/>
      <c r="Y25" s="1235"/>
      <c r="Z25" s="1235"/>
      <c r="AA25" s="1235"/>
      <c r="AB25" s="1235"/>
      <c r="AC25" s="1235"/>
      <c r="AD25" s="1236"/>
      <c r="AE25" s="1021"/>
      <c r="AF25" s="1023"/>
      <c r="AK25" s="690"/>
      <c r="AL25" s="691"/>
      <c r="AM25" s="691"/>
      <c r="AN25" s="691"/>
      <c r="AO25" s="691"/>
      <c r="AP25" s="691"/>
      <c r="AQ25" s="1218"/>
      <c r="AR25" s="86"/>
      <c r="AS25" s="1214"/>
      <c r="AT25" s="1214"/>
      <c r="AU25" s="1214"/>
      <c r="AV25" s="1214"/>
      <c r="AW25" s="1214"/>
      <c r="AX25" s="1214"/>
      <c r="AY25" s="1214"/>
      <c r="AZ25" s="1214"/>
      <c r="BA25" s="1214"/>
      <c r="BB25" s="1214"/>
      <c r="BC25" s="1214"/>
      <c r="BD25" s="1214"/>
      <c r="BE25" s="1214"/>
      <c r="BF25" s="1214"/>
      <c r="BG25" s="1214"/>
      <c r="BH25" s="1214"/>
      <c r="BI25" s="1214"/>
      <c r="BJ25" s="1214"/>
      <c r="BK25" s="1214"/>
      <c r="BL25" s="1214"/>
      <c r="BM25" s="1214"/>
      <c r="BN25" s="1214"/>
      <c r="BO25" s="1214"/>
      <c r="BP25" s="1214"/>
      <c r="BQ25" s="1215"/>
    </row>
    <row r="26" spans="2:70" ht="21" customHeight="1">
      <c r="B26" s="1232"/>
      <c r="C26" s="1237"/>
      <c r="D26" s="1238"/>
      <c r="E26" s="1238"/>
      <c r="F26" s="1238"/>
      <c r="G26" s="1238"/>
      <c r="H26" s="1238"/>
      <c r="I26" s="1239"/>
      <c r="J26" s="1237"/>
      <c r="K26" s="1238"/>
      <c r="L26" s="1238"/>
      <c r="M26" s="1238"/>
      <c r="N26" s="1238"/>
      <c r="O26" s="1238"/>
      <c r="P26" s="1238"/>
      <c r="Q26" s="1238"/>
      <c r="R26" s="1238"/>
      <c r="S26" s="1238"/>
      <c r="T26" s="1238"/>
      <c r="U26" s="1238"/>
      <c r="V26" s="1238"/>
      <c r="W26" s="1238"/>
      <c r="X26" s="1238"/>
      <c r="Y26" s="1238"/>
      <c r="Z26" s="1238"/>
      <c r="AA26" s="1238"/>
      <c r="AB26" s="1238"/>
      <c r="AC26" s="1238"/>
      <c r="AD26" s="1239"/>
      <c r="AE26" s="1024"/>
      <c r="AF26" s="1026"/>
      <c r="AK26" s="690"/>
      <c r="AL26" s="691"/>
      <c r="AM26" s="691"/>
      <c r="AN26" s="691"/>
      <c r="AO26" s="691"/>
      <c r="AP26" s="691"/>
      <c r="AQ26" s="1218"/>
      <c r="AR26" s="86"/>
      <c r="AS26" s="1214"/>
      <c r="AT26" s="1214"/>
      <c r="AU26" s="1214"/>
      <c r="AV26" s="1214"/>
      <c r="AW26" s="1214"/>
      <c r="AX26" s="1214"/>
      <c r="AY26" s="1214"/>
      <c r="AZ26" s="1214"/>
      <c r="BA26" s="1214"/>
      <c r="BB26" s="1214"/>
      <c r="BC26" s="1214"/>
      <c r="BD26" s="1214"/>
      <c r="BE26" s="1214"/>
      <c r="BF26" s="1214"/>
      <c r="BG26" s="1214"/>
      <c r="BH26" s="1214"/>
      <c r="BI26" s="1214"/>
      <c r="BJ26" s="1214"/>
      <c r="BK26" s="1214"/>
      <c r="BL26" s="1214"/>
      <c r="BM26" s="1214"/>
      <c r="BN26" s="1214"/>
      <c r="BO26" s="1214"/>
      <c r="BP26" s="1214"/>
      <c r="BQ26" s="1215"/>
    </row>
    <row r="27" spans="2:70" ht="21" customHeight="1">
      <c r="B27" s="1232"/>
      <c r="C27" s="1234"/>
      <c r="D27" s="1235"/>
      <c r="E27" s="1235"/>
      <c r="F27" s="1235"/>
      <c r="G27" s="1235"/>
      <c r="H27" s="1235"/>
      <c r="I27" s="1236"/>
      <c r="J27" s="1234"/>
      <c r="K27" s="1235"/>
      <c r="L27" s="1235"/>
      <c r="M27" s="1235"/>
      <c r="N27" s="1235"/>
      <c r="O27" s="1235"/>
      <c r="P27" s="1235"/>
      <c r="Q27" s="1235"/>
      <c r="R27" s="1235"/>
      <c r="S27" s="1235"/>
      <c r="T27" s="1235"/>
      <c r="U27" s="1235"/>
      <c r="V27" s="1235"/>
      <c r="W27" s="1235"/>
      <c r="X27" s="1235"/>
      <c r="Y27" s="1235"/>
      <c r="Z27" s="1235"/>
      <c r="AA27" s="1235"/>
      <c r="AB27" s="1235"/>
      <c r="AC27" s="1235"/>
      <c r="AD27" s="1236"/>
      <c r="AE27" s="1021"/>
      <c r="AF27" s="1023"/>
      <c r="AK27" s="690"/>
      <c r="AL27" s="691"/>
      <c r="AM27" s="691"/>
      <c r="AN27" s="691"/>
      <c r="AO27" s="691"/>
      <c r="AP27" s="691"/>
      <c r="AQ27" s="1218"/>
      <c r="AR27" s="86"/>
      <c r="AS27" s="1214"/>
      <c r="AT27" s="1214"/>
      <c r="AU27" s="1214"/>
      <c r="AV27" s="1214"/>
      <c r="AW27" s="1214"/>
      <c r="AX27" s="1214"/>
      <c r="AY27" s="1214"/>
      <c r="AZ27" s="1214"/>
      <c r="BA27" s="1214"/>
      <c r="BB27" s="1214"/>
      <c r="BC27" s="1214"/>
      <c r="BD27" s="1214"/>
      <c r="BE27" s="1214"/>
      <c r="BF27" s="1214"/>
      <c r="BG27" s="1214"/>
      <c r="BH27" s="1214"/>
      <c r="BI27" s="1214"/>
      <c r="BJ27" s="1214"/>
      <c r="BK27" s="1214"/>
      <c r="BL27" s="1214"/>
      <c r="BM27" s="1214"/>
      <c r="BN27" s="1214"/>
      <c r="BO27" s="1214"/>
      <c r="BP27" s="1214"/>
      <c r="BQ27" s="1215"/>
    </row>
    <row r="28" spans="2:70" ht="21" customHeight="1">
      <c r="B28" s="1232"/>
      <c r="C28" s="1237"/>
      <c r="D28" s="1238"/>
      <c r="E28" s="1238"/>
      <c r="F28" s="1238"/>
      <c r="G28" s="1238"/>
      <c r="H28" s="1238"/>
      <c r="I28" s="1239"/>
      <c r="J28" s="1237"/>
      <c r="K28" s="1238"/>
      <c r="L28" s="1238"/>
      <c r="M28" s="1238"/>
      <c r="N28" s="1238"/>
      <c r="O28" s="1238"/>
      <c r="P28" s="1238"/>
      <c r="Q28" s="1238"/>
      <c r="R28" s="1238"/>
      <c r="S28" s="1238"/>
      <c r="T28" s="1238"/>
      <c r="U28" s="1238"/>
      <c r="V28" s="1238"/>
      <c r="W28" s="1238"/>
      <c r="X28" s="1238"/>
      <c r="Y28" s="1238"/>
      <c r="Z28" s="1238"/>
      <c r="AA28" s="1238"/>
      <c r="AB28" s="1238"/>
      <c r="AC28" s="1238"/>
      <c r="AD28" s="1239"/>
      <c r="AE28" s="1024"/>
      <c r="AF28" s="1026"/>
      <c r="AK28" s="690"/>
      <c r="AL28" s="691"/>
      <c r="AM28" s="691"/>
      <c r="AN28" s="691"/>
      <c r="AO28" s="691"/>
      <c r="AP28" s="691"/>
      <c r="AQ28" s="1218"/>
      <c r="AR28" s="86"/>
      <c r="AS28" s="1214"/>
      <c r="AT28" s="1214"/>
      <c r="AU28" s="1214"/>
      <c r="AV28" s="1214"/>
      <c r="AW28" s="1214"/>
      <c r="AX28" s="1214"/>
      <c r="AY28" s="1214"/>
      <c r="AZ28" s="1214"/>
      <c r="BA28" s="1214"/>
      <c r="BB28" s="1214"/>
      <c r="BC28" s="1214"/>
      <c r="BD28" s="1214"/>
      <c r="BE28" s="1214"/>
      <c r="BF28" s="1214"/>
      <c r="BG28" s="1214"/>
      <c r="BH28" s="1214"/>
      <c r="BI28" s="1214"/>
      <c r="BJ28" s="1214"/>
      <c r="BK28" s="1214"/>
      <c r="BL28" s="1214"/>
      <c r="BM28" s="1214"/>
      <c r="BN28" s="1214"/>
      <c r="BO28" s="1214"/>
      <c r="BP28" s="1214"/>
      <c r="BQ28" s="1215"/>
    </row>
    <row r="29" spans="2:70" ht="21" customHeight="1">
      <c r="B29" s="1232"/>
      <c r="C29" s="1234"/>
      <c r="D29" s="1235"/>
      <c r="E29" s="1235"/>
      <c r="F29" s="1235"/>
      <c r="G29" s="1235"/>
      <c r="H29" s="1235"/>
      <c r="I29" s="1236"/>
      <c r="J29" s="1234"/>
      <c r="K29" s="1235"/>
      <c r="L29" s="1235"/>
      <c r="M29" s="1235"/>
      <c r="N29" s="1235"/>
      <c r="O29" s="1235"/>
      <c r="P29" s="1235"/>
      <c r="Q29" s="1235"/>
      <c r="R29" s="1235"/>
      <c r="S29" s="1235"/>
      <c r="T29" s="1235"/>
      <c r="U29" s="1235"/>
      <c r="V29" s="1235"/>
      <c r="W29" s="1235"/>
      <c r="X29" s="1235"/>
      <c r="Y29" s="1235"/>
      <c r="Z29" s="1235"/>
      <c r="AA29" s="1235"/>
      <c r="AB29" s="1235"/>
      <c r="AC29" s="1235"/>
      <c r="AD29" s="1236"/>
      <c r="AE29" s="1021"/>
      <c r="AF29" s="1023"/>
      <c r="AK29" s="690"/>
      <c r="AL29" s="691"/>
      <c r="AM29" s="691"/>
      <c r="AN29" s="691"/>
      <c r="AO29" s="691"/>
      <c r="AP29" s="691"/>
      <c r="AQ29" s="1218"/>
      <c r="AR29" s="86"/>
      <c r="AS29" s="1214"/>
      <c r="AT29" s="1214"/>
      <c r="AU29" s="1214"/>
      <c r="AV29" s="1214"/>
      <c r="AW29" s="1214"/>
      <c r="AX29" s="1214"/>
      <c r="AY29" s="1214"/>
      <c r="AZ29" s="1214"/>
      <c r="BA29" s="1214"/>
      <c r="BB29" s="1214"/>
      <c r="BC29" s="1214"/>
      <c r="BD29" s="1214"/>
      <c r="BE29" s="1214"/>
      <c r="BF29" s="1214"/>
      <c r="BG29" s="1214"/>
      <c r="BH29" s="1214"/>
      <c r="BI29" s="1214"/>
      <c r="BJ29" s="1214"/>
      <c r="BK29" s="1214"/>
      <c r="BL29" s="1214"/>
      <c r="BM29" s="1214"/>
      <c r="BN29" s="1214"/>
      <c r="BO29" s="1214"/>
      <c r="BP29" s="1214"/>
      <c r="BQ29" s="1215"/>
    </row>
    <row r="30" spans="2:70" ht="21" customHeight="1">
      <c r="B30" s="1232"/>
      <c r="C30" s="1237"/>
      <c r="D30" s="1238"/>
      <c r="E30" s="1238"/>
      <c r="F30" s="1238"/>
      <c r="G30" s="1238"/>
      <c r="H30" s="1238"/>
      <c r="I30" s="1239"/>
      <c r="J30" s="1237"/>
      <c r="K30" s="1238"/>
      <c r="L30" s="1238"/>
      <c r="M30" s="1238"/>
      <c r="N30" s="1238"/>
      <c r="O30" s="1238"/>
      <c r="P30" s="1238"/>
      <c r="Q30" s="1238"/>
      <c r="R30" s="1238"/>
      <c r="S30" s="1238"/>
      <c r="T30" s="1238"/>
      <c r="U30" s="1238"/>
      <c r="V30" s="1238"/>
      <c r="W30" s="1238"/>
      <c r="X30" s="1238"/>
      <c r="Y30" s="1238"/>
      <c r="Z30" s="1238"/>
      <c r="AA30" s="1238"/>
      <c r="AB30" s="1238"/>
      <c r="AC30" s="1238"/>
      <c r="AD30" s="1239"/>
      <c r="AE30" s="1024"/>
      <c r="AF30" s="1026"/>
      <c r="AK30" s="690"/>
      <c r="AL30" s="691"/>
      <c r="AM30" s="691"/>
      <c r="AN30" s="691"/>
      <c r="AO30" s="691"/>
      <c r="AP30" s="691"/>
      <c r="AQ30" s="1218"/>
      <c r="AR30" s="86"/>
      <c r="AS30" s="1214"/>
      <c r="AT30" s="1214"/>
      <c r="AU30" s="1214"/>
      <c r="AV30" s="1214"/>
      <c r="AW30" s="1214"/>
      <c r="AX30" s="1214"/>
      <c r="AY30" s="1214"/>
      <c r="AZ30" s="1214"/>
      <c r="BA30" s="1214"/>
      <c r="BB30" s="1214"/>
      <c r="BC30" s="1214"/>
      <c r="BD30" s="1214"/>
      <c r="BE30" s="1214"/>
      <c r="BF30" s="1214"/>
      <c r="BG30" s="1214"/>
      <c r="BH30" s="1214"/>
      <c r="BI30" s="1214"/>
      <c r="BJ30" s="1214"/>
      <c r="BK30" s="1214"/>
      <c r="BL30" s="1214"/>
      <c r="BM30" s="1214"/>
      <c r="BN30" s="1214"/>
      <c r="BO30" s="1214"/>
      <c r="BP30" s="1214"/>
      <c r="BQ30" s="1215"/>
    </row>
    <row r="31" spans="2:70" ht="21" customHeight="1">
      <c r="B31" s="1232"/>
      <c r="C31" s="1247" t="s">
        <v>7</v>
      </c>
      <c r="D31" s="1248"/>
      <c r="E31" s="1248"/>
      <c r="F31" s="1248"/>
      <c r="G31" s="1248"/>
      <c r="H31" s="1248"/>
      <c r="I31" s="1248"/>
      <c r="J31" s="1248"/>
      <c r="K31" s="1248"/>
      <c r="L31" s="1248"/>
      <c r="M31" s="1248"/>
      <c r="N31" s="1248"/>
      <c r="O31" s="1248"/>
      <c r="P31" s="1248"/>
      <c r="Q31" s="1248"/>
      <c r="R31" s="1248"/>
      <c r="S31" s="1248"/>
      <c r="T31" s="1248"/>
      <c r="U31" s="1248"/>
      <c r="V31" s="1248"/>
      <c r="W31" s="1248"/>
      <c r="X31" s="1248"/>
      <c r="Y31" s="1248"/>
      <c r="Z31" s="1248"/>
      <c r="AA31" s="1248"/>
      <c r="AB31" s="1248"/>
      <c r="AC31" s="1248"/>
      <c r="AD31" s="1249"/>
      <c r="AE31" s="631">
        <f>SUM(AE21:AF30)</f>
        <v>0</v>
      </c>
      <c r="AF31" s="633"/>
      <c r="AK31" s="690"/>
      <c r="AL31" s="691"/>
      <c r="AM31" s="691"/>
      <c r="AN31" s="691"/>
      <c r="AO31" s="691"/>
      <c r="AP31" s="691"/>
      <c r="AQ31" s="1218"/>
      <c r="AR31" s="86"/>
      <c r="AS31" s="1214"/>
      <c r="AT31" s="1214"/>
      <c r="AU31" s="1214"/>
      <c r="AV31" s="1214"/>
      <c r="AW31" s="1214"/>
      <c r="AX31" s="1214"/>
      <c r="AY31" s="1214"/>
      <c r="AZ31" s="1214"/>
      <c r="BA31" s="1214"/>
      <c r="BB31" s="1214"/>
      <c r="BC31" s="1214"/>
      <c r="BD31" s="1214"/>
      <c r="BE31" s="1214"/>
      <c r="BF31" s="1214"/>
      <c r="BG31" s="1214"/>
      <c r="BH31" s="1214"/>
      <c r="BI31" s="1214"/>
      <c r="BJ31" s="1214"/>
      <c r="BK31" s="1214"/>
      <c r="BL31" s="1214"/>
      <c r="BM31" s="1214"/>
      <c r="BN31" s="1214"/>
      <c r="BO31" s="1214"/>
      <c r="BP31" s="1214"/>
      <c r="BQ31" s="1215"/>
    </row>
    <row r="32" spans="2:70" ht="21" customHeight="1">
      <c r="B32" s="1232" t="s">
        <v>9</v>
      </c>
      <c r="C32" s="1234"/>
      <c r="D32" s="1235"/>
      <c r="E32" s="1235"/>
      <c r="F32" s="1235"/>
      <c r="G32" s="1235"/>
      <c r="H32" s="1235"/>
      <c r="I32" s="1236"/>
      <c r="J32" s="1234"/>
      <c r="K32" s="1235"/>
      <c r="L32" s="1235"/>
      <c r="M32" s="1235"/>
      <c r="N32" s="1235"/>
      <c r="O32" s="1235"/>
      <c r="P32" s="1235"/>
      <c r="Q32" s="1235"/>
      <c r="R32" s="1235"/>
      <c r="S32" s="1235"/>
      <c r="T32" s="1235"/>
      <c r="U32" s="1235"/>
      <c r="V32" s="1235"/>
      <c r="W32" s="1235"/>
      <c r="X32" s="1235"/>
      <c r="Y32" s="1235"/>
      <c r="Z32" s="1235"/>
      <c r="AA32" s="1235"/>
      <c r="AB32" s="1235"/>
      <c r="AC32" s="1235"/>
      <c r="AD32" s="1236"/>
      <c r="AE32" s="1021"/>
      <c r="AF32" s="1023"/>
      <c r="AK32" s="690"/>
      <c r="AL32" s="691"/>
      <c r="AM32" s="691"/>
      <c r="AN32" s="691"/>
      <c r="AO32" s="691"/>
      <c r="AP32" s="691"/>
      <c r="AQ32" s="1218"/>
      <c r="AR32" s="168"/>
      <c r="AS32" s="1214"/>
      <c r="AT32" s="1214"/>
      <c r="AU32" s="1214"/>
      <c r="AV32" s="1214"/>
      <c r="AW32" s="1214"/>
      <c r="AX32" s="1214"/>
      <c r="AY32" s="1214"/>
      <c r="AZ32" s="1214"/>
      <c r="BA32" s="1214"/>
      <c r="BB32" s="1214"/>
      <c r="BC32" s="1214"/>
      <c r="BD32" s="1214"/>
      <c r="BE32" s="1214"/>
      <c r="BF32" s="1214"/>
      <c r="BG32" s="1214"/>
      <c r="BH32" s="1214"/>
      <c r="BI32" s="1214"/>
      <c r="BJ32" s="1214"/>
      <c r="BK32" s="1214"/>
      <c r="BL32" s="1214"/>
      <c r="BM32" s="1214"/>
      <c r="BN32" s="1214"/>
      <c r="BO32" s="1214"/>
      <c r="BP32" s="1214"/>
      <c r="BQ32" s="1215"/>
    </row>
    <row r="33" spans="2:69" ht="21" customHeight="1">
      <c r="B33" s="1232"/>
      <c r="C33" s="1237"/>
      <c r="D33" s="1238"/>
      <c r="E33" s="1238"/>
      <c r="F33" s="1238"/>
      <c r="G33" s="1238"/>
      <c r="H33" s="1238"/>
      <c r="I33" s="1239"/>
      <c r="J33" s="1237"/>
      <c r="K33" s="1238"/>
      <c r="L33" s="1238"/>
      <c r="M33" s="1238"/>
      <c r="N33" s="1238"/>
      <c r="O33" s="1238"/>
      <c r="P33" s="1238"/>
      <c r="Q33" s="1238"/>
      <c r="R33" s="1238"/>
      <c r="S33" s="1238"/>
      <c r="T33" s="1238"/>
      <c r="U33" s="1238"/>
      <c r="V33" s="1238"/>
      <c r="W33" s="1238"/>
      <c r="X33" s="1238"/>
      <c r="Y33" s="1238"/>
      <c r="Z33" s="1238"/>
      <c r="AA33" s="1238"/>
      <c r="AB33" s="1238"/>
      <c r="AC33" s="1238"/>
      <c r="AD33" s="1239"/>
      <c r="AE33" s="1024"/>
      <c r="AF33" s="1026"/>
      <c r="AK33" s="690"/>
      <c r="AL33" s="691"/>
      <c r="AM33" s="691"/>
      <c r="AN33" s="691"/>
      <c r="AO33" s="691"/>
      <c r="AP33" s="691"/>
      <c r="AQ33" s="1218"/>
      <c r="AR33" s="86"/>
      <c r="AS33" s="1214"/>
      <c r="AT33" s="1214"/>
      <c r="AU33" s="1214"/>
      <c r="AV33" s="1214"/>
      <c r="AW33" s="1214"/>
      <c r="AX33" s="1214"/>
      <c r="AY33" s="1214"/>
      <c r="AZ33" s="1214"/>
      <c r="BA33" s="1214"/>
      <c r="BB33" s="1214"/>
      <c r="BC33" s="1214"/>
      <c r="BD33" s="1214"/>
      <c r="BE33" s="1214"/>
      <c r="BF33" s="1214"/>
      <c r="BG33" s="1214"/>
      <c r="BH33" s="1214"/>
      <c r="BI33" s="1214"/>
      <c r="BJ33" s="1214"/>
      <c r="BK33" s="1214"/>
      <c r="BL33" s="1214"/>
      <c r="BM33" s="1214"/>
      <c r="BN33" s="1214"/>
      <c r="BO33" s="1214"/>
      <c r="BP33" s="1214"/>
      <c r="BQ33" s="1215"/>
    </row>
    <row r="34" spans="2:69" ht="21" customHeight="1">
      <c r="B34" s="1232"/>
      <c r="C34" s="1234"/>
      <c r="D34" s="1235"/>
      <c r="E34" s="1235"/>
      <c r="F34" s="1235"/>
      <c r="G34" s="1235"/>
      <c r="H34" s="1235"/>
      <c r="I34" s="1236"/>
      <c r="J34" s="1234"/>
      <c r="K34" s="1235"/>
      <c r="L34" s="1235"/>
      <c r="M34" s="1235"/>
      <c r="N34" s="1235"/>
      <c r="O34" s="1235"/>
      <c r="P34" s="1235"/>
      <c r="Q34" s="1235"/>
      <c r="R34" s="1235"/>
      <c r="S34" s="1235"/>
      <c r="T34" s="1235"/>
      <c r="U34" s="1235"/>
      <c r="V34" s="1235"/>
      <c r="W34" s="1235"/>
      <c r="X34" s="1235"/>
      <c r="Y34" s="1235"/>
      <c r="Z34" s="1235"/>
      <c r="AA34" s="1235"/>
      <c r="AB34" s="1235"/>
      <c r="AC34" s="1235"/>
      <c r="AD34" s="1236"/>
      <c r="AE34" s="1021"/>
      <c r="AF34" s="1023"/>
      <c r="AK34" s="690"/>
      <c r="AL34" s="691"/>
      <c r="AM34" s="691"/>
      <c r="AN34" s="691"/>
      <c r="AO34" s="691"/>
      <c r="AP34" s="691"/>
      <c r="AQ34" s="1218"/>
      <c r="AR34" s="86"/>
      <c r="AS34" s="1214"/>
      <c r="AT34" s="1214"/>
      <c r="AU34" s="1214"/>
      <c r="AV34" s="1214"/>
      <c r="AW34" s="1214"/>
      <c r="AX34" s="1214"/>
      <c r="AY34" s="1214"/>
      <c r="AZ34" s="1214"/>
      <c r="BA34" s="1214"/>
      <c r="BB34" s="1214"/>
      <c r="BC34" s="1214"/>
      <c r="BD34" s="1214"/>
      <c r="BE34" s="1214"/>
      <c r="BF34" s="1214"/>
      <c r="BG34" s="1214"/>
      <c r="BH34" s="1214"/>
      <c r="BI34" s="1214"/>
      <c r="BJ34" s="1214"/>
      <c r="BK34" s="1214"/>
      <c r="BL34" s="1214"/>
      <c r="BM34" s="1214"/>
      <c r="BN34" s="1214"/>
      <c r="BO34" s="1214"/>
      <c r="BP34" s="1214"/>
      <c r="BQ34" s="1215"/>
    </row>
    <row r="35" spans="2:69" ht="21" customHeight="1">
      <c r="B35" s="1232"/>
      <c r="C35" s="1237"/>
      <c r="D35" s="1238"/>
      <c r="E35" s="1238"/>
      <c r="F35" s="1238"/>
      <c r="G35" s="1238"/>
      <c r="H35" s="1238"/>
      <c r="I35" s="1239"/>
      <c r="J35" s="1237"/>
      <c r="K35" s="1238"/>
      <c r="L35" s="1238"/>
      <c r="M35" s="1238"/>
      <c r="N35" s="1238"/>
      <c r="O35" s="1238"/>
      <c r="P35" s="1238"/>
      <c r="Q35" s="1238"/>
      <c r="R35" s="1238"/>
      <c r="S35" s="1238"/>
      <c r="T35" s="1238"/>
      <c r="U35" s="1238"/>
      <c r="V35" s="1238"/>
      <c r="W35" s="1238"/>
      <c r="X35" s="1238"/>
      <c r="Y35" s="1238"/>
      <c r="Z35" s="1238"/>
      <c r="AA35" s="1238"/>
      <c r="AB35" s="1238"/>
      <c r="AC35" s="1238"/>
      <c r="AD35" s="1239"/>
      <c r="AE35" s="1024"/>
      <c r="AF35" s="1026"/>
      <c r="AK35" s="690"/>
      <c r="AL35" s="691"/>
      <c r="AM35" s="691"/>
      <c r="AN35" s="691"/>
      <c r="AO35" s="691"/>
      <c r="AP35" s="691"/>
      <c r="AQ35" s="1218"/>
      <c r="AR35" s="86"/>
      <c r="AS35" s="1214"/>
      <c r="AT35" s="1214"/>
      <c r="AU35" s="1214"/>
      <c r="AV35" s="1214"/>
      <c r="AW35" s="1214"/>
      <c r="AX35" s="1214"/>
      <c r="AY35" s="1214"/>
      <c r="AZ35" s="1214"/>
      <c r="BA35" s="1214"/>
      <c r="BB35" s="1214"/>
      <c r="BC35" s="1214"/>
      <c r="BD35" s="1214"/>
      <c r="BE35" s="1214"/>
      <c r="BF35" s="1214"/>
      <c r="BG35" s="1214"/>
      <c r="BH35" s="1214"/>
      <c r="BI35" s="1214"/>
      <c r="BJ35" s="1214"/>
      <c r="BK35" s="1214"/>
      <c r="BL35" s="1214"/>
      <c r="BM35" s="1214"/>
      <c r="BN35" s="1214"/>
      <c r="BO35" s="1214"/>
      <c r="BP35" s="1214"/>
      <c r="BQ35" s="1215"/>
    </row>
    <row r="36" spans="2:69" ht="21" customHeight="1">
      <c r="B36" s="1232"/>
      <c r="C36" s="1234"/>
      <c r="D36" s="1235"/>
      <c r="E36" s="1235"/>
      <c r="F36" s="1235"/>
      <c r="G36" s="1235"/>
      <c r="H36" s="1235"/>
      <c r="I36" s="1236"/>
      <c r="J36" s="1234"/>
      <c r="K36" s="1235"/>
      <c r="L36" s="1235"/>
      <c r="M36" s="1235"/>
      <c r="N36" s="1235"/>
      <c r="O36" s="1235"/>
      <c r="P36" s="1235"/>
      <c r="Q36" s="1235"/>
      <c r="R36" s="1235"/>
      <c r="S36" s="1235"/>
      <c r="T36" s="1235"/>
      <c r="U36" s="1235"/>
      <c r="V36" s="1235"/>
      <c r="W36" s="1235"/>
      <c r="X36" s="1235"/>
      <c r="Y36" s="1235"/>
      <c r="Z36" s="1235"/>
      <c r="AA36" s="1235"/>
      <c r="AB36" s="1235"/>
      <c r="AC36" s="1235"/>
      <c r="AD36" s="1236"/>
      <c r="AE36" s="1021"/>
      <c r="AF36" s="1023"/>
      <c r="AK36" s="690"/>
      <c r="AL36" s="691"/>
      <c r="AM36" s="691"/>
      <c r="AN36" s="691"/>
      <c r="AO36" s="691"/>
      <c r="AP36" s="691"/>
      <c r="AQ36" s="1218"/>
      <c r="AR36" s="86"/>
      <c r="AS36" s="1214"/>
      <c r="AT36" s="1214"/>
      <c r="AU36" s="1214"/>
      <c r="AV36" s="1214"/>
      <c r="AW36" s="1214"/>
      <c r="AX36" s="1214"/>
      <c r="AY36" s="1214"/>
      <c r="AZ36" s="1214"/>
      <c r="BA36" s="1214"/>
      <c r="BB36" s="1214"/>
      <c r="BC36" s="1214"/>
      <c r="BD36" s="1214"/>
      <c r="BE36" s="1214"/>
      <c r="BF36" s="1214"/>
      <c r="BG36" s="1214"/>
      <c r="BH36" s="1214"/>
      <c r="BI36" s="1214"/>
      <c r="BJ36" s="1214"/>
      <c r="BK36" s="1214"/>
      <c r="BL36" s="1214"/>
      <c r="BM36" s="1214"/>
      <c r="BN36" s="1214"/>
      <c r="BO36" s="1214"/>
      <c r="BP36" s="1214"/>
      <c r="BQ36" s="1215"/>
    </row>
    <row r="37" spans="2:69" ht="21" customHeight="1">
      <c r="B37" s="1232"/>
      <c r="C37" s="1237"/>
      <c r="D37" s="1238"/>
      <c r="E37" s="1238"/>
      <c r="F37" s="1238"/>
      <c r="G37" s="1238"/>
      <c r="H37" s="1238"/>
      <c r="I37" s="1239"/>
      <c r="J37" s="1237"/>
      <c r="K37" s="1238"/>
      <c r="L37" s="1238"/>
      <c r="M37" s="1238"/>
      <c r="N37" s="1238"/>
      <c r="O37" s="1238"/>
      <c r="P37" s="1238"/>
      <c r="Q37" s="1238"/>
      <c r="R37" s="1238"/>
      <c r="S37" s="1238"/>
      <c r="T37" s="1238"/>
      <c r="U37" s="1238"/>
      <c r="V37" s="1238"/>
      <c r="W37" s="1238"/>
      <c r="X37" s="1238"/>
      <c r="Y37" s="1238"/>
      <c r="Z37" s="1238"/>
      <c r="AA37" s="1238"/>
      <c r="AB37" s="1238"/>
      <c r="AC37" s="1238"/>
      <c r="AD37" s="1239"/>
      <c r="AE37" s="1024"/>
      <c r="AF37" s="1026"/>
      <c r="AK37" s="690"/>
      <c r="AL37" s="691"/>
      <c r="AM37" s="691"/>
      <c r="AN37" s="691"/>
      <c r="AO37" s="691"/>
      <c r="AP37" s="691"/>
      <c r="AQ37" s="1218"/>
      <c r="AR37" s="86"/>
      <c r="AS37" s="1214"/>
      <c r="AT37" s="1214"/>
      <c r="AU37" s="1214"/>
      <c r="AV37" s="1214"/>
      <c r="AW37" s="1214"/>
      <c r="AX37" s="1214"/>
      <c r="AY37" s="1214"/>
      <c r="AZ37" s="1214"/>
      <c r="BA37" s="1214"/>
      <c r="BB37" s="1214"/>
      <c r="BC37" s="1214"/>
      <c r="BD37" s="1214"/>
      <c r="BE37" s="1214"/>
      <c r="BF37" s="1214"/>
      <c r="BG37" s="1214"/>
      <c r="BH37" s="1214"/>
      <c r="BI37" s="1214"/>
      <c r="BJ37" s="1214"/>
      <c r="BK37" s="1214"/>
      <c r="BL37" s="1214"/>
      <c r="BM37" s="1214"/>
      <c r="BN37" s="1214"/>
      <c r="BO37" s="1214"/>
      <c r="BP37" s="1214"/>
      <c r="BQ37" s="1215"/>
    </row>
    <row r="38" spans="2:69" ht="21" customHeight="1">
      <c r="B38" s="1232"/>
      <c r="C38" s="1234"/>
      <c r="D38" s="1235"/>
      <c r="E38" s="1235"/>
      <c r="F38" s="1235"/>
      <c r="G38" s="1235"/>
      <c r="H38" s="1235"/>
      <c r="I38" s="1236"/>
      <c r="J38" s="1234"/>
      <c r="K38" s="1235"/>
      <c r="L38" s="1235"/>
      <c r="M38" s="1235"/>
      <c r="N38" s="1235"/>
      <c r="O38" s="1235"/>
      <c r="P38" s="1235"/>
      <c r="Q38" s="1235"/>
      <c r="R38" s="1235"/>
      <c r="S38" s="1235"/>
      <c r="T38" s="1235"/>
      <c r="U38" s="1235"/>
      <c r="V38" s="1235"/>
      <c r="W38" s="1235"/>
      <c r="X38" s="1235"/>
      <c r="Y38" s="1235"/>
      <c r="Z38" s="1235"/>
      <c r="AA38" s="1235"/>
      <c r="AB38" s="1235"/>
      <c r="AC38" s="1235"/>
      <c r="AD38" s="1236"/>
      <c r="AE38" s="1021"/>
      <c r="AF38" s="1023"/>
      <c r="AK38" s="690"/>
      <c r="AL38" s="691"/>
      <c r="AM38" s="691"/>
      <c r="AN38" s="691"/>
      <c r="AO38" s="691"/>
      <c r="AP38" s="691"/>
      <c r="AQ38" s="1218"/>
      <c r="AR38" s="86"/>
      <c r="AS38" s="1214"/>
      <c r="AT38" s="1214"/>
      <c r="AU38" s="1214"/>
      <c r="AV38" s="1214"/>
      <c r="AW38" s="1214"/>
      <c r="AX38" s="1214"/>
      <c r="AY38" s="1214"/>
      <c r="AZ38" s="1214"/>
      <c r="BA38" s="1214"/>
      <c r="BB38" s="1214"/>
      <c r="BC38" s="1214"/>
      <c r="BD38" s="1214"/>
      <c r="BE38" s="1214"/>
      <c r="BF38" s="1214"/>
      <c r="BG38" s="1214"/>
      <c r="BH38" s="1214"/>
      <c r="BI38" s="1214"/>
      <c r="BJ38" s="1214"/>
      <c r="BK38" s="1214"/>
      <c r="BL38" s="1214"/>
      <c r="BM38" s="1214"/>
      <c r="BN38" s="1214"/>
      <c r="BO38" s="1214"/>
      <c r="BP38" s="1214"/>
      <c r="BQ38" s="1215"/>
    </row>
    <row r="39" spans="2:69" ht="21" customHeight="1">
      <c r="B39" s="1232"/>
      <c r="C39" s="1237"/>
      <c r="D39" s="1238"/>
      <c r="E39" s="1238"/>
      <c r="F39" s="1238"/>
      <c r="G39" s="1238"/>
      <c r="H39" s="1238"/>
      <c r="I39" s="1239"/>
      <c r="J39" s="1237"/>
      <c r="K39" s="1238"/>
      <c r="L39" s="1238"/>
      <c r="M39" s="1238"/>
      <c r="N39" s="1238"/>
      <c r="O39" s="1238"/>
      <c r="P39" s="1238"/>
      <c r="Q39" s="1238"/>
      <c r="R39" s="1238"/>
      <c r="S39" s="1238"/>
      <c r="T39" s="1238"/>
      <c r="U39" s="1238"/>
      <c r="V39" s="1238"/>
      <c r="W39" s="1238"/>
      <c r="X39" s="1238"/>
      <c r="Y39" s="1238"/>
      <c r="Z39" s="1238"/>
      <c r="AA39" s="1238"/>
      <c r="AB39" s="1238"/>
      <c r="AC39" s="1238"/>
      <c r="AD39" s="1239"/>
      <c r="AE39" s="1024"/>
      <c r="AF39" s="1026"/>
      <c r="AK39" s="690"/>
      <c r="AL39" s="691"/>
      <c r="AM39" s="691"/>
      <c r="AN39" s="691"/>
      <c r="AO39" s="691"/>
      <c r="AP39" s="691"/>
      <c r="AQ39" s="1218"/>
      <c r="AR39" s="86"/>
      <c r="AS39" s="1214"/>
      <c r="AT39" s="1214"/>
      <c r="AU39" s="1214"/>
      <c r="AV39" s="1214"/>
      <c r="AW39" s="1214"/>
      <c r="AX39" s="1214"/>
      <c r="AY39" s="1214"/>
      <c r="AZ39" s="1214"/>
      <c r="BA39" s="1214"/>
      <c r="BB39" s="1214"/>
      <c r="BC39" s="1214"/>
      <c r="BD39" s="1214"/>
      <c r="BE39" s="1214"/>
      <c r="BF39" s="1214"/>
      <c r="BG39" s="1214"/>
      <c r="BH39" s="1214"/>
      <c r="BI39" s="1214"/>
      <c r="BJ39" s="1214"/>
      <c r="BK39" s="1214"/>
      <c r="BL39" s="1214"/>
      <c r="BM39" s="1214"/>
      <c r="BN39" s="1214"/>
      <c r="BO39" s="1214"/>
      <c r="BP39" s="1214"/>
      <c r="BQ39" s="1215"/>
    </row>
    <row r="40" spans="2:69" ht="21" customHeight="1">
      <c r="B40" s="1232"/>
      <c r="C40" s="1234"/>
      <c r="D40" s="1235"/>
      <c r="E40" s="1235"/>
      <c r="F40" s="1235"/>
      <c r="G40" s="1235"/>
      <c r="H40" s="1235"/>
      <c r="I40" s="1236"/>
      <c r="J40" s="1234"/>
      <c r="K40" s="1235"/>
      <c r="L40" s="1235"/>
      <c r="M40" s="1235"/>
      <c r="N40" s="1235"/>
      <c r="O40" s="1235"/>
      <c r="P40" s="1235"/>
      <c r="Q40" s="1235"/>
      <c r="R40" s="1235"/>
      <c r="S40" s="1235"/>
      <c r="T40" s="1235"/>
      <c r="U40" s="1235"/>
      <c r="V40" s="1235"/>
      <c r="W40" s="1235"/>
      <c r="X40" s="1235"/>
      <c r="Y40" s="1235"/>
      <c r="Z40" s="1235"/>
      <c r="AA40" s="1235"/>
      <c r="AB40" s="1235"/>
      <c r="AC40" s="1235"/>
      <c r="AD40" s="1236"/>
      <c r="AE40" s="1021"/>
      <c r="AF40" s="1023"/>
      <c r="AK40" s="690"/>
      <c r="AL40" s="691"/>
      <c r="AM40" s="691"/>
      <c r="AN40" s="691"/>
      <c r="AO40" s="691"/>
      <c r="AP40" s="691"/>
      <c r="AQ40" s="1218"/>
      <c r="AR40" s="86"/>
      <c r="AS40" s="1214"/>
      <c r="AT40" s="1214"/>
      <c r="AU40" s="1214"/>
      <c r="AV40" s="1214"/>
      <c r="AW40" s="1214"/>
      <c r="AX40" s="1214"/>
      <c r="AY40" s="1214"/>
      <c r="AZ40" s="1214"/>
      <c r="BA40" s="1214"/>
      <c r="BB40" s="1214"/>
      <c r="BC40" s="1214"/>
      <c r="BD40" s="1214"/>
      <c r="BE40" s="1214"/>
      <c r="BF40" s="1214"/>
      <c r="BG40" s="1214"/>
      <c r="BH40" s="1214"/>
      <c r="BI40" s="1214"/>
      <c r="BJ40" s="1214"/>
      <c r="BK40" s="1214"/>
      <c r="BL40" s="1214"/>
      <c r="BM40" s="1214"/>
      <c r="BN40" s="1214"/>
      <c r="BO40" s="1214"/>
      <c r="BP40" s="1214"/>
      <c r="BQ40" s="1215"/>
    </row>
    <row r="41" spans="2:69" ht="21" customHeight="1">
      <c r="B41" s="1232"/>
      <c r="C41" s="1237"/>
      <c r="D41" s="1238"/>
      <c r="E41" s="1238"/>
      <c r="F41" s="1238"/>
      <c r="G41" s="1238"/>
      <c r="H41" s="1238"/>
      <c r="I41" s="1239"/>
      <c r="J41" s="1237"/>
      <c r="K41" s="1238"/>
      <c r="L41" s="1238"/>
      <c r="M41" s="1238"/>
      <c r="N41" s="1238"/>
      <c r="O41" s="1238"/>
      <c r="P41" s="1238"/>
      <c r="Q41" s="1238"/>
      <c r="R41" s="1238"/>
      <c r="S41" s="1238"/>
      <c r="T41" s="1238"/>
      <c r="U41" s="1238"/>
      <c r="V41" s="1238"/>
      <c r="W41" s="1238"/>
      <c r="X41" s="1238"/>
      <c r="Y41" s="1238"/>
      <c r="Z41" s="1238"/>
      <c r="AA41" s="1238"/>
      <c r="AB41" s="1238"/>
      <c r="AC41" s="1238"/>
      <c r="AD41" s="1239"/>
      <c r="AE41" s="1024"/>
      <c r="AF41" s="1026"/>
      <c r="AK41" s="1120"/>
      <c r="AL41" s="1090"/>
      <c r="AM41" s="1090"/>
      <c r="AN41" s="1090"/>
      <c r="AO41" s="1090"/>
      <c r="AP41" s="1090"/>
      <c r="AQ41" s="1121"/>
      <c r="AR41" s="25"/>
      <c r="AS41" s="1216"/>
      <c r="AT41" s="1216"/>
      <c r="AU41" s="1216"/>
      <c r="AV41" s="1216"/>
      <c r="AW41" s="1216"/>
      <c r="AX41" s="1216"/>
      <c r="AY41" s="1216"/>
      <c r="AZ41" s="1216"/>
      <c r="BA41" s="1216"/>
      <c r="BB41" s="1216"/>
      <c r="BC41" s="1216"/>
      <c r="BD41" s="1216"/>
      <c r="BE41" s="1216"/>
      <c r="BF41" s="1216"/>
      <c r="BG41" s="1216"/>
      <c r="BH41" s="1216"/>
      <c r="BI41" s="1216"/>
      <c r="BJ41" s="1216"/>
      <c r="BK41" s="1216"/>
      <c r="BL41" s="1216"/>
      <c r="BM41" s="1216"/>
      <c r="BN41" s="1216"/>
      <c r="BO41" s="1216"/>
      <c r="BP41" s="1216"/>
      <c r="BQ41" s="1217"/>
    </row>
    <row r="42" spans="2:69" ht="21" customHeight="1">
      <c r="B42" s="1232"/>
      <c r="C42" s="1247" t="s">
        <v>7</v>
      </c>
      <c r="D42" s="1248"/>
      <c r="E42" s="1248"/>
      <c r="F42" s="1248"/>
      <c r="G42" s="1248"/>
      <c r="H42" s="1248"/>
      <c r="I42" s="1248"/>
      <c r="J42" s="1248"/>
      <c r="K42" s="1248"/>
      <c r="L42" s="1248"/>
      <c r="M42" s="1248"/>
      <c r="N42" s="1248"/>
      <c r="O42" s="1248"/>
      <c r="P42" s="1248"/>
      <c r="Q42" s="1248"/>
      <c r="R42" s="1248"/>
      <c r="S42" s="1248"/>
      <c r="T42" s="1248"/>
      <c r="U42" s="1248"/>
      <c r="V42" s="1248"/>
      <c r="W42" s="1248"/>
      <c r="X42" s="1248"/>
      <c r="Y42" s="1248"/>
      <c r="Z42" s="1248"/>
      <c r="AA42" s="1248"/>
      <c r="AB42" s="1248"/>
      <c r="AC42" s="1248"/>
      <c r="AD42" s="1249"/>
      <c r="AE42" s="631">
        <f>SUM(AE32:AF41)</f>
        <v>0</v>
      </c>
      <c r="AF42" s="633"/>
    </row>
    <row r="43" spans="2:69" ht="21" customHeight="1">
      <c r="B43" s="1232" t="s">
        <v>13</v>
      </c>
      <c r="C43" s="1234"/>
      <c r="D43" s="1235"/>
      <c r="E43" s="1235"/>
      <c r="F43" s="1235"/>
      <c r="G43" s="1235"/>
      <c r="H43" s="1235"/>
      <c r="I43" s="1236"/>
      <c r="J43" s="1234"/>
      <c r="K43" s="1235"/>
      <c r="L43" s="1235"/>
      <c r="M43" s="1235"/>
      <c r="N43" s="1235"/>
      <c r="O43" s="1235"/>
      <c r="P43" s="1235"/>
      <c r="Q43" s="1235"/>
      <c r="R43" s="1235"/>
      <c r="S43" s="1235"/>
      <c r="T43" s="1235"/>
      <c r="U43" s="1235"/>
      <c r="V43" s="1235"/>
      <c r="W43" s="1235"/>
      <c r="X43" s="1235"/>
      <c r="Y43" s="1235"/>
      <c r="Z43" s="1235"/>
      <c r="AA43" s="1235"/>
      <c r="AB43" s="1235"/>
      <c r="AC43" s="1235"/>
      <c r="AD43" s="1236"/>
      <c r="AE43" s="1021"/>
      <c r="AF43" s="1023"/>
      <c r="AK43" s="703" t="s">
        <v>269</v>
      </c>
      <c r="AL43" s="704"/>
      <c r="AM43" s="704"/>
      <c r="AN43" s="704"/>
      <c r="AO43" s="704"/>
      <c r="AP43" s="704"/>
      <c r="AQ43" s="705"/>
      <c r="AR43" s="309"/>
      <c r="AS43" s="895" t="s">
        <v>547</v>
      </c>
      <c r="AT43" s="895"/>
      <c r="AU43" s="895"/>
      <c r="AV43" s="895"/>
      <c r="AW43" s="895"/>
      <c r="AX43" s="895"/>
      <c r="AY43" s="895"/>
      <c r="AZ43" s="895"/>
      <c r="BA43" s="895"/>
      <c r="BB43" s="895"/>
      <c r="BC43" s="895"/>
      <c r="BD43" s="895"/>
      <c r="BE43" s="895"/>
      <c r="BF43" s="895"/>
      <c r="BG43" s="895"/>
      <c r="BH43" s="895"/>
      <c r="BI43" s="895"/>
      <c r="BJ43" s="895"/>
      <c r="BK43" s="895"/>
      <c r="BL43" s="895"/>
      <c r="BM43" s="895"/>
      <c r="BN43" s="895"/>
      <c r="BO43" s="895"/>
      <c r="BP43" s="895"/>
      <c r="BQ43" s="873"/>
    </row>
    <row r="44" spans="2:69" ht="21" customHeight="1">
      <c r="B44" s="1232"/>
      <c r="C44" s="1237"/>
      <c r="D44" s="1238"/>
      <c r="E44" s="1238"/>
      <c r="F44" s="1238"/>
      <c r="G44" s="1238"/>
      <c r="H44" s="1238"/>
      <c r="I44" s="1239"/>
      <c r="J44" s="1237"/>
      <c r="K44" s="1238"/>
      <c r="L44" s="1238"/>
      <c r="M44" s="1238"/>
      <c r="N44" s="1238"/>
      <c r="O44" s="1238"/>
      <c r="P44" s="1238"/>
      <c r="Q44" s="1238"/>
      <c r="R44" s="1238"/>
      <c r="S44" s="1238"/>
      <c r="T44" s="1238"/>
      <c r="U44" s="1238"/>
      <c r="V44" s="1238"/>
      <c r="W44" s="1238"/>
      <c r="X44" s="1238"/>
      <c r="Y44" s="1238"/>
      <c r="Z44" s="1238"/>
      <c r="AA44" s="1238"/>
      <c r="AB44" s="1238"/>
      <c r="AC44" s="1238"/>
      <c r="AD44" s="1239"/>
      <c r="AE44" s="1024"/>
      <c r="AF44" s="1026"/>
      <c r="AK44" s="690"/>
      <c r="AL44" s="691"/>
      <c r="AM44" s="691"/>
      <c r="AN44" s="691"/>
      <c r="AO44" s="691"/>
      <c r="AP44" s="691"/>
      <c r="AQ44" s="1218"/>
      <c r="AR44" s="310"/>
      <c r="AS44" s="905"/>
      <c r="AT44" s="905"/>
      <c r="AU44" s="905"/>
      <c r="AV44" s="905"/>
      <c r="AW44" s="905"/>
      <c r="AX44" s="905"/>
      <c r="AY44" s="905"/>
      <c r="AZ44" s="905"/>
      <c r="BA44" s="905"/>
      <c r="BB44" s="905"/>
      <c r="BC44" s="905"/>
      <c r="BD44" s="905"/>
      <c r="BE44" s="905"/>
      <c r="BF44" s="905"/>
      <c r="BG44" s="905"/>
      <c r="BH44" s="905"/>
      <c r="BI44" s="905"/>
      <c r="BJ44" s="905"/>
      <c r="BK44" s="905"/>
      <c r="BL44" s="905"/>
      <c r="BM44" s="905"/>
      <c r="BN44" s="905"/>
      <c r="BO44" s="905"/>
      <c r="BP44" s="905"/>
      <c r="BQ44" s="875"/>
    </row>
    <row r="45" spans="2:69" ht="21" customHeight="1">
      <c r="B45" s="1232"/>
      <c r="C45" s="1234"/>
      <c r="D45" s="1235"/>
      <c r="E45" s="1235"/>
      <c r="F45" s="1235"/>
      <c r="G45" s="1235"/>
      <c r="H45" s="1235"/>
      <c r="I45" s="1236"/>
      <c r="J45" s="1234"/>
      <c r="K45" s="1235"/>
      <c r="L45" s="1235"/>
      <c r="M45" s="1235"/>
      <c r="N45" s="1235"/>
      <c r="O45" s="1235"/>
      <c r="P45" s="1235"/>
      <c r="Q45" s="1235"/>
      <c r="R45" s="1235"/>
      <c r="S45" s="1235"/>
      <c r="T45" s="1235"/>
      <c r="U45" s="1235"/>
      <c r="V45" s="1235"/>
      <c r="W45" s="1235"/>
      <c r="X45" s="1235"/>
      <c r="Y45" s="1235"/>
      <c r="Z45" s="1235"/>
      <c r="AA45" s="1235"/>
      <c r="AB45" s="1235"/>
      <c r="AC45" s="1235"/>
      <c r="AD45" s="1236"/>
      <c r="AE45" s="1021"/>
      <c r="AF45" s="1023"/>
      <c r="AK45" s="690"/>
      <c r="AL45" s="691"/>
      <c r="AM45" s="691"/>
      <c r="AN45" s="691"/>
      <c r="AO45" s="691"/>
      <c r="AP45" s="691"/>
      <c r="AQ45" s="1218"/>
      <c r="AR45" s="310"/>
      <c r="AS45" s="905"/>
      <c r="AT45" s="905"/>
      <c r="AU45" s="905"/>
      <c r="AV45" s="905"/>
      <c r="AW45" s="905"/>
      <c r="AX45" s="905"/>
      <c r="AY45" s="905"/>
      <c r="AZ45" s="905"/>
      <c r="BA45" s="905"/>
      <c r="BB45" s="905"/>
      <c r="BC45" s="905"/>
      <c r="BD45" s="905"/>
      <c r="BE45" s="905"/>
      <c r="BF45" s="905"/>
      <c r="BG45" s="905"/>
      <c r="BH45" s="905"/>
      <c r="BI45" s="905"/>
      <c r="BJ45" s="905"/>
      <c r="BK45" s="905"/>
      <c r="BL45" s="905"/>
      <c r="BM45" s="905"/>
      <c r="BN45" s="905"/>
      <c r="BO45" s="905"/>
      <c r="BP45" s="905"/>
      <c r="BQ45" s="875"/>
    </row>
    <row r="46" spans="2:69" ht="21" customHeight="1">
      <c r="B46" s="1232"/>
      <c r="C46" s="1237"/>
      <c r="D46" s="1238"/>
      <c r="E46" s="1238"/>
      <c r="F46" s="1238"/>
      <c r="G46" s="1238"/>
      <c r="H46" s="1238"/>
      <c r="I46" s="1239"/>
      <c r="J46" s="1237"/>
      <c r="K46" s="1238"/>
      <c r="L46" s="1238"/>
      <c r="M46" s="1238"/>
      <c r="N46" s="1238"/>
      <c r="O46" s="1238"/>
      <c r="P46" s="1238"/>
      <c r="Q46" s="1238"/>
      <c r="R46" s="1238"/>
      <c r="S46" s="1238"/>
      <c r="T46" s="1238"/>
      <c r="U46" s="1238"/>
      <c r="V46" s="1238"/>
      <c r="W46" s="1238"/>
      <c r="X46" s="1238"/>
      <c r="Y46" s="1238"/>
      <c r="Z46" s="1238"/>
      <c r="AA46" s="1238"/>
      <c r="AB46" s="1238"/>
      <c r="AC46" s="1238"/>
      <c r="AD46" s="1239"/>
      <c r="AE46" s="1024"/>
      <c r="AF46" s="1026"/>
      <c r="AK46" s="690"/>
      <c r="AL46" s="691"/>
      <c r="AM46" s="691"/>
      <c r="AN46" s="691"/>
      <c r="AO46" s="691"/>
      <c r="AP46" s="691"/>
      <c r="AQ46" s="1218"/>
      <c r="AR46" s="310"/>
      <c r="AS46" s="905"/>
      <c r="AT46" s="905"/>
      <c r="AU46" s="905"/>
      <c r="AV46" s="905"/>
      <c r="AW46" s="905"/>
      <c r="AX46" s="905"/>
      <c r="AY46" s="905"/>
      <c r="AZ46" s="905"/>
      <c r="BA46" s="905"/>
      <c r="BB46" s="905"/>
      <c r="BC46" s="905"/>
      <c r="BD46" s="905"/>
      <c r="BE46" s="905"/>
      <c r="BF46" s="905"/>
      <c r="BG46" s="905"/>
      <c r="BH46" s="905"/>
      <c r="BI46" s="905"/>
      <c r="BJ46" s="905"/>
      <c r="BK46" s="905"/>
      <c r="BL46" s="905"/>
      <c r="BM46" s="905"/>
      <c r="BN46" s="905"/>
      <c r="BO46" s="905"/>
      <c r="BP46" s="905"/>
      <c r="BQ46" s="875"/>
    </row>
    <row r="47" spans="2:69" ht="21" customHeight="1">
      <c r="B47" s="1232"/>
      <c r="C47" s="1247" t="s">
        <v>7</v>
      </c>
      <c r="D47" s="1248"/>
      <c r="E47" s="1248"/>
      <c r="F47" s="1248"/>
      <c r="G47" s="1248"/>
      <c r="H47" s="1248"/>
      <c r="I47" s="1248"/>
      <c r="J47" s="1248"/>
      <c r="K47" s="1248"/>
      <c r="L47" s="1248"/>
      <c r="M47" s="1248"/>
      <c r="N47" s="1248"/>
      <c r="O47" s="1248"/>
      <c r="P47" s="1248"/>
      <c r="Q47" s="1248"/>
      <c r="R47" s="1248"/>
      <c r="S47" s="1248"/>
      <c r="T47" s="1248"/>
      <c r="U47" s="1248"/>
      <c r="V47" s="1248"/>
      <c r="W47" s="1248"/>
      <c r="X47" s="1248"/>
      <c r="Y47" s="1248"/>
      <c r="Z47" s="1248"/>
      <c r="AA47" s="1248"/>
      <c r="AB47" s="1248"/>
      <c r="AC47" s="1248"/>
      <c r="AD47" s="1249"/>
      <c r="AE47" s="631">
        <f>SUM(AE43:AF46)</f>
        <v>0</v>
      </c>
      <c r="AF47" s="633"/>
      <c r="AK47" s="1120"/>
      <c r="AL47" s="1090"/>
      <c r="AM47" s="1090"/>
      <c r="AN47" s="1090"/>
      <c r="AO47" s="1090"/>
      <c r="AP47" s="1090"/>
      <c r="AQ47" s="1121"/>
      <c r="AR47" s="311"/>
      <c r="AS47" s="1250"/>
      <c r="AT47" s="1250"/>
      <c r="AU47" s="1250"/>
      <c r="AV47" s="1250"/>
      <c r="AW47" s="1250"/>
      <c r="AX47" s="1250"/>
      <c r="AY47" s="1250"/>
      <c r="AZ47" s="1250"/>
      <c r="BA47" s="1250"/>
      <c r="BB47" s="1250"/>
      <c r="BC47" s="1250"/>
      <c r="BD47" s="1250"/>
      <c r="BE47" s="1250"/>
      <c r="BF47" s="1250"/>
      <c r="BG47" s="1250"/>
      <c r="BH47" s="1250"/>
      <c r="BI47" s="1250"/>
      <c r="BJ47" s="1250"/>
      <c r="BK47" s="1250"/>
      <c r="BL47" s="1250"/>
      <c r="BM47" s="1250"/>
      <c r="BN47" s="1250"/>
      <c r="BO47" s="1250"/>
      <c r="BP47" s="1250"/>
      <c r="BQ47" s="877"/>
    </row>
    <row r="48" spans="2:69" ht="21" customHeight="1">
      <c r="B48" s="1257" t="s">
        <v>10</v>
      </c>
      <c r="C48" s="1258"/>
      <c r="D48" s="1258"/>
      <c r="E48" s="1258"/>
      <c r="F48" s="1258"/>
      <c r="G48" s="1258"/>
      <c r="H48" s="1258"/>
      <c r="I48" s="1258"/>
      <c r="J48" s="1258"/>
      <c r="K48" s="1258"/>
      <c r="L48" s="1258"/>
      <c r="M48" s="1258"/>
      <c r="N48" s="1258"/>
      <c r="O48" s="1258"/>
      <c r="P48" s="1258"/>
      <c r="Q48" s="1258"/>
      <c r="R48" s="1258"/>
      <c r="S48" s="1258"/>
      <c r="T48" s="1258"/>
      <c r="U48" s="1258"/>
      <c r="V48" s="1258"/>
      <c r="W48" s="1258"/>
      <c r="X48" s="1258"/>
      <c r="Y48" s="1258"/>
      <c r="Z48" s="1258"/>
      <c r="AA48" s="1258"/>
      <c r="AB48" s="1258"/>
      <c r="AC48" s="1258"/>
      <c r="AD48" s="1259"/>
      <c r="AE48" s="631">
        <f>SUM(AE47,AE42,AE31)</f>
        <v>0</v>
      </c>
      <c r="AF48" s="633"/>
    </row>
    <row r="50" spans="2:32" ht="21" customHeight="1">
      <c r="B50" s="908" t="s">
        <v>542</v>
      </c>
      <c r="C50" s="908"/>
      <c r="D50" s="908"/>
      <c r="E50" s="908"/>
      <c r="F50" s="908"/>
      <c r="G50" s="908"/>
      <c r="H50" s="908"/>
      <c r="I50" s="908"/>
      <c r="J50" s="908"/>
      <c r="K50" s="908"/>
      <c r="L50" s="908"/>
      <c r="M50" s="908"/>
      <c r="N50" s="908"/>
      <c r="O50" s="908"/>
      <c r="P50" s="908"/>
      <c r="Q50" s="908"/>
      <c r="R50" s="908"/>
      <c r="S50" s="908"/>
      <c r="T50" s="908"/>
      <c r="U50" s="908"/>
      <c r="V50" s="908"/>
      <c r="W50" s="908"/>
      <c r="X50" s="908"/>
      <c r="Y50" s="908"/>
      <c r="Z50" s="908"/>
      <c r="AA50" s="908"/>
      <c r="AB50" s="908"/>
      <c r="AC50" s="908"/>
      <c r="AD50" s="908"/>
      <c r="AE50" s="908"/>
      <c r="AF50" s="908"/>
    </row>
    <row r="51" spans="2:32" ht="21" customHeight="1">
      <c r="B51" s="908" t="s">
        <v>114</v>
      </c>
      <c r="C51" s="908"/>
      <c r="D51" s="908"/>
      <c r="E51" s="908"/>
      <c r="F51" s="908"/>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row>
  </sheetData>
  <mergeCells count="98">
    <mergeCell ref="AI13:AK14"/>
    <mergeCell ref="AL13:AR14"/>
    <mergeCell ref="AS13:AS14"/>
    <mergeCell ref="AT13:BR14"/>
    <mergeCell ref="AI15:AK17"/>
    <mergeCell ref="AL15:AR17"/>
    <mergeCell ref="AS15:AS17"/>
    <mergeCell ref="AT15:BR17"/>
    <mergeCell ref="AS9:AS10"/>
    <mergeCell ref="AT9:BR10"/>
    <mergeCell ref="AI11:AK12"/>
    <mergeCell ref="AL11:AR12"/>
    <mergeCell ref="AS11:AS12"/>
    <mergeCell ref="AT11:BR12"/>
    <mergeCell ref="A1:D1"/>
    <mergeCell ref="R3:U3"/>
    <mergeCell ref="V3:AF3"/>
    <mergeCell ref="R4:U4"/>
    <mergeCell ref="V4:AF4"/>
    <mergeCell ref="E1:Q1"/>
    <mergeCell ref="R2:U2"/>
    <mergeCell ref="V2:AF2"/>
    <mergeCell ref="V1:AF1"/>
    <mergeCell ref="B51:AF51"/>
    <mergeCell ref="B9:I10"/>
    <mergeCell ref="J9:AF10"/>
    <mergeCell ref="B11:I12"/>
    <mergeCell ref="J11:AF12"/>
    <mergeCell ref="AE48:AF48"/>
    <mergeCell ref="B48:AD48"/>
    <mergeCell ref="B21:B31"/>
    <mergeCell ref="B13:I14"/>
    <mergeCell ref="J13:AF14"/>
    <mergeCell ref="C45:I46"/>
    <mergeCell ref="J45:AD46"/>
    <mergeCell ref="AE21:AF22"/>
    <mergeCell ref="AE23:AF24"/>
    <mergeCell ref="AE25:AF26"/>
    <mergeCell ref="AE27:AF28"/>
    <mergeCell ref="AL3:AT4"/>
    <mergeCell ref="B15:I17"/>
    <mergeCell ref="J15:AF17"/>
    <mergeCell ref="B50:AF50"/>
    <mergeCell ref="B32:B42"/>
    <mergeCell ref="B43:B47"/>
    <mergeCell ref="J6:AF8"/>
    <mergeCell ref="B6:I8"/>
    <mergeCell ref="AK43:AQ47"/>
    <mergeCell ref="AI5:AK5"/>
    <mergeCell ref="AI6:AK8"/>
    <mergeCell ref="AL6:AR8"/>
    <mergeCell ref="AT6:BR8"/>
    <mergeCell ref="AS6:AS8"/>
    <mergeCell ref="AI9:AK10"/>
    <mergeCell ref="AL9:AR10"/>
    <mergeCell ref="AS43:BQ47"/>
    <mergeCell ref="J20:AD20"/>
    <mergeCell ref="AE20:AF20"/>
    <mergeCell ref="J21:AD22"/>
    <mergeCell ref="J23:AD24"/>
    <mergeCell ref="J25:AD26"/>
    <mergeCell ref="J27:AD28"/>
    <mergeCell ref="J29:AD30"/>
    <mergeCell ref="J32:AD33"/>
    <mergeCell ref="J34:AD35"/>
    <mergeCell ref="J36:AD37"/>
    <mergeCell ref="J38:AD39"/>
    <mergeCell ref="J40:AD41"/>
    <mergeCell ref="J43:AD44"/>
    <mergeCell ref="AK21:AQ41"/>
    <mergeCell ref="AS21:BQ41"/>
    <mergeCell ref="AE29:AF30"/>
    <mergeCell ref="AE32:AF33"/>
    <mergeCell ref="AE34:AF35"/>
    <mergeCell ref="AE36:AF37"/>
    <mergeCell ref="AE38:AF39"/>
    <mergeCell ref="AE43:AF44"/>
    <mergeCell ref="AE45:AF46"/>
    <mergeCell ref="AE31:AF31"/>
    <mergeCell ref="C31:AD31"/>
    <mergeCell ref="C42:AD42"/>
    <mergeCell ref="AE42:AF42"/>
    <mergeCell ref="AW3:BS4"/>
    <mergeCell ref="C47:AD47"/>
    <mergeCell ref="AE47:AF47"/>
    <mergeCell ref="B20:I20"/>
    <mergeCell ref="C21:I22"/>
    <mergeCell ref="C23:I24"/>
    <mergeCell ref="C25:I26"/>
    <mergeCell ref="C27:I28"/>
    <mergeCell ref="C29:I30"/>
    <mergeCell ref="C32:I33"/>
    <mergeCell ref="C34:I35"/>
    <mergeCell ref="C36:I37"/>
    <mergeCell ref="C38:I39"/>
    <mergeCell ref="C40:I41"/>
    <mergeCell ref="C43:I44"/>
    <mergeCell ref="AE40:AF41"/>
  </mergeCells>
  <phoneticPr fontId="6"/>
  <dataValidations count="1">
    <dataValidation imeMode="off" allowBlank="1" showInputMessage="1" showErrorMessage="1" sqref="AE21 AE23 AE25 AE27 AE29 AE45 AE34 AE36 AE38 AE40 AE31:AE32 AE42:AE43 AE47:AE48 V2:AF4" xr:uid="{00000000-0002-0000-0B00-000000000000}"/>
  </dataValidations>
  <pageMargins left="0.9055118110236221" right="0.70866141732283472" top="0.39370078740157483" bottom="0.35433070866141736" header="0.19685039370078741" footer="0.19685039370078741"/>
  <pageSetup paperSize="9" scale="8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N48"/>
  <sheetViews>
    <sheetView view="pageBreakPreview" zoomScale="90" zoomScaleNormal="100" zoomScaleSheetLayoutView="90" workbookViewId="0">
      <selection activeCell="O4" sqref="O4"/>
    </sheetView>
  </sheetViews>
  <sheetFormatPr defaultColWidth="3.125" defaultRowHeight="24" customHeight="1"/>
  <cols>
    <col min="1" max="35" width="3.125" style="2"/>
    <col min="36" max="36" width="7.25" style="2" customWidth="1"/>
    <col min="37" max="37" width="5.875" style="2" customWidth="1"/>
    <col min="38" max="38" width="6.875" style="2" customWidth="1"/>
    <col min="39" max="16384" width="3.125" style="2"/>
  </cols>
  <sheetData>
    <row r="1" spans="1:66" s="1" customFormat="1" ht="24" customHeight="1">
      <c r="A1" s="285"/>
      <c r="B1" s="599" t="s">
        <v>75</v>
      </c>
      <c r="C1" s="599"/>
      <c r="D1" s="599"/>
      <c r="E1" s="599"/>
      <c r="F1" s="964" t="s">
        <v>63</v>
      </c>
      <c r="G1" s="965"/>
      <c r="H1" s="965"/>
      <c r="I1" s="965"/>
      <c r="J1" s="965"/>
      <c r="K1" s="965"/>
      <c r="L1" s="965"/>
      <c r="M1" s="965"/>
      <c r="N1" s="965"/>
      <c r="O1" s="965"/>
      <c r="P1" s="965"/>
      <c r="Q1" s="82"/>
      <c r="R1" s="82"/>
      <c r="T1" s="597"/>
      <c r="U1" s="597"/>
      <c r="V1" s="597"/>
      <c r="W1" s="711" t="str">
        <f>IF(COUNTIF(AL5:AL7,"ERROR")+COUNTIF(AJ9:AJ40,"未入力"),"未入力の項目があります","")</f>
        <v/>
      </c>
      <c r="X1" s="711"/>
      <c r="Y1" s="711"/>
      <c r="Z1" s="711"/>
      <c r="AA1" s="711"/>
      <c r="AB1" s="711"/>
      <c r="AC1" s="711"/>
      <c r="AD1" s="711"/>
      <c r="AE1" s="711"/>
      <c r="AF1" s="711"/>
      <c r="AG1" s="711"/>
      <c r="AI1" s="285" t="s">
        <v>449</v>
      </c>
    </row>
    <row r="2" spans="1:66" s="536" customFormat="1" ht="24" customHeight="1">
      <c r="B2" s="528"/>
      <c r="C2" s="528"/>
      <c r="D2" s="528"/>
      <c r="E2" s="528"/>
      <c r="F2" s="531"/>
      <c r="G2" s="531"/>
      <c r="H2" s="531"/>
      <c r="I2" s="531"/>
      <c r="J2" s="531"/>
      <c r="K2" s="531"/>
      <c r="L2" s="531"/>
      <c r="M2" s="531"/>
      <c r="N2" s="531"/>
      <c r="O2" s="531"/>
      <c r="P2" s="531"/>
      <c r="Q2" s="82"/>
      <c r="R2" s="82"/>
      <c r="S2" s="708" t="s">
        <v>831</v>
      </c>
      <c r="T2" s="708"/>
      <c r="U2" s="708"/>
      <c r="V2" s="708"/>
      <c r="W2" s="710">
        <f>'１申請書'!$V$3</f>
        <v>46030</v>
      </c>
      <c r="X2" s="710"/>
      <c r="Y2" s="710"/>
      <c r="Z2" s="710"/>
      <c r="AA2" s="710"/>
      <c r="AB2" s="710"/>
      <c r="AC2" s="710"/>
      <c r="AD2" s="710"/>
      <c r="AE2" s="710"/>
      <c r="AF2" s="710"/>
      <c r="AG2" s="710"/>
    </row>
    <row r="3" spans="1:66" s="1" customFormat="1" ht="24" customHeight="1">
      <c r="A3" s="285"/>
      <c r="S3" s="909" t="s">
        <v>580</v>
      </c>
      <c r="T3" s="909"/>
      <c r="U3" s="909"/>
      <c r="V3" s="909"/>
      <c r="W3" s="709">
        <f>'１申請書'!$K$14</f>
        <v>0</v>
      </c>
      <c r="X3" s="709"/>
      <c r="Y3" s="709"/>
      <c r="Z3" s="709"/>
      <c r="AA3" s="709"/>
      <c r="AB3" s="709"/>
      <c r="AC3" s="709"/>
      <c r="AD3" s="709"/>
      <c r="AE3" s="709"/>
      <c r="AF3" s="709"/>
      <c r="AG3" s="709"/>
    </row>
    <row r="4" spans="1:66" s="1" customFormat="1" ht="24" customHeight="1">
      <c r="A4" s="285"/>
      <c r="S4" s="910" t="s">
        <v>96</v>
      </c>
      <c r="T4" s="910"/>
      <c r="U4" s="910"/>
      <c r="V4" s="910"/>
      <c r="W4" s="709">
        <f>'１申請書'!$K$9</f>
        <v>0</v>
      </c>
      <c r="X4" s="709"/>
      <c r="Y4" s="709"/>
      <c r="Z4" s="709"/>
      <c r="AA4" s="709"/>
      <c r="AB4" s="709"/>
      <c r="AC4" s="709"/>
      <c r="AD4" s="709"/>
      <c r="AE4" s="709"/>
      <c r="AF4" s="709"/>
      <c r="AG4" s="709"/>
      <c r="AI4" s="2"/>
      <c r="AJ4" s="2"/>
      <c r="AK4" s="324" t="s">
        <v>440</v>
      </c>
      <c r="AL4" s="325" t="s">
        <v>443</v>
      </c>
      <c r="AM4" s="1292" t="s">
        <v>437</v>
      </c>
      <c r="AN4" s="1292"/>
      <c r="AO4" s="1292" t="s">
        <v>438</v>
      </c>
      <c r="AP4" s="1292"/>
      <c r="AQ4" s="1292" t="s">
        <v>439</v>
      </c>
      <c r="AR4" s="1292"/>
      <c r="AT4" s="1282" t="s">
        <v>447</v>
      </c>
      <c r="AU4" s="1283"/>
      <c r="AV4" s="1284"/>
    </row>
    <row r="5" spans="1:66" ht="24" customHeight="1">
      <c r="C5" s="3"/>
      <c r="D5" s="3"/>
      <c r="E5" s="3"/>
      <c r="F5" s="3"/>
      <c r="AI5" s="306"/>
      <c r="AJ5" s="65" t="s">
        <v>61</v>
      </c>
      <c r="AK5" s="54">
        <f>COUNTIF('７講師2'!AC9:AD40,"常勤")+COUNTIF(AC9:AD40,"常勤")</f>
        <v>0</v>
      </c>
      <c r="AL5" s="319" t="str">
        <f>IF(AK5='５施設'!S9,"OK","ERROR")</f>
        <v>OK</v>
      </c>
      <c r="AM5" s="1141">
        <f>COUNTIFS($N$9:$N$40,"学",$AC$9:$AC$40,"常勤")</f>
        <v>0</v>
      </c>
      <c r="AN5" s="1141"/>
      <c r="AO5" s="1141">
        <f>COUNTIFS($N$9:$N$40,"実",$AC$9:$AC$40,"常勤")</f>
        <v>0</v>
      </c>
      <c r="AP5" s="1141"/>
      <c r="AQ5" s="1141">
        <f>COUNTIFS($N$9:$N$40,"他",$AC$9:$AC$40,"常勤")</f>
        <v>0</v>
      </c>
      <c r="AR5" s="1141"/>
      <c r="AT5" s="616">
        <f>'10見積(短'!M7</f>
        <v>0</v>
      </c>
      <c r="AU5" s="692"/>
      <c r="AV5" s="617"/>
      <c r="AW5" s="587" t="s">
        <v>960</v>
      </c>
    </row>
    <row r="6" spans="1:66" ht="24" customHeight="1">
      <c r="B6" s="1261" t="s">
        <v>454</v>
      </c>
      <c r="C6" s="599" t="s">
        <v>40</v>
      </c>
      <c r="D6" s="599"/>
      <c r="E6" s="599"/>
      <c r="F6" s="631"/>
      <c r="G6" s="1311" t="s">
        <v>64</v>
      </c>
      <c r="H6" s="1308" t="s">
        <v>70</v>
      </c>
      <c r="I6" s="1309"/>
      <c r="J6" s="1309"/>
      <c r="K6" s="1309"/>
      <c r="L6" s="1309"/>
      <c r="M6" s="1309"/>
      <c r="N6" s="1309"/>
      <c r="O6" s="1309"/>
      <c r="P6" s="1310"/>
      <c r="Q6" s="936" t="s">
        <v>271</v>
      </c>
      <c r="R6" s="937"/>
      <c r="S6" s="937"/>
      <c r="T6" s="937"/>
      <c r="U6" s="937"/>
      <c r="V6" s="937"/>
      <c r="W6" s="937"/>
      <c r="X6" s="937"/>
      <c r="Y6" s="937"/>
      <c r="Z6" s="937"/>
      <c r="AA6" s="937"/>
      <c r="AB6" s="938"/>
      <c r="AC6" s="1293" t="s">
        <v>65</v>
      </c>
      <c r="AD6" s="1293"/>
      <c r="AE6" s="1306" t="s">
        <v>272</v>
      </c>
      <c r="AF6" s="1307"/>
      <c r="AG6" s="1307"/>
      <c r="AI6" s="306"/>
      <c r="AJ6" s="65" t="s">
        <v>44</v>
      </c>
      <c r="AK6" s="54">
        <f>COUNTIF('７講師2'!AC9:AD40,"非常勤")+COUNTIF(AC9:AD40,"非常勤")</f>
        <v>0</v>
      </c>
      <c r="AL6" s="319" t="str">
        <f>IF(AK6='５施設'!S10,"OK","ERROR")</f>
        <v>OK</v>
      </c>
      <c r="AM6" s="1141">
        <f>COUNTIFS($N$9:$N$40,"学",$AC$9:$AC$40,"非常勤")</f>
        <v>0</v>
      </c>
      <c r="AN6" s="1141"/>
      <c r="AO6" s="1141">
        <f>COUNTIFS($N$9:$N$40,"実",$AC$9:$AC$40,"非常勤")</f>
        <v>0</v>
      </c>
      <c r="AP6" s="1141"/>
      <c r="AQ6" s="1141">
        <f>COUNTIFS($N$9:$N$40,"他",$AC$9:$AC$40,"非常勤")</f>
        <v>0</v>
      </c>
      <c r="AR6" s="1141"/>
      <c r="AT6" s="622" t="s">
        <v>448</v>
      </c>
      <c r="AU6" s="622"/>
      <c r="AV6" s="622"/>
      <c r="AW6" s="622"/>
      <c r="AX6" s="622"/>
      <c r="AY6" s="622"/>
      <c r="AZ6" s="622"/>
      <c r="BA6" s="622"/>
      <c r="BB6" s="622"/>
      <c r="BC6" s="622"/>
      <c r="BD6" s="622"/>
      <c r="BE6" s="622"/>
      <c r="BF6" s="622"/>
      <c r="BG6" s="622"/>
      <c r="BH6" s="622"/>
      <c r="BI6" s="622"/>
      <c r="BJ6" s="622"/>
      <c r="BK6" s="622"/>
    </row>
    <row r="7" spans="1:66" ht="24" customHeight="1">
      <c r="B7" s="1262"/>
      <c r="C7" s="599"/>
      <c r="D7" s="599"/>
      <c r="E7" s="599"/>
      <c r="F7" s="631"/>
      <c r="G7" s="1312"/>
      <c r="H7" s="610" t="s">
        <v>71</v>
      </c>
      <c r="I7" s="611"/>
      <c r="J7" s="611"/>
      <c r="K7" s="611"/>
      <c r="L7" s="611"/>
      <c r="M7" s="612"/>
      <c r="N7" s="1294" t="s">
        <v>441</v>
      </c>
      <c r="O7" s="1305" t="s">
        <v>69</v>
      </c>
      <c r="P7" s="1305"/>
      <c r="Q7" s="610" t="s">
        <v>68</v>
      </c>
      <c r="R7" s="611"/>
      <c r="S7" s="611"/>
      <c r="T7" s="611"/>
      <c r="U7" s="611"/>
      <c r="V7" s="611"/>
      <c r="W7" s="612"/>
      <c r="X7" s="1293" t="s">
        <v>67</v>
      </c>
      <c r="Y7" s="936"/>
      <c r="Z7" s="1293"/>
      <c r="AA7" s="1293" t="s">
        <v>66</v>
      </c>
      <c r="AB7" s="1293"/>
      <c r="AC7" s="1293"/>
      <c r="AD7" s="1293"/>
      <c r="AE7" s="1306"/>
      <c r="AF7" s="1307"/>
      <c r="AG7" s="1307"/>
      <c r="AI7" s="77" t="s">
        <v>430</v>
      </c>
      <c r="AJ7" s="64"/>
      <c r="AK7" s="54">
        <f>AK5+AK6</f>
        <v>0</v>
      </c>
      <c r="AL7" s="319" t="str">
        <f>IF(AK7='５施設'!S11,"OK","ERROR")</f>
        <v>OK</v>
      </c>
      <c r="AM7" s="616">
        <f t="shared" ref="AM7:AQ7" si="0">AM5+AM6</f>
        <v>0</v>
      </c>
      <c r="AN7" s="617"/>
      <c r="AO7" s="616">
        <f t="shared" si="0"/>
        <v>0</v>
      </c>
      <c r="AP7" s="617"/>
      <c r="AQ7" s="616">
        <f t="shared" si="0"/>
        <v>0</v>
      </c>
      <c r="AR7" s="617"/>
      <c r="AT7" s="622"/>
      <c r="AU7" s="622"/>
      <c r="AV7" s="622"/>
      <c r="AW7" s="622"/>
      <c r="AX7" s="622"/>
      <c r="AY7" s="622"/>
      <c r="AZ7" s="622"/>
      <c r="BA7" s="622"/>
      <c r="BB7" s="622"/>
      <c r="BC7" s="622"/>
      <c r="BD7" s="622"/>
      <c r="BE7" s="622"/>
      <c r="BF7" s="622"/>
      <c r="BG7" s="622"/>
      <c r="BH7" s="622"/>
      <c r="BI7" s="622"/>
      <c r="BJ7" s="622"/>
      <c r="BK7" s="622"/>
    </row>
    <row r="8" spans="1:66" ht="24" customHeight="1">
      <c r="B8" s="1263"/>
      <c r="C8" s="599"/>
      <c r="D8" s="599"/>
      <c r="E8" s="599"/>
      <c r="F8" s="631"/>
      <c r="G8" s="1313"/>
      <c r="H8" s="613"/>
      <c r="I8" s="614"/>
      <c r="J8" s="614"/>
      <c r="K8" s="614"/>
      <c r="L8" s="614"/>
      <c r="M8" s="615"/>
      <c r="N8" s="1295"/>
      <c r="O8" s="1305"/>
      <c r="P8" s="1305"/>
      <c r="Q8" s="613"/>
      <c r="R8" s="614"/>
      <c r="S8" s="614"/>
      <c r="T8" s="614"/>
      <c r="U8" s="614"/>
      <c r="V8" s="614"/>
      <c r="W8" s="615"/>
      <c r="X8" s="1293"/>
      <c r="Y8" s="936"/>
      <c r="Z8" s="1293"/>
      <c r="AA8" s="1293"/>
      <c r="AB8" s="1293"/>
      <c r="AC8" s="1293"/>
      <c r="AD8" s="1293"/>
      <c r="AE8" s="1307"/>
      <c r="AF8" s="1307"/>
      <c r="AG8" s="1307"/>
    </row>
    <row r="9" spans="1:66" ht="24" customHeight="1">
      <c r="B9" s="1261">
        <v>1</v>
      </c>
      <c r="C9" s="1016"/>
      <c r="D9" s="1016"/>
      <c r="E9" s="1016"/>
      <c r="F9" s="1264"/>
      <c r="G9" s="1265"/>
      <c r="H9" s="1018"/>
      <c r="I9" s="1019"/>
      <c r="J9" s="1019"/>
      <c r="K9" s="1019"/>
      <c r="L9" s="1019"/>
      <c r="M9" s="1020"/>
      <c r="N9" s="323"/>
      <c r="O9" s="290"/>
      <c r="P9" s="5" t="s">
        <v>60</v>
      </c>
      <c r="Q9" s="1234"/>
      <c r="R9" s="1235"/>
      <c r="S9" s="1235"/>
      <c r="T9" s="1235"/>
      <c r="U9" s="1235"/>
      <c r="V9" s="1235"/>
      <c r="W9" s="1236"/>
      <c r="X9" s="1302"/>
      <c r="Y9" s="1303"/>
      <c r="Z9" s="1304"/>
      <c r="AA9" s="291"/>
      <c r="AB9" s="6" t="s">
        <v>60</v>
      </c>
      <c r="AC9" s="1296"/>
      <c r="AD9" s="1297"/>
      <c r="AE9" s="994"/>
      <c r="AF9" s="599"/>
      <c r="AG9" s="599"/>
      <c r="AJ9" s="1289" t="str">
        <f>IF(C9&lt;&gt;"",IF(OR(G9="",H9="",N9="",O9="",AC9=""),"未入力","OK"),"")</f>
        <v/>
      </c>
      <c r="AK9" s="328" t="s">
        <v>277</v>
      </c>
      <c r="AL9" s="326"/>
      <c r="AM9" s="320"/>
      <c r="AN9" s="23"/>
      <c r="AO9" s="23"/>
      <c r="AP9" s="307"/>
      <c r="AQ9" s="23"/>
      <c r="AR9" s="23"/>
      <c r="AS9" s="23"/>
      <c r="AT9" s="23"/>
      <c r="AU9" s="23"/>
      <c r="AV9" s="23"/>
      <c r="AW9" s="23"/>
      <c r="AX9" s="23"/>
      <c r="AY9" s="23"/>
      <c r="AZ9" s="23"/>
      <c r="BA9" s="23"/>
      <c r="BB9" s="23"/>
      <c r="BC9" s="23"/>
      <c r="BD9" s="23"/>
      <c r="BE9" s="23"/>
      <c r="BF9" s="23"/>
      <c r="BG9" s="23"/>
      <c r="BH9" s="23"/>
      <c r="BI9" s="23"/>
      <c r="BJ9" s="23"/>
      <c r="BK9" s="23"/>
      <c r="BL9" s="23"/>
      <c r="BM9" s="23"/>
      <c r="BN9" s="318"/>
    </row>
    <row r="10" spans="1:66" ht="24" customHeight="1">
      <c r="B10" s="1262"/>
      <c r="C10" s="1016"/>
      <c r="D10" s="1016"/>
      <c r="E10" s="1016"/>
      <c r="F10" s="1264"/>
      <c r="G10" s="1266"/>
      <c r="H10" s="1018"/>
      <c r="I10" s="1019"/>
      <c r="J10" s="1019"/>
      <c r="K10" s="1019"/>
      <c r="L10" s="1019"/>
      <c r="M10" s="1020"/>
      <c r="N10" s="323"/>
      <c r="O10" s="290"/>
      <c r="P10" s="5" t="s">
        <v>60</v>
      </c>
      <c r="Q10" s="1273"/>
      <c r="R10" s="1274"/>
      <c r="S10" s="1274"/>
      <c r="T10" s="1274"/>
      <c r="U10" s="1274"/>
      <c r="V10" s="1274"/>
      <c r="W10" s="1275"/>
      <c r="X10" s="1276"/>
      <c r="Y10" s="1277"/>
      <c r="Z10" s="1278"/>
      <c r="AA10" s="9"/>
      <c r="AB10" s="8"/>
      <c r="AC10" s="1298"/>
      <c r="AD10" s="1299"/>
      <c r="AE10" s="994"/>
      <c r="AF10" s="599"/>
      <c r="AG10" s="599"/>
      <c r="AJ10" s="1290"/>
      <c r="AK10" s="327"/>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2"/>
    </row>
    <row r="11" spans="1:66" ht="24" customHeight="1">
      <c r="B11" s="1262"/>
      <c r="C11" s="1016"/>
      <c r="D11" s="1016"/>
      <c r="E11" s="1016"/>
      <c r="F11" s="1264"/>
      <c r="G11" s="1266"/>
      <c r="H11" s="1018"/>
      <c r="I11" s="1019"/>
      <c r="J11" s="1019"/>
      <c r="K11" s="1019"/>
      <c r="L11" s="1019"/>
      <c r="M11" s="1020"/>
      <c r="N11" s="323"/>
      <c r="O11" s="290"/>
      <c r="P11" s="5" t="s">
        <v>60</v>
      </c>
      <c r="Q11" s="1273"/>
      <c r="R11" s="1274"/>
      <c r="S11" s="1274"/>
      <c r="T11" s="1274"/>
      <c r="U11" s="1274"/>
      <c r="V11" s="1274"/>
      <c r="W11" s="1275"/>
      <c r="X11" s="1276"/>
      <c r="Y11" s="1277"/>
      <c r="Z11" s="1278"/>
      <c r="AA11" s="9"/>
      <c r="AB11" s="8"/>
      <c r="AC11" s="1298"/>
      <c r="AD11" s="1299"/>
      <c r="AE11" s="994"/>
      <c r="AF11" s="599"/>
      <c r="AG11" s="599"/>
      <c r="AJ11" s="1290"/>
      <c r="AK11" s="327"/>
      <c r="AL11" s="1285" t="s">
        <v>788</v>
      </c>
      <c r="AM11" s="1285"/>
      <c r="AN11" s="1285"/>
      <c r="AO11" s="1285"/>
      <c r="AP11" s="1285"/>
      <c r="AQ11" s="1285"/>
      <c r="AR11" s="1285"/>
      <c r="AS11" s="1285"/>
      <c r="AT11" s="1285"/>
      <c r="AU11" s="1285"/>
      <c r="AV11" s="1285"/>
      <c r="AW11" s="1285"/>
      <c r="AX11" s="1285"/>
      <c r="AY11" s="1285"/>
      <c r="AZ11" s="1285"/>
      <c r="BA11" s="1285"/>
      <c r="BB11" s="1285"/>
      <c r="BC11" s="1285"/>
      <c r="BD11" s="1285"/>
      <c r="BE11" s="1285"/>
      <c r="BF11" s="1285"/>
      <c r="BG11" s="1285"/>
      <c r="BH11" s="1285"/>
      <c r="BI11" s="1285"/>
      <c r="BJ11" s="1285"/>
      <c r="BK11" s="1285"/>
      <c r="BL11" s="1285"/>
      <c r="BM11" s="1285"/>
      <c r="BN11" s="1286"/>
    </row>
    <row r="12" spans="1:66" ht="24" customHeight="1">
      <c r="B12" s="1263"/>
      <c r="C12" s="1016"/>
      <c r="D12" s="1016"/>
      <c r="E12" s="1016"/>
      <c r="F12" s="1264"/>
      <c r="G12" s="1267"/>
      <c r="H12" s="1018"/>
      <c r="I12" s="1019"/>
      <c r="J12" s="1019"/>
      <c r="K12" s="1019"/>
      <c r="L12" s="1019"/>
      <c r="M12" s="1020"/>
      <c r="N12" s="323"/>
      <c r="O12" s="290"/>
      <c r="P12" s="5" t="s">
        <v>60</v>
      </c>
      <c r="Q12" s="1279"/>
      <c r="R12" s="1280"/>
      <c r="S12" s="1280"/>
      <c r="T12" s="1280"/>
      <c r="U12" s="1280"/>
      <c r="V12" s="1280"/>
      <c r="W12" s="1281"/>
      <c r="X12" s="1268"/>
      <c r="Y12" s="1269"/>
      <c r="Z12" s="1270"/>
      <c r="AA12" s="10"/>
      <c r="AB12" s="11"/>
      <c r="AC12" s="1300"/>
      <c r="AD12" s="1301"/>
      <c r="AE12" s="599"/>
      <c r="AF12" s="599"/>
      <c r="AG12" s="599"/>
      <c r="AJ12" s="1291"/>
      <c r="AK12" s="327"/>
      <c r="AL12" s="1285"/>
      <c r="AM12" s="1285"/>
      <c r="AN12" s="1285"/>
      <c r="AO12" s="1285"/>
      <c r="AP12" s="1285"/>
      <c r="AQ12" s="1285"/>
      <c r="AR12" s="1285"/>
      <c r="AS12" s="1285"/>
      <c r="AT12" s="1285"/>
      <c r="AU12" s="1285"/>
      <c r="AV12" s="1285"/>
      <c r="AW12" s="1285"/>
      <c r="AX12" s="1285"/>
      <c r="AY12" s="1285"/>
      <c r="AZ12" s="1285"/>
      <c r="BA12" s="1285"/>
      <c r="BB12" s="1285"/>
      <c r="BC12" s="1285"/>
      <c r="BD12" s="1285"/>
      <c r="BE12" s="1285"/>
      <c r="BF12" s="1285"/>
      <c r="BG12" s="1285"/>
      <c r="BH12" s="1285"/>
      <c r="BI12" s="1285"/>
      <c r="BJ12" s="1285"/>
      <c r="BK12" s="1285"/>
      <c r="BL12" s="1285"/>
      <c r="BM12" s="1285"/>
      <c r="BN12" s="1286"/>
    </row>
    <row r="13" spans="1:66" ht="24" customHeight="1">
      <c r="B13" s="1261">
        <v>2</v>
      </c>
      <c r="C13" s="1016"/>
      <c r="D13" s="1016"/>
      <c r="E13" s="1016"/>
      <c r="F13" s="1264"/>
      <c r="G13" s="1265"/>
      <c r="H13" s="1018"/>
      <c r="I13" s="1019"/>
      <c r="J13" s="1019"/>
      <c r="K13" s="1019"/>
      <c r="L13" s="1019"/>
      <c r="M13" s="1020"/>
      <c r="N13" s="323"/>
      <c r="O13" s="290"/>
      <c r="P13" s="5" t="s">
        <v>60</v>
      </c>
      <c r="Q13" s="1234"/>
      <c r="R13" s="1235"/>
      <c r="S13" s="1235"/>
      <c r="T13" s="1235"/>
      <c r="U13" s="1235"/>
      <c r="V13" s="1235"/>
      <c r="W13" s="1236"/>
      <c r="X13" s="1302"/>
      <c r="Y13" s="1303"/>
      <c r="Z13" s="1304"/>
      <c r="AA13" s="291"/>
      <c r="AB13" s="6" t="s">
        <v>60</v>
      </c>
      <c r="AC13" s="1271"/>
      <c r="AD13" s="1272"/>
      <c r="AE13" s="994"/>
      <c r="AF13" s="599"/>
      <c r="AG13" s="599"/>
      <c r="AJ13" s="1289" t="str">
        <f>IF(C13&lt;&gt;"",IF(OR(G13="",H13="",N13="",O13="",AC13=""),"未入力","OK"),"")</f>
        <v/>
      </c>
      <c r="AK13" s="327"/>
      <c r="AL13" s="1285"/>
      <c r="AM13" s="1285"/>
      <c r="AN13" s="1285"/>
      <c r="AO13" s="1285"/>
      <c r="AP13" s="1285"/>
      <c r="AQ13" s="1285"/>
      <c r="AR13" s="1285"/>
      <c r="AS13" s="1285"/>
      <c r="AT13" s="1285"/>
      <c r="AU13" s="1285"/>
      <c r="AV13" s="1285"/>
      <c r="AW13" s="1285"/>
      <c r="AX13" s="1285"/>
      <c r="AY13" s="1285"/>
      <c r="AZ13" s="1285"/>
      <c r="BA13" s="1285"/>
      <c r="BB13" s="1285"/>
      <c r="BC13" s="1285"/>
      <c r="BD13" s="1285"/>
      <c r="BE13" s="1285"/>
      <c r="BF13" s="1285"/>
      <c r="BG13" s="1285"/>
      <c r="BH13" s="1285"/>
      <c r="BI13" s="1285"/>
      <c r="BJ13" s="1285"/>
      <c r="BK13" s="1285"/>
      <c r="BL13" s="1285"/>
      <c r="BM13" s="1285"/>
      <c r="BN13" s="1286"/>
    </row>
    <row r="14" spans="1:66" ht="24" customHeight="1">
      <c r="B14" s="1262"/>
      <c r="C14" s="1016"/>
      <c r="D14" s="1016"/>
      <c r="E14" s="1016"/>
      <c r="F14" s="1264"/>
      <c r="G14" s="1266"/>
      <c r="H14" s="1018"/>
      <c r="I14" s="1019"/>
      <c r="J14" s="1019"/>
      <c r="K14" s="1019"/>
      <c r="L14" s="1019"/>
      <c r="M14" s="1020"/>
      <c r="N14" s="323"/>
      <c r="O14" s="290"/>
      <c r="P14" s="5" t="s">
        <v>60</v>
      </c>
      <c r="Q14" s="1273"/>
      <c r="R14" s="1274"/>
      <c r="S14" s="1274"/>
      <c r="T14" s="1274"/>
      <c r="U14" s="1274"/>
      <c r="V14" s="1274"/>
      <c r="W14" s="1275"/>
      <c r="X14" s="1276"/>
      <c r="Y14" s="1277"/>
      <c r="Z14" s="1278"/>
      <c r="AA14" s="9"/>
      <c r="AB14" s="8"/>
      <c r="AC14" s="1271"/>
      <c r="AD14" s="1272"/>
      <c r="AE14" s="994"/>
      <c r="AF14" s="599"/>
      <c r="AG14" s="599"/>
      <c r="AJ14" s="1290"/>
      <c r="AK14" s="327"/>
      <c r="AL14" s="1285"/>
      <c r="AM14" s="1285"/>
      <c r="AN14" s="1285"/>
      <c r="AO14" s="1285"/>
      <c r="AP14" s="1285"/>
      <c r="AQ14" s="1285"/>
      <c r="AR14" s="1285"/>
      <c r="AS14" s="1285"/>
      <c r="AT14" s="1285"/>
      <c r="AU14" s="1285"/>
      <c r="AV14" s="1285"/>
      <c r="AW14" s="1285"/>
      <c r="AX14" s="1285"/>
      <c r="AY14" s="1285"/>
      <c r="AZ14" s="1285"/>
      <c r="BA14" s="1285"/>
      <c r="BB14" s="1285"/>
      <c r="BC14" s="1285"/>
      <c r="BD14" s="1285"/>
      <c r="BE14" s="1285"/>
      <c r="BF14" s="1285"/>
      <c r="BG14" s="1285"/>
      <c r="BH14" s="1285"/>
      <c r="BI14" s="1285"/>
      <c r="BJ14" s="1285"/>
      <c r="BK14" s="1285"/>
      <c r="BL14" s="1285"/>
      <c r="BM14" s="1285"/>
      <c r="BN14" s="1286"/>
    </row>
    <row r="15" spans="1:66" ht="24" customHeight="1">
      <c r="B15" s="1262"/>
      <c r="C15" s="1016"/>
      <c r="D15" s="1016"/>
      <c r="E15" s="1016"/>
      <c r="F15" s="1264"/>
      <c r="G15" s="1266"/>
      <c r="H15" s="1018"/>
      <c r="I15" s="1019"/>
      <c r="J15" s="1019"/>
      <c r="K15" s="1019"/>
      <c r="L15" s="1019"/>
      <c r="M15" s="1020"/>
      <c r="N15" s="323"/>
      <c r="O15" s="290"/>
      <c r="P15" s="5" t="s">
        <v>60</v>
      </c>
      <c r="Q15" s="1273"/>
      <c r="R15" s="1274"/>
      <c r="S15" s="1274"/>
      <c r="T15" s="1274"/>
      <c r="U15" s="1274"/>
      <c r="V15" s="1274"/>
      <c r="W15" s="1275"/>
      <c r="X15" s="1276"/>
      <c r="Y15" s="1277"/>
      <c r="Z15" s="1278"/>
      <c r="AA15" s="9"/>
      <c r="AB15" s="8"/>
      <c r="AC15" s="1271"/>
      <c r="AD15" s="1272"/>
      <c r="AE15" s="994"/>
      <c r="AF15" s="599"/>
      <c r="AG15" s="599"/>
      <c r="AJ15" s="1290"/>
      <c r="AK15" s="327"/>
      <c r="AL15" s="1285"/>
      <c r="AM15" s="1285"/>
      <c r="AN15" s="1285"/>
      <c r="AO15" s="1285"/>
      <c r="AP15" s="1285"/>
      <c r="AQ15" s="1285"/>
      <c r="AR15" s="1285"/>
      <c r="AS15" s="1285"/>
      <c r="AT15" s="1285"/>
      <c r="AU15" s="1285"/>
      <c r="AV15" s="1285"/>
      <c r="AW15" s="1285"/>
      <c r="AX15" s="1285"/>
      <c r="AY15" s="1285"/>
      <c r="AZ15" s="1285"/>
      <c r="BA15" s="1285"/>
      <c r="BB15" s="1285"/>
      <c r="BC15" s="1285"/>
      <c r="BD15" s="1285"/>
      <c r="BE15" s="1285"/>
      <c r="BF15" s="1285"/>
      <c r="BG15" s="1285"/>
      <c r="BH15" s="1285"/>
      <c r="BI15" s="1285"/>
      <c r="BJ15" s="1285"/>
      <c r="BK15" s="1285"/>
      <c r="BL15" s="1285"/>
      <c r="BM15" s="1285"/>
      <c r="BN15" s="1286"/>
    </row>
    <row r="16" spans="1:66" ht="24" customHeight="1">
      <c r="B16" s="1263"/>
      <c r="C16" s="1016"/>
      <c r="D16" s="1016"/>
      <c r="E16" s="1016"/>
      <c r="F16" s="1264"/>
      <c r="G16" s="1267"/>
      <c r="H16" s="1018"/>
      <c r="I16" s="1019"/>
      <c r="J16" s="1019"/>
      <c r="K16" s="1019"/>
      <c r="L16" s="1019"/>
      <c r="M16" s="1020"/>
      <c r="N16" s="323"/>
      <c r="O16" s="290"/>
      <c r="P16" s="5" t="s">
        <v>60</v>
      </c>
      <c r="Q16" s="1279"/>
      <c r="R16" s="1280"/>
      <c r="S16" s="1280"/>
      <c r="T16" s="1280"/>
      <c r="U16" s="1280"/>
      <c r="V16" s="1280"/>
      <c r="W16" s="1281"/>
      <c r="X16" s="1268"/>
      <c r="Y16" s="1269"/>
      <c r="Z16" s="1270"/>
      <c r="AA16" s="10"/>
      <c r="AB16" s="11"/>
      <c r="AC16" s="1271"/>
      <c r="AD16" s="1272"/>
      <c r="AE16" s="599"/>
      <c r="AF16" s="599"/>
      <c r="AG16" s="599"/>
      <c r="AJ16" s="1291"/>
      <c r="AK16" s="327"/>
      <c r="AL16" s="1285"/>
      <c r="AM16" s="1285"/>
      <c r="AN16" s="1285"/>
      <c r="AO16" s="1285"/>
      <c r="AP16" s="1285"/>
      <c r="AQ16" s="1285"/>
      <c r="AR16" s="1285"/>
      <c r="AS16" s="1285"/>
      <c r="AT16" s="1285"/>
      <c r="AU16" s="1285"/>
      <c r="AV16" s="1285"/>
      <c r="AW16" s="1285"/>
      <c r="AX16" s="1285"/>
      <c r="AY16" s="1285"/>
      <c r="AZ16" s="1285"/>
      <c r="BA16" s="1285"/>
      <c r="BB16" s="1285"/>
      <c r="BC16" s="1285"/>
      <c r="BD16" s="1285"/>
      <c r="BE16" s="1285"/>
      <c r="BF16" s="1285"/>
      <c r="BG16" s="1285"/>
      <c r="BH16" s="1285"/>
      <c r="BI16" s="1285"/>
      <c r="BJ16" s="1285"/>
      <c r="BK16" s="1285"/>
      <c r="BL16" s="1285"/>
      <c r="BM16" s="1285"/>
      <c r="BN16" s="1286"/>
    </row>
    <row r="17" spans="2:66" ht="24" customHeight="1">
      <c r="B17" s="1261">
        <v>3</v>
      </c>
      <c r="C17" s="1016"/>
      <c r="D17" s="1016"/>
      <c r="E17" s="1016"/>
      <c r="F17" s="1264"/>
      <c r="G17" s="1265"/>
      <c r="H17" s="1018"/>
      <c r="I17" s="1019"/>
      <c r="J17" s="1019"/>
      <c r="K17" s="1019"/>
      <c r="L17" s="1019"/>
      <c r="M17" s="1020"/>
      <c r="N17" s="323"/>
      <c r="O17" s="290"/>
      <c r="P17" s="5" t="s">
        <v>60</v>
      </c>
      <c r="Q17" s="1234"/>
      <c r="R17" s="1235"/>
      <c r="S17" s="1235"/>
      <c r="T17" s="1235"/>
      <c r="U17" s="1235"/>
      <c r="V17" s="1235"/>
      <c r="W17" s="1236"/>
      <c r="X17" s="1302"/>
      <c r="Y17" s="1303"/>
      <c r="Z17" s="1304"/>
      <c r="AA17" s="291"/>
      <c r="AB17" s="6" t="s">
        <v>60</v>
      </c>
      <c r="AC17" s="1271"/>
      <c r="AD17" s="1272"/>
      <c r="AE17" s="994"/>
      <c r="AF17" s="599"/>
      <c r="AG17" s="599"/>
      <c r="AJ17" s="1289" t="str">
        <f>IF(C17&lt;&gt;"",IF(OR(G17="",H17="",N17="",O17="",AC17=""),"未入力","OK"),"")</f>
        <v/>
      </c>
      <c r="AK17" s="327"/>
      <c r="AL17" s="1285"/>
      <c r="AM17" s="1285"/>
      <c r="AN17" s="1285"/>
      <c r="AO17" s="1285"/>
      <c r="AP17" s="1285"/>
      <c r="AQ17" s="1285"/>
      <c r="AR17" s="1285"/>
      <c r="AS17" s="1285"/>
      <c r="AT17" s="1285"/>
      <c r="AU17" s="1285"/>
      <c r="AV17" s="1285"/>
      <c r="AW17" s="1285"/>
      <c r="AX17" s="1285"/>
      <c r="AY17" s="1285"/>
      <c r="AZ17" s="1285"/>
      <c r="BA17" s="1285"/>
      <c r="BB17" s="1285"/>
      <c r="BC17" s="1285"/>
      <c r="BD17" s="1285"/>
      <c r="BE17" s="1285"/>
      <c r="BF17" s="1285"/>
      <c r="BG17" s="1285"/>
      <c r="BH17" s="1285"/>
      <c r="BI17" s="1285"/>
      <c r="BJ17" s="1285"/>
      <c r="BK17" s="1285"/>
      <c r="BL17" s="1285"/>
      <c r="BM17" s="1285"/>
      <c r="BN17" s="1286"/>
    </row>
    <row r="18" spans="2:66" ht="24" customHeight="1">
      <c r="B18" s="1262"/>
      <c r="C18" s="1016"/>
      <c r="D18" s="1016"/>
      <c r="E18" s="1016"/>
      <c r="F18" s="1264"/>
      <c r="G18" s="1266"/>
      <c r="H18" s="1018"/>
      <c r="I18" s="1019"/>
      <c r="J18" s="1019"/>
      <c r="K18" s="1019"/>
      <c r="L18" s="1019"/>
      <c r="M18" s="1020"/>
      <c r="N18" s="323"/>
      <c r="O18" s="290"/>
      <c r="P18" s="5" t="s">
        <v>60</v>
      </c>
      <c r="Q18" s="1273"/>
      <c r="R18" s="1274"/>
      <c r="S18" s="1274"/>
      <c r="T18" s="1274"/>
      <c r="U18" s="1274"/>
      <c r="V18" s="1274"/>
      <c r="W18" s="1275"/>
      <c r="X18" s="1276"/>
      <c r="Y18" s="1277"/>
      <c r="Z18" s="1278"/>
      <c r="AA18" s="9"/>
      <c r="AB18" s="8"/>
      <c r="AC18" s="1271"/>
      <c r="AD18" s="1272"/>
      <c r="AE18" s="994"/>
      <c r="AF18" s="599"/>
      <c r="AG18" s="599"/>
      <c r="AJ18" s="1290"/>
      <c r="AK18" s="327"/>
      <c r="AL18" s="1285"/>
      <c r="AM18" s="1285"/>
      <c r="AN18" s="1285"/>
      <c r="AO18" s="1285"/>
      <c r="AP18" s="1285"/>
      <c r="AQ18" s="1285"/>
      <c r="AR18" s="1285"/>
      <c r="AS18" s="1285"/>
      <c r="AT18" s="1285"/>
      <c r="AU18" s="1285"/>
      <c r="AV18" s="1285"/>
      <c r="AW18" s="1285"/>
      <c r="AX18" s="1285"/>
      <c r="AY18" s="1285"/>
      <c r="AZ18" s="1285"/>
      <c r="BA18" s="1285"/>
      <c r="BB18" s="1285"/>
      <c r="BC18" s="1285"/>
      <c r="BD18" s="1285"/>
      <c r="BE18" s="1285"/>
      <c r="BF18" s="1285"/>
      <c r="BG18" s="1285"/>
      <c r="BH18" s="1285"/>
      <c r="BI18" s="1285"/>
      <c r="BJ18" s="1285"/>
      <c r="BK18" s="1285"/>
      <c r="BL18" s="1285"/>
      <c r="BM18" s="1285"/>
      <c r="BN18" s="1286"/>
    </row>
    <row r="19" spans="2:66" ht="24" customHeight="1">
      <c r="B19" s="1262"/>
      <c r="C19" s="1016"/>
      <c r="D19" s="1016"/>
      <c r="E19" s="1016"/>
      <c r="F19" s="1264"/>
      <c r="G19" s="1266"/>
      <c r="H19" s="1018"/>
      <c r="I19" s="1019"/>
      <c r="J19" s="1019"/>
      <c r="K19" s="1019"/>
      <c r="L19" s="1019"/>
      <c r="M19" s="1020"/>
      <c r="N19" s="323"/>
      <c r="O19" s="290"/>
      <c r="P19" s="5" t="s">
        <v>60</v>
      </c>
      <c r="Q19" s="1273"/>
      <c r="R19" s="1274"/>
      <c r="S19" s="1274"/>
      <c r="T19" s="1274"/>
      <c r="U19" s="1274"/>
      <c r="V19" s="1274"/>
      <c r="W19" s="1275"/>
      <c r="X19" s="1276"/>
      <c r="Y19" s="1277"/>
      <c r="Z19" s="1278"/>
      <c r="AA19" s="9"/>
      <c r="AB19" s="8"/>
      <c r="AC19" s="1271"/>
      <c r="AD19" s="1272"/>
      <c r="AE19" s="994"/>
      <c r="AF19" s="599"/>
      <c r="AG19" s="599"/>
      <c r="AJ19" s="1290"/>
      <c r="AK19" s="327"/>
      <c r="AL19" s="1285"/>
      <c r="AM19" s="1285"/>
      <c r="AN19" s="1285"/>
      <c r="AO19" s="1285"/>
      <c r="AP19" s="1285"/>
      <c r="AQ19" s="1285"/>
      <c r="AR19" s="1285"/>
      <c r="AS19" s="1285"/>
      <c r="AT19" s="1285"/>
      <c r="AU19" s="1285"/>
      <c r="AV19" s="1285"/>
      <c r="AW19" s="1285"/>
      <c r="AX19" s="1285"/>
      <c r="AY19" s="1285"/>
      <c r="AZ19" s="1285"/>
      <c r="BA19" s="1285"/>
      <c r="BB19" s="1285"/>
      <c r="BC19" s="1285"/>
      <c r="BD19" s="1285"/>
      <c r="BE19" s="1285"/>
      <c r="BF19" s="1285"/>
      <c r="BG19" s="1285"/>
      <c r="BH19" s="1285"/>
      <c r="BI19" s="1285"/>
      <c r="BJ19" s="1285"/>
      <c r="BK19" s="1285"/>
      <c r="BL19" s="1285"/>
      <c r="BM19" s="1285"/>
      <c r="BN19" s="1286"/>
    </row>
    <row r="20" spans="2:66" ht="24" customHeight="1">
      <c r="B20" s="1263"/>
      <c r="C20" s="1016"/>
      <c r="D20" s="1016"/>
      <c r="E20" s="1016"/>
      <c r="F20" s="1264"/>
      <c r="G20" s="1267"/>
      <c r="H20" s="1018"/>
      <c r="I20" s="1019"/>
      <c r="J20" s="1019"/>
      <c r="K20" s="1019"/>
      <c r="L20" s="1019"/>
      <c r="M20" s="1020"/>
      <c r="N20" s="323"/>
      <c r="O20" s="290"/>
      <c r="P20" s="5" t="s">
        <v>60</v>
      </c>
      <c r="Q20" s="1279"/>
      <c r="R20" s="1280"/>
      <c r="S20" s="1280"/>
      <c r="T20" s="1280"/>
      <c r="U20" s="1280"/>
      <c r="V20" s="1280"/>
      <c r="W20" s="1281"/>
      <c r="X20" s="1268"/>
      <c r="Y20" s="1269"/>
      <c r="Z20" s="1270"/>
      <c r="AA20" s="10"/>
      <c r="AB20" s="11"/>
      <c r="AC20" s="1271"/>
      <c r="AD20" s="1272"/>
      <c r="AE20" s="599"/>
      <c r="AF20" s="599"/>
      <c r="AG20" s="599"/>
      <c r="AJ20" s="1291"/>
      <c r="AK20" s="327"/>
      <c r="AL20" s="1285"/>
      <c r="AM20" s="1285"/>
      <c r="AN20" s="1285"/>
      <c r="AO20" s="1285"/>
      <c r="AP20" s="1285"/>
      <c r="AQ20" s="1285"/>
      <c r="AR20" s="1285"/>
      <c r="AS20" s="1285"/>
      <c r="AT20" s="1285"/>
      <c r="AU20" s="1285"/>
      <c r="AV20" s="1285"/>
      <c r="AW20" s="1285"/>
      <c r="AX20" s="1285"/>
      <c r="AY20" s="1285"/>
      <c r="AZ20" s="1285"/>
      <c r="BA20" s="1285"/>
      <c r="BB20" s="1285"/>
      <c r="BC20" s="1285"/>
      <c r="BD20" s="1285"/>
      <c r="BE20" s="1285"/>
      <c r="BF20" s="1285"/>
      <c r="BG20" s="1285"/>
      <c r="BH20" s="1285"/>
      <c r="BI20" s="1285"/>
      <c r="BJ20" s="1285"/>
      <c r="BK20" s="1285"/>
      <c r="BL20" s="1285"/>
      <c r="BM20" s="1285"/>
      <c r="BN20" s="1286"/>
    </row>
    <row r="21" spans="2:66" ht="24" customHeight="1">
      <c r="B21" s="1261">
        <v>4</v>
      </c>
      <c r="C21" s="1016"/>
      <c r="D21" s="1016"/>
      <c r="E21" s="1016"/>
      <c r="F21" s="1264"/>
      <c r="G21" s="1265"/>
      <c r="H21" s="1018"/>
      <c r="I21" s="1019"/>
      <c r="J21" s="1019"/>
      <c r="K21" s="1019"/>
      <c r="L21" s="1019"/>
      <c r="M21" s="1020"/>
      <c r="N21" s="323"/>
      <c r="O21" s="290"/>
      <c r="P21" s="5" t="s">
        <v>60</v>
      </c>
      <c r="Q21" s="1234"/>
      <c r="R21" s="1235"/>
      <c r="S21" s="1235"/>
      <c r="T21" s="1235"/>
      <c r="U21" s="1235"/>
      <c r="V21" s="1235"/>
      <c r="W21" s="1236"/>
      <c r="X21" s="1302"/>
      <c r="Y21" s="1303"/>
      <c r="Z21" s="1304"/>
      <c r="AA21" s="291"/>
      <c r="AB21" s="6" t="s">
        <v>60</v>
      </c>
      <c r="AC21" s="1271"/>
      <c r="AD21" s="1272"/>
      <c r="AE21" s="994"/>
      <c r="AF21" s="599"/>
      <c r="AG21" s="599"/>
      <c r="AJ21" s="1289" t="str">
        <f>IF(C21&lt;&gt;"",IF(OR(G21="",H21="",N21="",O21="",AC21=""),"未入力","OK"),"")</f>
        <v/>
      </c>
      <c r="AK21" s="327"/>
      <c r="AL21" s="1285"/>
      <c r="AM21" s="1285"/>
      <c r="AN21" s="1285"/>
      <c r="AO21" s="1285"/>
      <c r="AP21" s="1285"/>
      <c r="AQ21" s="1285"/>
      <c r="AR21" s="1285"/>
      <c r="AS21" s="1285"/>
      <c r="AT21" s="1285"/>
      <c r="AU21" s="1285"/>
      <c r="AV21" s="1285"/>
      <c r="AW21" s="1285"/>
      <c r="AX21" s="1285"/>
      <c r="AY21" s="1285"/>
      <c r="AZ21" s="1285"/>
      <c r="BA21" s="1285"/>
      <c r="BB21" s="1285"/>
      <c r="BC21" s="1285"/>
      <c r="BD21" s="1285"/>
      <c r="BE21" s="1285"/>
      <c r="BF21" s="1285"/>
      <c r="BG21" s="1285"/>
      <c r="BH21" s="1285"/>
      <c r="BI21" s="1285"/>
      <c r="BJ21" s="1285"/>
      <c r="BK21" s="1285"/>
      <c r="BL21" s="1285"/>
      <c r="BM21" s="1285"/>
      <c r="BN21" s="1286"/>
    </row>
    <row r="22" spans="2:66" ht="24" customHeight="1">
      <c r="B22" s="1262"/>
      <c r="C22" s="1016"/>
      <c r="D22" s="1016"/>
      <c r="E22" s="1016"/>
      <c r="F22" s="1264"/>
      <c r="G22" s="1266"/>
      <c r="H22" s="1018"/>
      <c r="I22" s="1019"/>
      <c r="J22" s="1019"/>
      <c r="K22" s="1019"/>
      <c r="L22" s="1019"/>
      <c r="M22" s="1020"/>
      <c r="N22" s="323"/>
      <c r="O22" s="290"/>
      <c r="P22" s="5" t="s">
        <v>60</v>
      </c>
      <c r="Q22" s="1273"/>
      <c r="R22" s="1274"/>
      <c r="S22" s="1274"/>
      <c r="T22" s="1274"/>
      <c r="U22" s="1274"/>
      <c r="V22" s="1274"/>
      <c r="W22" s="1275"/>
      <c r="X22" s="1276"/>
      <c r="Y22" s="1277"/>
      <c r="Z22" s="1278"/>
      <c r="AA22" s="9"/>
      <c r="AB22" s="8"/>
      <c r="AC22" s="1271"/>
      <c r="AD22" s="1272"/>
      <c r="AE22" s="994"/>
      <c r="AF22" s="599"/>
      <c r="AG22" s="599"/>
      <c r="AJ22" s="1290"/>
      <c r="AK22" s="327"/>
      <c r="AL22" s="1285"/>
      <c r="AM22" s="1285"/>
      <c r="AN22" s="1285"/>
      <c r="AO22" s="1285"/>
      <c r="AP22" s="1285"/>
      <c r="AQ22" s="1285"/>
      <c r="AR22" s="1285"/>
      <c r="AS22" s="1285"/>
      <c r="AT22" s="1285"/>
      <c r="AU22" s="1285"/>
      <c r="AV22" s="1285"/>
      <c r="AW22" s="1285"/>
      <c r="AX22" s="1285"/>
      <c r="AY22" s="1285"/>
      <c r="AZ22" s="1285"/>
      <c r="BA22" s="1285"/>
      <c r="BB22" s="1285"/>
      <c r="BC22" s="1285"/>
      <c r="BD22" s="1285"/>
      <c r="BE22" s="1285"/>
      <c r="BF22" s="1285"/>
      <c r="BG22" s="1285"/>
      <c r="BH22" s="1285"/>
      <c r="BI22" s="1285"/>
      <c r="BJ22" s="1285"/>
      <c r="BK22" s="1285"/>
      <c r="BL22" s="1285"/>
      <c r="BM22" s="1285"/>
      <c r="BN22" s="1286"/>
    </row>
    <row r="23" spans="2:66" ht="24" customHeight="1">
      <c r="B23" s="1262"/>
      <c r="C23" s="1016"/>
      <c r="D23" s="1016"/>
      <c r="E23" s="1016"/>
      <c r="F23" s="1264"/>
      <c r="G23" s="1266"/>
      <c r="H23" s="1018"/>
      <c r="I23" s="1019"/>
      <c r="J23" s="1019"/>
      <c r="K23" s="1019"/>
      <c r="L23" s="1019"/>
      <c r="M23" s="1020"/>
      <c r="N23" s="323"/>
      <c r="O23" s="290"/>
      <c r="P23" s="5" t="s">
        <v>60</v>
      </c>
      <c r="Q23" s="1273"/>
      <c r="R23" s="1274"/>
      <c r="S23" s="1274"/>
      <c r="T23" s="1274"/>
      <c r="U23" s="1274"/>
      <c r="V23" s="1274"/>
      <c r="W23" s="1275"/>
      <c r="X23" s="1276"/>
      <c r="Y23" s="1277"/>
      <c r="Z23" s="1278"/>
      <c r="AA23" s="9"/>
      <c r="AB23" s="8"/>
      <c r="AC23" s="1271"/>
      <c r="AD23" s="1272"/>
      <c r="AE23" s="994"/>
      <c r="AF23" s="599"/>
      <c r="AG23" s="599"/>
      <c r="AJ23" s="1290"/>
      <c r="AK23" s="327"/>
      <c r="AL23" s="1285"/>
      <c r="AM23" s="1285"/>
      <c r="AN23" s="1285"/>
      <c r="AO23" s="1285"/>
      <c r="AP23" s="1285"/>
      <c r="AQ23" s="1285"/>
      <c r="AR23" s="1285"/>
      <c r="AS23" s="1285"/>
      <c r="AT23" s="1285"/>
      <c r="AU23" s="1285"/>
      <c r="AV23" s="1285"/>
      <c r="AW23" s="1285"/>
      <c r="AX23" s="1285"/>
      <c r="AY23" s="1285"/>
      <c r="AZ23" s="1285"/>
      <c r="BA23" s="1285"/>
      <c r="BB23" s="1285"/>
      <c r="BC23" s="1285"/>
      <c r="BD23" s="1285"/>
      <c r="BE23" s="1285"/>
      <c r="BF23" s="1285"/>
      <c r="BG23" s="1285"/>
      <c r="BH23" s="1285"/>
      <c r="BI23" s="1285"/>
      <c r="BJ23" s="1285"/>
      <c r="BK23" s="1285"/>
      <c r="BL23" s="1285"/>
      <c r="BM23" s="1285"/>
      <c r="BN23" s="1286"/>
    </row>
    <row r="24" spans="2:66" ht="24" customHeight="1">
      <c r="B24" s="1263"/>
      <c r="C24" s="1016"/>
      <c r="D24" s="1016"/>
      <c r="E24" s="1016"/>
      <c r="F24" s="1264"/>
      <c r="G24" s="1267"/>
      <c r="H24" s="1018"/>
      <c r="I24" s="1019"/>
      <c r="J24" s="1019"/>
      <c r="K24" s="1019"/>
      <c r="L24" s="1019"/>
      <c r="M24" s="1020"/>
      <c r="N24" s="323"/>
      <c r="O24" s="290"/>
      <c r="P24" s="5" t="s">
        <v>60</v>
      </c>
      <c r="Q24" s="1279"/>
      <c r="R24" s="1280"/>
      <c r="S24" s="1280"/>
      <c r="T24" s="1280"/>
      <c r="U24" s="1280"/>
      <c r="V24" s="1280"/>
      <c r="W24" s="1281"/>
      <c r="X24" s="1268"/>
      <c r="Y24" s="1269"/>
      <c r="Z24" s="1270"/>
      <c r="AA24" s="10"/>
      <c r="AB24" s="11"/>
      <c r="AC24" s="1271"/>
      <c r="AD24" s="1272"/>
      <c r="AE24" s="599"/>
      <c r="AF24" s="599"/>
      <c r="AG24" s="599"/>
      <c r="AJ24" s="1291"/>
      <c r="AK24" s="327"/>
      <c r="AL24" s="1285"/>
      <c r="AM24" s="1285"/>
      <c r="AN24" s="1285"/>
      <c r="AO24" s="1285"/>
      <c r="AP24" s="1285"/>
      <c r="AQ24" s="1285"/>
      <c r="AR24" s="1285"/>
      <c r="AS24" s="1285"/>
      <c r="AT24" s="1285"/>
      <c r="AU24" s="1285"/>
      <c r="AV24" s="1285"/>
      <c r="AW24" s="1285"/>
      <c r="AX24" s="1285"/>
      <c r="AY24" s="1285"/>
      <c r="AZ24" s="1285"/>
      <c r="BA24" s="1285"/>
      <c r="BB24" s="1285"/>
      <c r="BC24" s="1285"/>
      <c r="BD24" s="1285"/>
      <c r="BE24" s="1285"/>
      <c r="BF24" s="1285"/>
      <c r="BG24" s="1285"/>
      <c r="BH24" s="1285"/>
      <c r="BI24" s="1285"/>
      <c r="BJ24" s="1285"/>
      <c r="BK24" s="1285"/>
      <c r="BL24" s="1285"/>
      <c r="BM24" s="1285"/>
      <c r="BN24" s="1286"/>
    </row>
    <row r="25" spans="2:66" ht="24" customHeight="1">
      <c r="B25" s="1261">
        <v>5</v>
      </c>
      <c r="C25" s="1016"/>
      <c r="D25" s="1016"/>
      <c r="E25" s="1016"/>
      <c r="F25" s="1264"/>
      <c r="G25" s="1265"/>
      <c r="H25" s="1018"/>
      <c r="I25" s="1019"/>
      <c r="J25" s="1019"/>
      <c r="K25" s="1019"/>
      <c r="L25" s="1019"/>
      <c r="M25" s="1020"/>
      <c r="N25" s="323"/>
      <c r="O25" s="290"/>
      <c r="P25" s="5" t="s">
        <v>60</v>
      </c>
      <c r="Q25" s="1234"/>
      <c r="R25" s="1235"/>
      <c r="S25" s="1235"/>
      <c r="T25" s="1235"/>
      <c r="U25" s="1235"/>
      <c r="V25" s="1235"/>
      <c r="W25" s="1236"/>
      <c r="X25" s="1302"/>
      <c r="Y25" s="1303"/>
      <c r="Z25" s="1304"/>
      <c r="AA25" s="291"/>
      <c r="AB25" s="6" t="s">
        <v>60</v>
      </c>
      <c r="AC25" s="1271"/>
      <c r="AD25" s="1272"/>
      <c r="AE25" s="994"/>
      <c r="AF25" s="599"/>
      <c r="AG25" s="599"/>
      <c r="AJ25" s="1289" t="str">
        <f>IF(C25&lt;&gt;"",IF(OR(G25="",H25="",N25="",O25="",AC25=""),"未入力","OK"),"")</f>
        <v/>
      </c>
      <c r="AK25" s="327"/>
      <c r="AL25" s="1285"/>
      <c r="AM25" s="1285"/>
      <c r="AN25" s="1285"/>
      <c r="AO25" s="1285"/>
      <c r="AP25" s="1285"/>
      <c r="AQ25" s="1285"/>
      <c r="AR25" s="1285"/>
      <c r="AS25" s="1285"/>
      <c r="AT25" s="1285"/>
      <c r="AU25" s="1285"/>
      <c r="AV25" s="1285"/>
      <c r="AW25" s="1285"/>
      <c r="AX25" s="1285"/>
      <c r="AY25" s="1285"/>
      <c r="AZ25" s="1285"/>
      <c r="BA25" s="1285"/>
      <c r="BB25" s="1285"/>
      <c r="BC25" s="1285"/>
      <c r="BD25" s="1285"/>
      <c r="BE25" s="1285"/>
      <c r="BF25" s="1285"/>
      <c r="BG25" s="1285"/>
      <c r="BH25" s="1285"/>
      <c r="BI25" s="1285"/>
      <c r="BJ25" s="1285"/>
      <c r="BK25" s="1285"/>
      <c r="BL25" s="1285"/>
      <c r="BM25" s="1285"/>
      <c r="BN25" s="1286"/>
    </row>
    <row r="26" spans="2:66" ht="24" customHeight="1">
      <c r="B26" s="1262"/>
      <c r="C26" s="1016"/>
      <c r="D26" s="1016"/>
      <c r="E26" s="1016"/>
      <c r="F26" s="1264"/>
      <c r="G26" s="1266"/>
      <c r="H26" s="1018"/>
      <c r="I26" s="1019"/>
      <c r="J26" s="1019"/>
      <c r="K26" s="1019"/>
      <c r="L26" s="1019"/>
      <c r="M26" s="1020"/>
      <c r="N26" s="323"/>
      <c r="O26" s="290"/>
      <c r="P26" s="5" t="s">
        <v>60</v>
      </c>
      <c r="Q26" s="1273"/>
      <c r="R26" s="1274"/>
      <c r="S26" s="1274"/>
      <c r="T26" s="1274"/>
      <c r="U26" s="1274"/>
      <c r="V26" s="1274"/>
      <c r="W26" s="1275"/>
      <c r="X26" s="1276"/>
      <c r="Y26" s="1277"/>
      <c r="Z26" s="1278"/>
      <c r="AA26" s="9"/>
      <c r="AB26" s="8"/>
      <c r="AC26" s="1271"/>
      <c r="AD26" s="1272"/>
      <c r="AE26" s="994"/>
      <c r="AF26" s="599"/>
      <c r="AG26" s="599"/>
      <c r="AJ26" s="1290"/>
      <c r="AK26" s="327"/>
      <c r="AL26" s="1285"/>
      <c r="AM26" s="1285"/>
      <c r="AN26" s="1285"/>
      <c r="AO26" s="1285"/>
      <c r="AP26" s="1285"/>
      <c r="AQ26" s="1285"/>
      <c r="AR26" s="1285"/>
      <c r="AS26" s="1285"/>
      <c r="AT26" s="1285"/>
      <c r="AU26" s="1285"/>
      <c r="AV26" s="1285"/>
      <c r="AW26" s="1285"/>
      <c r="AX26" s="1285"/>
      <c r="AY26" s="1285"/>
      <c r="AZ26" s="1285"/>
      <c r="BA26" s="1285"/>
      <c r="BB26" s="1285"/>
      <c r="BC26" s="1285"/>
      <c r="BD26" s="1285"/>
      <c r="BE26" s="1285"/>
      <c r="BF26" s="1285"/>
      <c r="BG26" s="1285"/>
      <c r="BH26" s="1285"/>
      <c r="BI26" s="1285"/>
      <c r="BJ26" s="1285"/>
      <c r="BK26" s="1285"/>
      <c r="BL26" s="1285"/>
      <c r="BM26" s="1285"/>
      <c r="BN26" s="1286"/>
    </row>
    <row r="27" spans="2:66" ht="24" customHeight="1">
      <c r="B27" s="1262"/>
      <c r="C27" s="1016"/>
      <c r="D27" s="1016"/>
      <c r="E27" s="1016"/>
      <c r="F27" s="1264"/>
      <c r="G27" s="1266"/>
      <c r="H27" s="1018"/>
      <c r="I27" s="1019"/>
      <c r="J27" s="1019"/>
      <c r="K27" s="1019"/>
      <c r="L27" s="1019"/>
      <c r="M27" s="1020"/>
      <c r="N27" s="323"/>
      <c r="O27" s="290"/>
      <c r="P27" s="5" t="s">
        <v>60</v>
      </c>
      <c r="Q27" s="1273"/>
      <c r="R27" s="1274"/>
      <c r="S27" s="1274"/>
      <c r="T27" s="1274"/>
      <c r="U27" s="1274"/>
      <c r="V27" s="1274"/>
      <c r="W27" s="1275"/>
      <c r="X27" s="1276"/>
      <c r="Y27" s="1277"/>
      <c r="Z27" s="1278"/>
      <c r="AA27" s="9"/>
      <c r="AB27" s="8"/>
      <c r="AC27" s="1271"/>
      <c r="AD27" s="1272"/>
      <c r="AE27" s="994"/>
      <c r="AF27" s="599"/>
      <c r="AG27" s="599"/>
      <c r="AJ27" s="1290"/>
      <c r="AK27" s="327"/>
      <c r="AL27" s="1285"/>
      <c r="AM27" s="1285"/>
      <c r="AN27" s="1285"/>
      <c r="AO27" s="1285"/>
      <c r="AP27" s="1285"/>
      <c r="AQ27" s="1285"/>
      <c r="AR27" s="1285"/>
      <c r="AS27" s="1285"/>
      <c r="AT27" s="1285"/>
      <c r="AU27" s="1285"/>
      <c r="AV27" s="1285"/>
      <c r="AW27" s="1285"/>
      <c r="AX27" s="1285"/>
      <c r="AY27" s="1285"/>
      <c r="AZ27" s="1285"/>
      <c r="BA27" s="1285"/>
      <c r="BB27" s="1285"/>
      <c r="BC27" s="1285"/>
      <c r="BD27" s="1285"/>
      <c r="BE27" s="1285"/>
      <c r="BF27" s="1285"/>
      <c r="BG27" s="1285"/>
      <c r="BH27" s="1285"/>
      <c r="BI27" s="1285"/>
      <c r="BJ27" s="1285"/>
      <c r="BK27" s="1285"/>
      <c r="BL27" s="1285"/>
      <c r="BM27" s="1285"/>
      <c r="BN27" s="1286"/>
    </row>
    <row r="28" spans="2:66" ht="24" customHeight="1">
      <c r="B28" s="1263"/>
      <c r="C28" s="1016"/>
      <c r="D28" s="1016"/>
      <c r="E28" s="1016"/>
      <c r="F28" s="1264"/>
      <c r="G28" s="1267"/>
      <c r="H28" s="1018"/>
      <c r="I28" s="1019"/>
      <c r="J28" s="1019"/>
      <c r="K28" s="1019"/>
      <c r="L28" s="1019"/>
      <c r="M28" s="1020"/>
      <c r="N28" s="323"/>
      <c r="O28" s="290"/>
      <c r="P28" s="5" t="s">
        <v>60</v>
      </c>
      <c r="Q28" s="1279"/>
      <c r="R28" s="1280"/>
      <c r="S28" s="1280"/>
      <c r="T28" s="1280"/>
      <c r="U28" s="1280"/>
      <c r="V28" s="1280"/>
      <c r="W28" s="1281"/>
      <c r="X28" s="1268"/>
      <c r="Y28" s="1269"/>
      <c r="Z28" s="1270"/>
      <c r="AA28" s="10"/>
      <c r="AB28" s="11"/>
      <c r="AC28" s="1271"/>
      <c r="AD28" s="1272"/>
      <c r="AE28" s="599"/>
      <c r="AF28" s="599"/>
      <c r="AG28" s="599"/>
      <c r="AJ28" s="1291"/>
      <c r="AK28" s="327"/>
      <c r="AL28" s="1285"/>
      <c r="AM28" s="1285"/>
      <c r="AN28" s="1285"/>
      <c r="AO28" s="1285"/>
      <c r="AP28" s="1285"/>
      <c r="AQ28" s="1285"/>
      <c r="AR28" s="1285"/>
      <c r="AS28" s="1285"/>
      <c r="AT28" s="1285"/>
      <c r="AU28" s="1285"/>
      <c r="AV28" s="1285"/>
      <c r="AW28" s="1285"/>
      <c r="AX28" s="1285"/>
      <c r="AY28" s="1285"/>
      <c r="AZ28" s="1285"/>
      <c r="BA28" s="1285"/>
      <c r="BB28" s="1285"/>
      <c r="BC28" s="1285"/>
      <c r="BD28" s="1285"/>
      <c r="BE28" s="1285"/>
      <c r="BF28" s="1285"/>
      <c r="BG28" s="1285"/>
      <c r="BH28" s="1285"/>
      <c r="BI28" s="1285"/>
      <c r="BJ28" s="1285"/>
      <c r="BK28" s="1285"/>
      <c r="BL28" s="1285"/>
      <c r="BM28" s="1285"/>
      <c r="BN28" s="1286"/>
    </row>
    <row r="29" spans="2:66" ht="24" customHeight="1">
      <c r="B29" s="1261">
        <v>6</v>
      </c>
      <c r="C29" s="1016"/>
      <c r="D29" s="1016"/>
      <c r="E29" s="1016"/>
      <c r="F29" s="1264"/>
      <c r="G29" s="1265"/>
      <c r="H29" s="1018"/>
      <c r="I29" s="1019"/>
      <c r="J29" s="1019"/>
      <c r="K29" s="1019"/>
      <c r="L29" s="1019"/>
      <c r="M29" s="1020"/>
      <c r="N29" s="323"/>
      <c r="O29" s="290"/>
      <c r="P29" s="5" t="s">
        <v>60</v>
      </c>
      <c r="Q29" s="1234"/>
      <c r="R29" s="1235"/>
      <c r="S29" s="1235"/>
      <c r="T29" s="1235"/>
      <c r="U29" s="1235"/>
      <c r="V29" s="1235"/>
      <c r="W29" s="1236"/>
      <c r="X29" s="1302"/>
      <c r="Y29" s="1303"/>
      <c r="Z29" s="1304"/>
      <c r="AA29" s="291"/>
      <c r="AB29" s="6" t="s">
        <v>60</v>
      </c>
      <c r="AC29" s="1271"/>
      <c r="AD29" s="1272"/>
      <c r="AE29" s="994"/>
      <c r="AF29" s="599"/>
      <c r="AG29" s="599"/>
      <c r="AJ29" s="1289" t="str">
        <f>IF(C29&lt;&gt;"",IF(OR(G29="",H29="",N29="",O29="",AC29=""),"未入力","OK"),"")</f>
        <v/>
      </c>
      <c r="AK29" s="327"/>
      <c r="AL29" s="1285"/>
      <c r="AM29" s="1285"/>
      <c r="AN29" s="1285"/>
      <c r="AO29" s="1285"/>
      <c r="AP29" s="1285"/>
      <c r="AQ29" s="1285"/>
      <c r="AR29" s="1285"/>
      <c r="AS29" s="1285"/>
      <c r="AT29" s="1285"/>
      <c r="AU29" s="1285"/>
      <c r="AV29" s="1285"/>
      <c r="AW29" s="1285"/>
      <c r="AX29" s="1285"/>
      <c r="AY29" s="1285"/>
      <c r="AZ29" s="1285"/>
      <c r="BA29" s="1285"/>
      <c r="BB29" s="1285"/>
      <c r="BC29" s="1285"/>
      <c r="BD29" s="1285"/>
      <c r="BE29" s="1285"/>
      <c r="BF29" s="1285"/>
      <c r="BG29" s="1285"/>
      <c r="BH29" s="1285"/>
      <c r="BI29" s="1285"/>
      <c r="BJ29" s="1285"/>
      <c r="BK29" s="1285"/>
      <c r="BL29" s="1285"/>
      <c r="BM29" s="1285"/>
      <c r="BN29" s="1286"/>
    </row>
    <row r="30" spans="2:66" ht="24" customHeight="1">
      <c r="B30" s="1262"/>
      <c r="C30" s="1016"/>
      <c r="D30" s="1016"/>
      <c r="E30" s="1016"/>
      <c r="F30" s="1264"/>
      <c r="G30" s="1266"/>
      <c r="H30" s="1018"/>
      <c r="I30" s="1019"/>
      <c r="J30" s="1019"/>
      <c r="K30" s="1019"/>
      <c r="L30" s="1019"/>
      <c r="M30" s="1020"/>
      <c r="N30" s="323"/>
      <c r="O30" s="290"/>
      <c r="P30" s="5" t="s">
        <v>60</v>
      </c>
      <c r="Q30" s="1273"/>
      <c r="R30" s="1274"/>
      <c r="S30" s="1274"/>
      <c r="T30" s="1274"/>
      <c r="U30" s="1274"/>
      <c r="V30" s="1274"/>
      <c r="W30" s="1275"/>
      <c r="X30" s="1276"/>
      <c r="Y30" s="1277"/>
      <c r="Z30" s="1278"/>
      <c r="AA30" s="9"/>
      <c r="AB30" s="8"/>
      <c r="AC30" s="1271"/>
      <c r="AD30" s="1272"/>
      <c r="AE30" s="994"/>
      <c r="AF30" s="599"/>
      <c r="AG30" s="599"/>
      <c r="AJ30" s="1290"/>
      <c r="AK30" s="327"/>
      <c r="AL30" s="1285"/>
      <c r="AM30" s="1285"/>
      <c r="AN30" s="1285"/>
      <c r="AO30" s="1285"/>
      <c r="AP30" s="1285"/>
      <c r="AQ30" s="1285"/>
      <c r="AR30" s="1285"/>
      <c r="AS30" s="1285"/>
      <c r="AT30" s="1285"/>
      <c r="AU30" s="1285"/>
      <c r="AV30" s="1285"/>
      <c r="AW30" s="1285"/>
      <c r="AX30" s="1285"/>
      <c r="AY30" s="1285"/>
      <c r="AZ30" s="1285"/>
      <c r="BA30" s="1285"/>
      <c r="BB30" s="1285"/>
      <c r="BC30" s="1285"/>
      <c r="BD30" s="1285"/>
      <c r="BE30" s="1285"/>
      <c r="BF30" s="1285"/>
      <c r="BG30" s="1285"/>
      <c r="BH30" s="1285"/>
      <c r="BI30" s="1285"/>
      <c r="BJ30" s="1285"/>
      <c r="BK30" s="1285"/>
      <c r="BL30" s="1285"/>
      <c r="BM30" s="1285"/>
      <c r="BN30" s="1286"/>
    </row>
    <row r="31" spans="2:66" ht="24" customHeight="1">
      <c r="B31" s="1262"/>
      <c r="C31" s="1016"/>
      <c r="D31" s="1016"/>
      <c r="E31" s="1016"/>
      <c r="F31" s="1264"/>
      <c r="G31" s="1266"/>
      <c r="H31" s="1018"/>
      <c r="I31" s="1019"/>
      <c r="J31" s="1019"/>
      <c r="K31" s="1019"/>
      <c r="L31" s="1019"/>
      <c r="M31" s="1020"/>
      <c r="N31" s="323"/>
      <c r="O31" s="290"/>
      <c r="P31" s="5" t="s">
        <v>60</v>
      </c>
      <c r="Q31" s="1273"/>
      <c r="R31" s="1274"/>
      <c r="S31" s="1274"/>
      <c r="T31" s="1274"/>
      <c r="U31" s="1274"/>
      <c r="V31" s="1274"/>
      <c r="W31" s="1275"/>
      <c r="X31" s="1276"/>
      <c r="Y31" s="1277"/>
      <c r="Z31" s="1278"/>
      <c r="AA31" s="9"/>
      <c r="AB31" s="8"/>
      <c r="AC31" s="1271"/>
      <c r="AD31" s="1272"/>
      <c r="AE31" s="994"/>
      <c r="AF31" s="599"/>
      <c r="AG31" s="599"/>
      <c r="AJ31" s="1290"/>
      <c r="AK31" s="327"/>
      <c r="AL31" s="1285"/>
      <c r="AM31" s="1285"/>
      <c r="AN31" s="1285"/>
      <c r="AO31" s="1285"/>
      <c r="AP31" s="1285"/>
      <c r="AQ31" s="1285"/>
      <c r="AR31" s="1285"/>
      <c r="AS31" s="1285"/>
      <c r="AT31" s="1285"/>
      <c r="AU31" s="1285"/>
      <c r="AV31" s="1285"/>
      <c r="AW31" s="1285"/>
      <c r="AX31" s="1285"/>
      <c r="AY31" s="1285"/>
      <c r="AZ31" s="1285"/>
      <c r="BA31" s="1285"/>
      <c r="BB31" s="1285"/>
      <c r="BC31" s="1285"/>
      <c r="BD31" s="1285"/>
      <c r="BE31" s="1285"/>
      <c r="BF31" s="1285"/>
      <c r="BG31" s="1285"/>
      <c r="BH31" s="1285"/>
      <c r="BI31" s="1285"/>
      <c r="BJ31" s="1285"/>
      <c r="BK31" s="1285"/>
      <c r="BL31" s="1285"/>
      <c r="BM31" s="1285"/>
      <c r="BN31" s="1286"/>
    </row>
    <row r="32" spans="2:66" ht="24" customHeight="1">
      <c r="B32" s="1263"/>
      <c r="C32" s="1016"/>
      <c r="D32" s="1016"/>
      <c r="E32" s="1016"/>
      <c r="F32" s="1264"/>
      <c r="G32" s="1267"/>
      <c r="H32" s="1018"/>
      <c r="I32" s="1019"/>
      <c r="J32" s="1019"/>
      <c r="K32" s="1019"/>
      <c r="L32" s="1019"/>
      <c r="M32" s="1020"/>
      <c r="N32" s="323"/>
      <c r="O32" s="290"/>
      <c r="P32" s="5" t="s">
        <v>60</v>
      </c>
      <c r="Q32" s="1279"/>
      <c r="R32" s="1280"/>
      <c r="S32" s="1280"/>
      <c r="T32" s="1280"/>
      <c r="U32" s="1280"/>
      <c r="V32" s="1280"/>
      <c r="W32" s="1281"/>
      <c r="X32" s="1268"/>
      <c r="Y32" s="1269"/>
      <c r="Z32" s="1270"/>
      <c r="AA32" s="10"/>
      <c r="AB32" s="11"/>
      <c r="AC32" s="1271"/>
      <c r="AD32" s="1272"/>
      <c r="AE32" s="599"/>
      <c r="AF32" s="599"/>
      <c r="AG32" s="599"/>
      <c r="AJ32" s="1291"/>
      <c r="AK32" s="327"/>
      <c r="AL32" s="1285"/>
      <c r="AM32" s="1285"/>
      <c r="AN32" s="1285"/>
      <c r="AO32" s="1285"/>
      <c r="AP32" s="1285"/>
      <c r="AQ32" s="1285"/>
      <c r="AR32" s="1285"/>
      <c r="AS32" s="1285"/>
      <c r="AT32" s="1285"/>
      <c r="AU32" s="1285"/>
      <c r="AV32" s="1285"/>
      <c r="AW32" s="1285"/>
      <c r="AX32" s="1285"/>
      <c r="AY32" s="1285"/>
      <c r="AZ32" s="1285"/>
      <c r="BA32" s="1285"/>
      <c r="BB32" s="1285"/>
      <c r="BC32" s="1285"/>
      <c r="BD32" s="1285"/>
      <c r="BE32" s="1285"/>
      <c r="BF32" s="1285"/>
      <c r="BG32" s="1285"/>
      <c r="BH32" s="1285"/>
      <c r="BI32" s="1285"/>
      <c r="BJ32" s="1285"/>
      <c r="BK32" s="1285"/>
      <c r="BL32" s="1285"/>
      <c r="BM32" s="1285"/>
      <c r="BN32" s="1286"/>
    </row>
    <row r="33" spans="2:66" ht="24" customHeight="1">
      <c r="B33" s="1261">
        <v>7</v>
      </c>
      <c r="C33" s="1016"/>
      <c r="D33" s="1016"/>
      <c r="E33" s="1016"/>
      <c r="F33" s="1264"/>
      <c r="G33" s="1265"/>
      <c r="H33" s="1018"/>
      <c r="I33" s="1019"/>
      <c r="J33" s="1019"/>
      <c r="K33" s="1019"/>
      <c r="L33" s="1019"/>
      <c r="M33" s="1020"/>
      <c r="N33" s="323"/>
      <c r="O33" s="290"/>
      <c r="P33" s="5" t="s">
        <v>60</v>
      </c>
      <c r="Q33" s="1234"/>
      <c r="R33" s="1235"/>
      <c r="S33" s="1235"/>
      <c r="T33" s="1235"/>
      <c r="U33" s="1235"/>
      <c r="V33" s="1235"/>
      <c r="W33" s="1236"/>
      <c r="X33" s="1302"/>
      <c r="Y33" s="1303"/>
      <c r="Z33" s="1304"/>
      <c r="AA33" s="291"/>
      <c r="AB33" s="6" t="s">
        <v>60</v>
      </c>
      <c r="AC33" s="1271"/>
      <c r="AD33" s="1272"/>
      <c r="AE33" s="994"/>
      <c r="AF33" s="599"/>
      <c r="AG33" s="599"/>
      <c r="AJ33" s="1289" t="str">
        <f>IF(C33&lt;&gt;"",IF(OR(G33="",H33="",N33="",O33="",AC33=""),"未入力","OK"),"")</f>
        <v/>
      </c>
      <c r="AK33" s="327"/>
      <c r="AL33" s="1285"/>
      <c r="AM33" s="1285"/>
      <c r="AN33" s="1285"/>
      <c r="AO33" s="1285"/>
      <c r="AP33" s="1285"/>
      <c r="AQ33" s="1285"/>
      <c r="AR33" s="1285"/>
      <c r="AS33" s="1285"/>
      <c r="AT33" s="1285"/>
      <c r="AU33" s="1285"/>
      <c r="AV33" s="1285"/>
      <c r="AW33" s="1285"/>
      <c r="AX33" s="1285"/>
      <c r="AY33" s="1285"/>
      <c r="AZ33" s="1285"/>
      <c r="BA33" s="1285"/>
      <c r="BB33" s="1285"/>
      <c r="BC33" s="1285"/>
      <c r="BD33" s="1285"/>
      <c r="BE33" s="1285"/>
      <c r="BF33" s="1285"/>
      <c r="BG33" s="1285"/>
      <c r="BH33" s="1285"/>
      <c r="BI33" s="1285"/>
      <c r="BJ33" s="1285"/>
      <c r="BK33" s="1285"/>
      <c r="BL33" s="1285"/>
      <c r="BM33" s="1285"/>
      <c r="BN33" s="1286"/>
    </row>
    <row r="34" spans="2:66" ht="24" customHeight="1">
      <c r="B34" s="1262"/>
      <c r="C34" s="1016"/>
      <c r="D34" s="1016"/>
      <c r="E34" s="1016"/>
      <c r="F34" s="1264"/>
      <c r="G34" s="1266"/>
      <c r="H34" s="1018"/>
      <c r="I34" s="1019"/>
      <c r="J34" s="1019"/>
      <c r="K34" s="1019"/>
      <c r="L34" s="1019"/>
      <c r="M34" s="1020"/>
      <c r="N34" s="323"/>
      <c r="O34" s="290"/>
      <c r="P34" s="5" t="s">
        <v>60</v>
      </c>
      <c r="Q34" s="1273"/>
      <c r="R34" s="1274"/>
      <c r="S34" s="1274"/>
      <c r="T34" s="1274"/>
      <c r="U34" s="1274"/>
      <c r="V34" s="1274"/>
      <c r="W34" s="1275"/>
      <c r="X34" s="1276"/>
      <c r="Y34" s="1277"/>
      <c r="Z34" s="1278"/>
      <c r="AA34" s="9"/>
      <c r="AB34" s="8"/>
      <c r="AC34" s="1271"/>
      <c r="AD34" s="1272"/>
      <c r="AE34" s="994"/>
      <c r="AF34" s="599"/>
      <c r="AG34" s="599"/>
      <c r="AJ34" s="1290"/>
      <c r="AK34" s="327"/>
      <c r="AL34" s="1285"/>
      <c r="AM34" s="1285"/>
      <c r="AN34" s="1285"/>
      <c r="AO34" s="1285"/>
      <c r="AP34" s="1285"/>
      <c r="AQ34" s="1285"/>
      <c r="AR34" s="1285"/>
      <c r="AS34" s="1285"/>
      <c r="AT34" s="1285"/>
      <c r="AU34" s="1285"/>
      <c r="AV34" s="1285"/>
      <c r="AW34" s="1285"/>
      <c r="AX34" s="1285"/>
      <c r="AY34" s="1285"/>
      <c r="AZ34" s="1285"/>
      <c r="BA34" s="1285"/>
      <c r="BB34" s="1285"/>
      <c r="BC34" s="1285"/>
      <c r="BD34" s="1285"/>
      <c r="BE34" s="1285"/>
      <c r="BF34" s="1285"/>
      <c r="BG34" s="1285"/>
      <c r="BH34" s="1285"/>
      <c r="BI34" s="1285"/>
      <c r="BJ34" s="1285"/>
      <c r="BK34" s="1285"/>
      <c r="BL34" s="1285"/>
      <c r="BM34" s="1285"/>
      <c r="BN34" s="1286"/>
    </row>
    <row r="35" spans="2:66" ht="24" customHeight="1">
      <c r="B35" s="1262"/>
      <c r="C35" s="1016"/>
      <c r="D35" s="1016"/>
      <c r="E35" s="1016"/>
      <c r="F35" s="1264"/>
      <c r="G35" s="1266"/>
      <c r="H35" s="1018"/>
      <c r="I35" s="1019"/>
      <c r="J35" s="1019"/>
      <c r="K35" s="1019"/>
      <c r="L35" s="1019"/>
      <c r="M35" s="1020"/>
      <c r="N35" s="323"/>
      <c r="O35" s="290"/>
      <c r="P35" s="5" t="s">
        <v>60</v>
      </c>
      <c r="Q35" s="1273"/>
      <c r="R35" s="1274"/>
      <c r="S35" s="1274"/>
      <c r="T35" s="1274"/>
      <c r="U35" s="1274"/>
      <c r="V35" s="1274"/>
      <c r="W35" s="1275"/>
      <c r="X35" s="1276"/>
      <c r="Y35" s="1277"/>
      <c r="Z35" s="1278"/>
      <c r="AA35" s="9"/>
      <c r="AB35" s="8"/>
      <c r="AC35" s="1271"/>
      <c r="AD35" s="1272"/>
      <c r="AE35" s="994"/>
      <c r="AF35" s="599"/>
      <c r="AG35" s="599"/>
      <c r="AJ35" s="1290"/>
      <c r="AK35" s="327"/>
      <c r="AL35" s="1285"/>
      <c r="AM35" s="1285"/>
      <c r="AN35" s="1285"/>
      <c r="AO35" s="1285"/>
      <c r="AP35" s="1285"/>
      <c r="AQ35" s="1285"/>
      <c r="AR35" s="1285"/>
      <c r="AS35" s="1285"/>
      <c r="AT35" s="1285"/>
      <c r="AU35" s="1285"/>
      <c r="AV35" s="1285"/>
      <c r="AW35" s="1285"/>
      <c r="AX35" s="1285"/>
      <c r="AY35" s="1285"/>
      <c r="AZ35" s="1285"/>
      <c r="BA35" s="1285"/>
      <c r="BB35" s="1285"/>
      <c r="BC35" s="1285"/>
      <c r="BD35" s="1285"/>
      <c r="BE35" s="1285"/>
      <c r="BF35" s="1285"/>
      <c r="BG35" s="1285"/>
      <c r="BH35" s="1285"/>
      <c r="BI35" s="1285"/>
      <c r="BJ35" s="1285"/>
      <c r="BK35" s="1285"/>
      <c r="BL35" s="1285"/>
      <c r="BM35" s="1285"/>
      <c r="BN35" s="1286"/>
    </row>
    <row r="36" spans="2:66" ht="24" customHeight="1">
      <c r="B36" s="1263"/>
      <c r="C36" s="1016"/>
      <c r="D36" s="1016"/>
      <c r="E36" s="1016"/>
      <c r="F36" s="1264"/>
      <c r="G36" s="1267"/>
      <c r="H36" s="1018"/>
      <c r="I36" s="1019"/>
      <c r="J36" s="1019"/>
      <c r="K36" s="1019"/>
      <c r="L36" s="1019"/>
      <c r="M36" s="1020"/>
      <c r="N36" s="323"/>
      <c r="O36" s="290"/>
      <c r="P36" s="5" t="s">
        <v>60</v>
      </c>
      <c r="Q36" s="1279"/>
      <c r="R36" s="1280"/>
      <c r="S36" s="1280"/>
      <c r="T36" s="1280"/>
      <c r="U36" s="1280"/>
      <c r="V36" s="1280"/>
      <c r="W36" s="1281"/>
      <c r="X36" s="1268"/>
      <c r="Y36" s="1269"/>
      <c r="Z36" s="1270"/>
      <c r="AA36" s="10"/>
      <c r="AB36" s="11"/>
      <c r="AC36" s="1271"/>
      <c r="AD36" s="1272"/>
      <c r="AE36" s="599"/>
      <c r="AF36" s="599"/>
      <c r="AG36" s="599"/>
      <c r="AJ36" s="1291"/>
      <c r="AK36" s="327"/>
      <c r="AL36" s="1285"/>
      <c r="AM36" s="1285"/>
      <c r="AN36" s="1285"/>
      <c r="AO36" s="1285"/>
      <c r="AP36" s="1285"/>
      <c r="AQ36" s="1285"/>
      <c r="AR36" s="1285"/>
      <c r="AS36" s="1285"/>
      <c r="AT36" s="1285"/>
      <c r="AU36" s="1285"/>
      <c r="AV36" s="1285"/>
      <c r="AW36" s="1285"/>
      <c r="AX36" s="1285"/>
      <c r="AY36" s="1285"/>
      <c r="AZ36" s="1285"/>
      <c r="BA36" s="1285"/>
      <c r="BB36" s="1285"/>
      <c r="BC36" s="1285"/>
      <c r="BD36" s="1285"/>
      <c r="BE36" s="1285"/>
      <c r="BF36" s="1285"/>
      <c r="BG36" s="1285"/>
      <c r="BH36" s="1285"/>
      <c r="BI36" s="1285"/>
      <c r="BJ36" s="1285"/>
      <c r="BK36" s="1285"/>
      <c r="BL36" s="1285"/>
      <c r="BM36" s="1285"/>
      <c r="BN36" s="1286"/>
    </row>
    <row r="37" spans="2:66" ht="24" customHeight="1">
      <c r="B37" s="1261">
        <v>8</v>
      </c>
      <c r="C37" s="1016"/>
      <c r="D37" s="1016"/>
      <c r="E37" s="1016"/>
      <c r="F37" s="1264"/>
      <c r="G37" s="1265"/>
      <c r="H37" s="1018"/>
      <c r="I37" s="1019"/>
      <c r="J37" s="1019"/>
      <c r="K37" s="1019"/>
      <c r="L37" s="1019"/>
      <c r="M37" s="1020"/>
      <c r="N37" s="323"/>
      <c r="O37" s="290"/>
      <c r="P37" s="5" t="s">
        <v>60</v>
      </c>
      <c r="Q37" s="1234"/>
      <c r="R37" s="1235"/>
      <c r="S37" s="1235"/>
      <c r="T37" s="1235"/>
      <c r="U37" s="1235"/>
      <c r="V37" s="1235"/>
      <c r="W37" s="1236"/>
      <c r="X37" s="1302"/>
      <c r="Y37" s="1303"/>
      <c r="Z37" s="1304"/>
      <c r="AA37" s="291"/>
      <c r="AB37" s="6" t="s">
        <v>60</v>
      </c>
      <c r="AC37" s="1271"/>
      <c r="AD37" s="1272"/>
      <c r="AE37" s="994"/>
      <c r="AF37" s="599"/>
      <c r="AG37" s="599"/>
      <c r="AJ37" s="1289" t="str">
        <f>IF(C37&lt;&gt;"",IF(OR(G37="",H37="",N37="",O37="",AC37=""),"未入力","OK"),"")</f>
        <v/>
      </c>
      <c r="AK37" s="327"/>
      <c r="AL37" s="1285"/>
      <c r="AM37" s="1285"/>
      <c r="AN37" s="1285"/>
      <c r="AO37" s="1285"/>
      <c r="AP37" s="1285"/>
      <c r="AQ37" s="1285"/>
      <c r="AR37" s="1285"/>
      <c r="AS37" s="1285"/>
      <c r="AT37" s="1285"/>
      <c r="AU37" s="1285"/>
      <c r="AV37" s="1285"/>
      <c r="AW37" s="1285"/>
      <c r="AX37" s="1285"/>
      <c r="AY37" s="1285"/>
      <c r="AZ37" s="1285"/>
      <c r="BA37" s="1285"/>
      <c r="BB37" s="1285"/>
      <c r="BC37" s="1285"/>
      <c r="BD37" s="1285"/>
      <c r="BE37" s="1285"/>
      <c r="BF37" s="1285"/>
      <c r="BG37" s="1285"/>
      <c r="BH37" s="1285"/>
      <c r="BI37" s="1285"/>
      <c r="BJ37" s="1285"/>
      <c r="BK37" s="1285"/>
      <c r="BL37" s="1285"/>
      <c r="BM37" s="1285"/>
      <c r="BN37" s="1286"/>
    </row>
    <row r="38" spans="2:66" ht="24" customHeight="1">
      <c r="B38" s="1262"/>
      <c r="C38" s="1016"/>
      <c r="D38" s="1016"/>
      <c r="E38" s="1016"/>
      <c r="F38" s="1264"/>
      <c r="G38" s="1266"/>
      <c r="H38" s="1018"/>
      <c r="I38" s="1019"/>
      <c r="J38" s="1019"/>
      <c r="K38" s="1019"/>
      <c r="L38" s="1019"/>
      <c r="M38" s="1020"/>
      <c r="N38" s="323"/>
      <c r="O38" s="290"/>
      <c r="P38" s="5" t="s">
        <v>60</v>
      </c>
      <c r="Q38" s="1273"/>
      <c r="R38" s="1274"/>
      <c r="S38" s="1274"/>
      <c r="T38" s="1274"/>
      <c r="U38" s="1274"/>
      <c r="V38" s="1274"/>
      <c r="W38" s="1275"/>
      <c r="X38" s="1276"/>
      <c r="Y38" s="1277"/>
      <c r="Z38" s="1278"/>
      <c r="AA38" s="9"/>
      <c r="AB38" s="8"/>
      <c r="AC38" s="1271"/>
      <c r="AD38" s="1272"/>
      <c r="AE38" s="994"/>
      <c r="AF38" s="599"/>
      <c r="AG38" s="599"/>
      <c r="AJ38" s="1290"/>
      <c r="AK38" s="327"/>
      <c r="AL38" s="1285"/>
      <c r="AM38" s="1285"/>
      <c r="AN38" s="1285"/>
      <c r="AO38" s="1285"/>
      <c r="AP38" s="1285"/>
      <c r="AQ38" s="1285"/>
      <c r="AR38" s="1285"/>
      <c r="AS38" s="1285"/>
      <c r="AT38" s="1285"/>
      <c r="AU38" s="1285"/>
      <c r="AV38" s="1285"/>
      <c r="AW38" s="1285"/>
      <c r="AX38" s="1285"/>
      <c r="AY38" s="1285"/>
      <c r="AZ38" s="1285"/>
      <c r="BA38" s="1285"/>
      <c r="BB38" s="1285"/>
      <c r="BC38" s="1285"/>
      <c r="BD38" s="1285"/>
      <c r="BE38" s="1285"/>
      <c r="BF38" s="1285"/>
      <c r="BG38" s="1285"/>
      <c r="BH38" s="1285"/>
      <c r="BI38" s="1285"/>
      <c r="BJ38" s="1285"/>
      <c r="BK38" s="1285"/>
      <c r="BL38" s="1285"/>
      <c r="BM38" s="1285"/>
      <c r="BN38" s="1286"/>
    </row>
    <row r="39" spans="2:66" ht="24" customHeight="1">
      <c r="B39" s="1262"/>
      <c r="C39" s="1016"/>
      <c r="D39" s="1016"/>
      <c r="E39" s="1016"/>
      <c r="F39" s="1264"/>
      <c r="G39" s="1266"/>
      <c r="H39" s="1018"/>
      <c r="I39" s="1019"/>
      <c r="J39" s="1019"/>
      <c r="K39" s="1019"/>
      <c r="L39" s="1019"/>
      <c r="M39" s="1020"/>
      <c r="N39" s="323"/>
      <c r="O39" s="290"/>
      <c r="P39" s="5" t="s">
        <v>60</v>
      </c>
      <c r="Q39" s="1273"/>
      <c r="R39" s="1274"/>
      <c r="S39" s="1274"/>
      <c r="T39" s="1274"/>
      <c r="U39" s="1274"/>
      <c r="V39" s="1274"/>
      <c r="W39" s="1275"/>
      <c r="X39" s="1276"/>
      <c r="Y39" s="1277"/>
      <c r="Z39" s="1278"/>
      <c r="AA39" s="9"/>
      <c r="AB39" s="8"/>
      <c r="AC39" s="1271"/>
      <c r="AD39" s="1272"/>
      <c r="AE39" s="994"/>
      <c r="AF39" s="599"/>
      <c r="AG39" s="599"/>
      <c r="AJ39" s="1290"/>
      <c r="AK39" s="327"/>
      <c r="AL39" s="1285"/>
      <c r="AM39" s="1285"/>
      <c r="AN39" s="1285"/>
      <c r="AO39" s="1285"/>
      <c r="AP39" s="1285"/>
      <c r="AQ39" s="1285"/>
      <c r="AR39" s="1285"/>
      <c r="AS39" s="1285"/>
      <c r="AT39" s="1285"/>
      <c r="AU39" s="1285"/>
      <c r="AV39" s="1285"/>
      <c r="AW39" s="1285"/>
      <c r="AX39" s="1285"/>
      <c r="AY39" s="1285"/>
      <c r="AZ39" s="1285"/>
      <c r="BA39" s="1285"/>
      <c r="BB39" s="1285"/>
      <c r="BC39" s="1285"/>
      <c r="BD39" s="1285"/>
      <c r="BE39" s="1285"/>
      <c r="BF39" s="1285"/>
      <c r="BG39" s="1285"/>
      <c r="BH39" s="1285"/>
      <c r="BI39" s="1285"/>
      <c r="BJ39" s="1285"/>
      <c r="BK39" s="1285"/>
      <c r="BL39" s="1285"/>
      <c r="BM39" s="1285"/>
      <c r="BN39" s="1286"/>
    </row>
    <row r="40" spans="2:66" ht="24" customHeight="1">
      <c r="B40" s="1263"/>
      <c r="C40" s="1016"/>
      <c r="D40" s="1016"/>
      <c r="E40" s="1016"/>
      <c r="F40" s="1264"/>
      <c r="G40" s="1267"/>
      <c r="H40" s="1018"/>
      <c r="I40" s="1019"/>
      <c r="J40" s="1019"/>
      <c r="K40" s="1019"/>
      <c r="L40" s="1019"/>
      <c r="M40" s="1020"/>
      <c r="N40" s="323"/>
      <c r="O40" s="290"/>
      <c r="P40" s="5" t="s">
        <v>60</v>
      </c>
      <c r="Q40" s="1279"/>
      <c r="R40" s="1280"/>
      <c r="S40" s="1280"/>
      <c r="T40" s="1280"/>
      <c r="U40" s="1280"/>
      <c r="V40" s="1280"/>
      <c r="W40" s="1281"/>
      <c r="X40" s="1268"/>
      <c r="Y40" s="1269"/>
      <c r="Z40" s="1270"/>
      <c r="AA40" s="10"/>
      <c r="AB40" s="11"/>
      <c r="AC40" s="1271"/>
      <c r="AD40" s="1272"/>
      <c r="AE40" s="599"/>
      <c r="AF40" s="599"/>
      <c r="AG40" s="599"/>
      <c r="AJ40" s="1291"/>
      <c r="AK40" s="329"/>
      <c r="AL40" s="1287"/>
      <c r="AM40" s="1287"/>
      <c r="AN40" s="1287"/>
      <c r="AO40" s="1287"/>
      <c r="AP40" s="1287"/>
      <c r="AQ40" s="1287"/>
      <c r="AR40" s="1287"/>
      <c r="AS40" s="1287"/>
      <c r="AT40" s="1287"/>
      <c r="AU40" s="1287"/>
      <c r="AV40" s="1287"/>
      <c r="AW40" s="1287"/>
      <c r="AX40" s="1287"/>
      <c r="AY40" s="1287"/>
      <c r="AZ40" s="1287"/>
      <c r="BA40" s="1287"/>
      <c r="BB40" s="1287"/>
      <c r="BC40" s="1287"/>
      <c r="BD40" s="1287"/>
      <c r="BE40" s="1287"/>
      <c r="BF40" s="1287"/>
      <c r="BG40" s="1287"/>
      <c r="BH40" s="1287"/>
      <c r="BI40" s="1287"/>
      <c r="BJ40" s="1287"/>
      <c r="BK40" s="1287"/>
      <c r="BL40" s="1287"/>
      <c r="BM40" s="1287"/>
      <c r="BN40" s="1288"/>
    </row>
    <row r="41" spans="2:66" ht="24" customHeight="1">
      <c r="D41" s="16"/>
      <c r="E41" s="160"/>
      <c r="F41" s="160"/>
      <c r="G41" s="160"/>
      <c r="H41" s="23" t="s">
        <v>442</v>
      </c>
      <c r="I41" s="160"/>
      <c r="J41" s="160"/>
      <c r="K41" s="160"/>
      <c r="L41" s="160"/>
      <c r="M41" s="160"/>
      <c r="N41" s="160"/>
      <c r="O41" s="160"/>
      <c r="P41" s="160"/>
      <c r="Q41" s="160"/>
      <c r="R41" s="160"/>
      <c r="S41" s="160"/>
      <c r="T41" s="160"/>
      <c r="U41" s="160"/>
      <c r="V41" s="160"/>
      <c r="W41" s="160"/>
      <c r="X41" s="160"/>
      <c r="Y41" s="160"/>
      <c r="Z41" s="160"/>
      <c r="AA41" s="160"/>
      <c r="AB41" s="160"/>
    </row>
    <row r="42" spans="2:66" ht="24" customHeight="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row>
    <row r="43" spans="2:66" ht="24" customHeight="1">
      <c r="D43" s="13"/>
    </row>
    <row r="45" spans="2:66" ht="78" customHeight="1">
      <c r="O45" s="936" t="s">
        <v>433</v>
      </c>
      <c r="P45" s="938"/>
      <c r="AC45" s="936" t="s">
        <v>270</v>
      </c>
      <c r="AD45" s="938"/>
    </row>
    <row r="46" spans="2:66" ht="24" customHeight="1">
      <c r="O46" s="616" t="s">
        <v>434</v>
      </c>
      <c r="P46" s="617"/>
      <c r="AC46" s="616" t="s">
        <v>61</v>
      </c>
      <c r="AD46" s="617"/>
    </row>
    <row r="47" spans="2:66" ht="24" customHeight="1">
      <c r="O47" s="616" t="s">
        <v>435</v>
      </c>
      <c r="P47" s="617"/>
      <c r="AC47" s="616" t="s">
        <v>44</v>
      </c>
      <c r="AD47" s="617"/>
    </row>
    <row r="48" spans="2:66" ht="24" customHeight="1">
      <c r="O48" s="616" t="s">
        <v>436</v>
      </c>
      <c r="P48" s="617"/>
    </row>
  </sheetData>
  <mergeCells count="189">
    <mergeCell ref="AC29:AD32"/>
    <mergeCell ref="AE29:AG32"/>
    <mergeCell ref="C37:F40"/>
    <mergeCell ref="G37:G40"/>
    <mergeCell ref="Q37:W37"/>
    <mergeCell ref="X37:Z37"/>
    <mergeCell ref="AC37:AD40"/>
    <mergeCell ref="AE37:AG40"/>
    <mergeCell ref="Q38:W38"/>
    <mergeCell ref="X38:Z38"/>
    <mergeCell ref="Q39:W39"/>
    <mergeCell ref="X39:Z39"/>
    <mergeCell ref="Q40:W40"/>
    <mergeCell ref="X40:Z40"/>
    <mergeCell ref="AE33:AG36"/>
    <mergeCell ref="Q34:W34"/>
    <mergeCell ref="X34:Z34"/>
    <mergeCell ref="Q35:W35"/>
    <mergeCell ref="X35:Z35"/>
    <mergeCell ref="Q36:W36"/>
    <mergeCell ref="X36:Z36"/>
    <mergeCell ref="H35:M35"/>
    <mergeCell ref="H36:M36"/>
    <mergeCell ref="AC33:AD36"/>
    <mergeCell ref="C33:F36"/>
    <mergeCell ref="G33:G36"/>
    <mergeCell ref="Q33:W33"/>
    <mergeCell ref="X33:Z33"/>
    <mergeCell ref="Q31:W31"/>
    <mergeCell ref="X31:Z31"/>
    <mergeCell ref="Q32:W32"/>
    <mergeCell ref="X30:Z30"/>
    <mergeCell ref="Q30:W30"/>
    <mergeCell ref="H30:M30"/>
    <mergeCell ref="H31:M31"/>
    <mergeCell ref="H32:M32"/>
    <mergeCell ref="H33:M33"/>
    <mergeCell ref="H34:M34"/>
    <mergeCell ref="H25:M25"/>
    <mergeCell ref="H26:M26"/>
    <mergeCell ref="H27:M27"/>
    <mergeCell ref="H28:M28"/>
    <mergeCell ref="C29:F32"/>
    <mergeCell ref="G29:G32"/>
    <mergeCell ref="Q29:W29"/>
    <mergeCell ref="X29:Z29"/>
    <mergeCell ref="X32:Z32"/>
    <mergeCell ref="H29:M29"/>
    <mergeCell ref="Q25:W25"/>
    <mergeCell ref="X25:Z25"/>
    <mergeCell ref="AC17:AD20"/>
    <mergeCell ref="Q22:W22"/>
    <mergeCell ref="X22:Z22"/>
    <mergeCell ref="Q23:W23"/>
    <mergeCell ref="AC25:AD28"/>
    <mergeCell ref="AE25:AG28"/>
    <mergeCell ref="Q26:W26"/>
    <mergeCell ref="X26:Z26"/>
    <mergeCell ref="Q27:W27"/>
    <mergeCell ref="X27:Z27"/>
    <mergeCell ref="Q28:W28"/>
    <mergeCell ref="X28:Z28"/>
    <mergeCell ref="Q21:W21"/>
    <mergeCell ref="X21:Z21"/>
    <mergeCell ref="B1:E1"/>
    <mergeCell ref="Q6:AB6"/>
    <mergeCell ref="H6:P6"/>
    <mergeCell ref="G6:G8"/>
    <mergeCell ref="C25:F28"/>
    <mergeCell ref="G25:G28"/>
    <mergeCell ref="C6:F8"/>
    <mergeCell ref="X11:Z11"/>
    <mergeCell ref="Q12:W12"/>
    <mergeCell ref="X12:Z12"/>
    <mergeCell ref="C9:F12"/>
    <mergeCell ref="G9:G12"/>
    <mergeCell ref="Q9:W9"/>
    <mergeCell ref="X9:Z9"/>
    <mergeCell ref="C13:F16"/>
    <mergeCell ref="G13:G16"/>
    <mergeCell ref="Q13:W13"/>
    <mergeCell ref="Q10:W10"/>
    <mergeCell ref="X10:Z10"/>
    <mergeCell ref="Q11:W11"/>
    <mergeCell ref="Q14:W14"/>
    <mergeCell ref="X14:Z14"/>
    <mergeCell ref="Q15:W15"/>
    <mergeCell ref="X15:Z15"/>
    <mergeCell ref="AE9:AG12"/>
    <mergeCell ref="AE13:AG16"/>
    <mergeCell ref="Q16:W16"/>
    <mergeCell ref="X16:Z16"/>
    <mergeCell ref="AC9:AD12"/>
    <mergeCell ref="AC13:AD16"/>
    <mergeCell ref="X13:Z13"/>
    <mergeCell ref="S3:V3"/>
    <mergeCell ref="W3:AG3"/>
    <mergeCell ref="S4:V4"/>
    <mergeCell ref="W4:AG4"/>
    <mergeCell ref="AA7:AB8"/>
    <mergeCell ref="X7:Z8"/>
    <mergeCell ref="AE6:AG8"/>
    <mergeCell ref="X23:Z23"/>
    <mergeCell ref="F1:P1"/>
    <mergeCell ref="H7:M8"/>
    <mergeCell ref="N7:N8"/>
    <mergeCell ref="H9:M9"/>
    <mergeCell ref="H10:M10"/>
    <mergeCell ref="H11:M11"/>
    <mergeCell ref="H12:M12"/>
    <mergeCell ref="H13:M13"/>
    <mergeCell ref="O7:P8"/>
    <mergeCell ref="X20:Z20"/>
    <mergeCell ref="Q17:W17"/>
    <mergeCell ref="X17:Z17"/>
    <mergeCell ref="C21:F24"/>
    <mergeCell ref="G21:G24"/>
    <mergeCell ref="Q24:W24"/>
    <mergeCell ref="O45:P45"/>
    <mergeCell ref="O46:P46"/>
    <mergeCell ref="O47:P47"/>
    <mergeCell ref="O48:P48"/>
    <mergeCell ref="AM4:AN4"/>
    <mergeCell ref="AO4:AP4"/>
    <mergeCell ref="AQ4:AR4"/>
    <mergeCell ref="AM5:AN5"/>
    <mergeCell ref="AM6:AN6"/>
    <mergeCell ref="AM7:AN7"/>
    <mergeCell ref="AO5:AP5"/>
    <mergeCell ref="AQ5:AR5"/>
    <mergeCell ref="AQ6:AR6"/>
    <mergeCell ref="AQ7:AR7"/>
    <mergeCell ref="AO7:AP7"/>
    <mergeCell ref="AO6:AP6"/>
    <mergeCell ref="AC45:AD45"/>
    <mergeCell ref="AC46:AD46"/>
    <mergeCell ref="AC47:AD47"/>
    <mergeCell ref="Q7:W8"/>
    <mergeCell ref="AC6:AD8"/>
    <mergeCell ref="AE17:AG20"/>
    <mergeCell ref="AE21:AG24"/>
    <mergeCell ref="Q20:W20"/>
    <mergeCell ref="AT4:AV4"/>
    <mergeCell ref="AT5:AV5"/>
    <mergeCell ref="AT6:BK7"/>
    <mergeCell ref="AL11:BN40"/>
    <mergeCell ref="H37:M37"/>
    <mergeCell ref="H38:M38"/>
    <mergeCell ref="H39:M39"/>
    <mergeCell ref="H40:M40"/>
    <mergeCell ref="AJ9:AJ12"/>
    <mergeCell ref="AJ13:AJ16"/>
    <mergeCell ref="AJ17:AJ20"/>
    <mergeCell ref="AJ21:AJ24"/>
    <mergeCell ref="AJ25:AJ28"/>
    <mergeCell ref="AJ29:AJ32"/>
    <mergeCell ref="AJ33:AJ36"/>
    <mergeCell ref="AJ37:AJ40"/>
    <mergeCell ref="H14:M14"/>
    <mergeCell ref="H15:M15"/>
    <mergeCell ref="H16:M16"/>
    <mergeCell ref="H17:M17"/>
    <mergeCell ref="H18:M18"/>
    <mergeCell ref="H19:M19"/>
    <mergeCell ref="H20:M20"/>
    <mergeCell ref="W1:AG1"/>
    <mergeCell ref="S2:V2"/>
    <mergeCell ref="W2:AG2"/>
    <mergeCell ref="B29:B32"/>
    <mergeCell ref="B33:B36"/>
    <mergeCell ref="B37:B40"/>
    <mergeCell ref="B6:B8"/>
    <mergeCell ref="B9:B12"/>
    <mergeCell ref="B13:B16"/>
    <mergeCell ref="B17:B20"/>
    <mergeCell ref="B21:B24"/>
    <mergeCell ref="B25:B28"/>
    <mergeCell ref="C17:F20"/>
    <mergeCell ref="G17:G20"/>
    <mergeCell ref="X24:Z24"/>
    <mergeCell ref="AC21:AD24"/>
    <mergeCell ref="H21:M21"/>
    <mergeCell ref="H22:M22"/>
    <mergeCell ref="H23:M23"/>
    <mergeCell ref="H24:M24"/>
    <mergeCell ref="Q18:W18"/>
    <mergeCell ref="X18:Z18"/>
    <mergeCell ref="Q19:W19"/>
    <mergeCell ref="X19:Z19"/>
  </mergeCells>
  <phoneticPr fontId="6"/>
  <dataValidations count="3">
    <dataValidation imeMode="off" allowBlank="1" showInputMessage="1" showErrorMessage="1" sqref="O9:O40 G9 X9:AA40 G13 G17 G21 G25 G29 G33 G37 B9 B13 B17 B21 B25 B29 B33 B37 W2:AG4" xr:uid="{00000000-0002-0000-0C00-000000000000}"/>
    <dataValidation type="list" allowBlank="1" showInputMessage="1" showErrorMessage="1" sqref="AC9 AC13:AD40" xr:uid="{00000000-0002-0000-0C00-000001000000}">
      <formula1>$AC$46:$AC$47</formula1>
    </dataValidation>
    <dataValidation type="list" allowBlank="1" showInputMessage="1" showErrorMessage="1" sqref="N9:N40" xr:uid="{00000000-0002-0000-0C00-000002000000}">
      <formula1>$O$46:$O$48</formula1>
    </dataValidation>
  </dataValidations>
  <pageMargins left="0.9055118110236221" right="0.70866141732283472" top="0.39370078740157483" bottom="0.35433070866141736" header="0.19685039370078741" footer="0.19685039370078741"/>
  <pageSetup paperSize="9" scale="85" fitToHeight="0"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23</vt:i4>
      </vt:variant>
    </vt:vector>
  </HeadingPairs>
  <TitlesOfParts>
    <vt:vector size="44" baseType="lpstr">
      <vt:lpstr>元 (2)</vt:lpstr>
      <vt:lpstr>ﾁｪｯｸ(短</vt:lpstr>
      <vt:lpstr>１申請書</vt:lpstr>
      <vt:lpstr>２概要</vt:lpstr>
      <vt:lpstr>３申請者(短</vt:lpstr>
      <vt:lpstr>４体制</vt:lpstr>
      <vt:lpstr>５施設</vt:lpstr>
      <vt:lpstr>６カリ(短</vt:lpstr>
      <vt:lpstr>７講師1</vt:lpstr>
      <vt:lpstr>７講師2</vt:lpstr>
      <vt:lpstr>８教材</vt:lpstr>
      <vt:lpstr>９就職</vt:lpstr>
      <vt:lpstr>９就職(続</vt:lpstr>
      <vt:lpstr>10見積(短</vt:lpstr>
      <vt:lpstr>参考経費内訳</vt:lpstr>
      <vt:lpstr>11デジタルリテラシー</vt:lpstr>
      <vt:lpstr>（11別紙）項目一覧</vt:lpstr>
      <vt:lpstr>12託児</vt:lpstr>
      <vt:lpstr>13DS・大型自動車</vt:lpstr>
      <vt:lpstr>15在宅訓練環境確認（eラーニングのみ）</vt:lpstr>
      <vt:lpstr>14職場見学（介護系のみ）</vt:lpstr>
      <vt:lpstr>'（11別紙）項目一覧'!Print_Area</vt:lpstr>
      <vt:lpstr>'10見積(短'!Print_Area</vt:lpstr>
      <vt:lpstr>'11デジタルリテラシー'!Print_Area</vt:lpstr>
      <vt:lpstr>'12託児'!Print_Area</vt:lpstr>
      <vt:lpstr>'13DS・大型自動車'!Print_Area</vt:lpstr>
      <vt:lpstr>'14職場見学（介護系のみ）'!Print_Area</vt:lpstr>
      <vt:lpstr>'15在宅訓練環境確認（eラーニングのみ）'!Print_Area</vt:lpstr>
      <vt:lpstr>'１申請書'!Print_Area</vt:lpstr>
      <vt:lpstr>'２概要'!Print_Area</vt:lpstr>
      <vt:lpstr>'３申請者(短'!Print_Area</vt:lpstr>
      <vt:lpstr>'４体制'!Print_Area</vt:lpstr>
      <vt:lpstr>'５施設'!Print_Area</vt:lpstr>
      <vt:lpstr>'６カリ(短'!Print_Area</vt:lpstr>
      <vt:lpstr>'７講師1'!Print_Area</vt:lpstr>
      <vt:lpstr>'７講師2'!Print_Area</vt:lpstr>
      <vt:lpstr>'８教材'!Print_Area</vt:lpstr>
      <vt:lpstr>'９就職'!Print_Area</vt:lpstr>
      <vt:lpstr>'９就職(続'!Print_Area</vt:lpstr>
      <vt:lpstr>'ﾁｪｯｸ(短'!Print_Area</vt:lpstr>
      <vt:lpstr>参考経費内訳!Print_Area</vt:lpstr>
      <vt:lpstr>'６カリ(短'!Print_Titles</vt:lpstr>
      <vt:lpstr>'７講師1'!Print_Titles</vt:lpstr>
      <vt:lpstr>'７講師2'!Print_Titles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2025-12-09T06:13:27Z</dcterms:modified>
</cp:coreProperties>
</file>