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CA48457-6021-48D7-8021-1588013301AB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国内" sheetId="27" r:id="rId1"/>
    <sheet name="国内(小選挙区別) " sheetId="29" r:id="rId2"/>
    <sheet name="在外" sheetId="31" r:id="rId3"/>
    <sheet name="在外(小選挙区別) " sheetId="30" r:id="rId4"/>
    <sheet name="国内＋在外" sheetId="34" r:id="rId5"/>
    <sheet name="国内＋在外(小選挙区別)" sheetId="35" r:id="rId6"/>
  </sheets>
  <definedNames>
    <definedName name="_Fill" hidden="1">#REF!</definedName>
    <definedName name="_xlnm._FilterDatabase" localSheetId="0" hidden="1">国内!$E$3:$E$57</definedName>
    <definedName name="_xlnm._FilterDatabase" localSheetId="1" hidden="1">'国内(小選挙区別) '!$E$3:$E$76</definedName>
    <definedName name="_xlnm._FilterDatabase" localSheetId="4" hidden="1">'国内＋在外'!$E$3:$E$57</definedName>
    <definedName name="_xlnm._FilterDatabase" localSheetId="5" hidden="1">'国内＋在外(小選挙区別)'!$E$1:$E$76</definedName>
    <definedName name="_xlnm._FilterDatabase" localSheetId="2" hidden="1">在外!$E$2:$E$71</definedName>
    <definedName name="_xlnm._FilterDatabase" localSheetId="3" hidden="1">'在外(小選挙区別) '!$E$3:$E$76</definedName>
    <definedName name="_xlnm.Print_Area" localSheetId="0">国内!$A$1:$R$58</definedName>
    <definedName name="_xlnm.Print_Area" localSheetId="1">'国内(小選挙区別) '!$A$1:$L$50</definedName>
    <definedName name="_xlnm.Print_Area" localSheetId="4">'国内＋在外'!$A$1:$R$58</definedName>
    <definedName name="_xlnm.Print_Area" localSheetId="5">'国内＋在外(小選挙区別)'!$A$1:$L$50</definedName>
    <definedName name="_xlnm.Print_Area" localSheetId="2">在外!$A$1:$R$58</definedName>
    <definedName name="_xlnm.Print_Area" localSheetId="3">'在外(小選挙区別) 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5" l="1"/>
  <c r="L4" i="34"/>
  <c r="F4" i="30"/>
  <c r="L4" i="31"/>
  <c r="F4" i="29"/>
  <c r="K56" i="31" l="1"/>
  <c r="J56" i="31"/>
  <c r="I56" i="31"/>
  <c r="H56" i="31"/>
  <c r="G56" i="31"/>
  <c r="F56" i="31"/>
  <c r="K55" i="31"/>
  <c r="J55" i="31"/>
  <c r="I55" i="31"/>
  <c r="H55" i="31"/>
  <c r="G55" i="31"/>
  <c r="F55" i="31"/>
  <c r="K54" i="31"/>
  <c r="J54" i="31"/>
  <c r="I54" i="31"/>
  <c r="H54" i="31"/>
  <c r="G54" i="31"/>
  <c r="F54" i="31"/>
  <c r="K53" i="31"/>
  <c r="J53" i="31"/>
  <c r="I53" i="31"/>
  <c r="H53" i="31"/>
  <c r="G53" i="31"/>
  <c r="F53" i="31"/>
  <c r="K52" i="31"/>
  <c r="J52" i="31"/>
  <c r="I52" i="31"/>
  <c r="H52" i="31"/>
  <c r="G52" i="31"/>
  <c r="F52" i="31"/>
  <c r="K56" i="27"/>
  <c r="J56" i="27"/>
  <c r="I56" i="27"/>
  <c r="H56" i="27"/>
  <c r="G56" i="27"/>
  <c r="F56" i="27"/>
  <c r="K55" i="27"/>
  <c r="J55" i="27"/>
  <c r="I55" i="27"/>
  <c r="H55" i="27"/>
  <c r="G55" i="27"/>
  <c r="F55" i="27"/>
  <c r="K54" i="27"/>
  <c r="J54" i="27"/>
  <c r="I54" i="27"/>
  <c r="H54" i="27"/>
  <c r="G54" i="27"/>
  <c r="F54" i="27"/>
  <c r="K53" i="27"/>
  <c r="J53" i="27"/>
  <c r="I53" i="27"/>
  <c r="H53" i="27"/>
  <c r="G53" i="27"/>
  <c r="F53" i="27"/>
  <c r="K52" i="27"/>
  <c r="J52" i="27"/>
  <c r="I52" i="27"/>
  <c r="H52" i="27"/>
  <c r="G52" i="27"/>
  <c r="F52" i="27"/>
  <c r="K56" i="34" l="1"/>
  <c r="J56" i="34"/>
  <c r="I56" i="34"/>
  <c r="H56" i="34"/>
  <c r="G56" i="34"/>
  <c r="F56" i="34"/>
  <c r="K55" i="34"/>
  <c r="J55" i="34"/>
  <c r="I55" i="34"/>
  <c r="H55" i="34"/>
  <c r="G55" i="34"/>
  <c r="F55" i="34"/>
  <c r="K54" i="34"/>
  <c r="J54" i="34"/>
  <c r="I54" i="34"/>
  <c r="H54" i="34"/>
  <c r="G54" i="34"/>
  <c r="F54" i="34"/>
  <c r="K53" i="34"/>
  <c r="J53" i="34"/>
  <c r="I53" i="34"/>
  <c r="H53" i="34"/>
  <c r="G53" i="34"/>
  <c r="F53" i="34"/>
  <c r="K52" i="34"/>
  <c r="J52" i="34"/>
  <c r="I52" i="34"/>
  <c r="H52" i="34"/>
  <c r="G52" i="34"/>
  <c r="F52" i="34"/>
  <c r="E52" i="31" l="1"/>
  <c r="C52" i="31"/>
  <c r="C52" i="27"/>
  <c r="C53" i="27" l="1"/>
  <c r="C56" i="31"/>
  <c r="D56" i="31"/>
  <c r="E53" i="27"/>
  <c r="D56" i="27"/>
  <c r="C54" i="31"/>
  <c r="E56" i="31"/>
  <c r="E56" i="27"/>
  <c r="D54" i="31"/>
  <c r="D54" i="27"/>
  <c r="C54" i="27"/>
  <c r="C52" i="34"/>
  <c r="C55" i="31"/>
  <c r="E54" i="31"/>
  <c r="E54" i="27"/>
  <c r="D52" i="31"/>
  <c r="D52" i="27"/>
  <c r="C55" i="27"/>
  <c r="D55" i="31"/>
  <c r="E52" i="27"/>
  <c r="C53" i="31"/>
  <c r="E55" i="31"/>
  <c r="D53" i="31"/>
  <c r="D55" i="27"/>
  <c r="E55" i="27"/>
  <c r="D53" i="27"/>
  <c r="C56" i="27"/>
  <c r="E53" i="31"/>
  <c r="N56" i="34"/>
  <c r="M56" i="34"/>
  <c r="L56" i="34"/>
  <c r="N55" i="34"/>
  <c r="M55" i="34"/>
  <c r="L55" i="34"/>
  <c r="N54" i="34"/>
  <c r="M54" i="34"/>
  <c r="L54" i="34"/>
  <c r="N53" i="34"/>
  <c r="M53" i="34"/>
  <c r="L53" i="34"/>
  <c r="N52" i="34"/>
  <c r="M52" i="34"/>
  <c r="L52" i="34"/>
  <c r="N56" i="31"/>
  <c r="M56" i="31"/>
  <c r="L56" i="31"/>
  <c r="N55" i="31"/>
  <c r="M55" i="31"/>
  <c r="L55" i="31"/>
  <c r="N54" i="31"/>
  <c r="M54" i="31"/>
  <c r="L54" i="31"/>
  <c r="N53" i="31"/>
  <c r="M53" i="31"/>
  <c r="L53" i="31"/>
  <c r="N52" i="31"/>
  <c r="Q52" i="31" s="1"/>
  <c r="R52" i="31" s="1"/>
  <c r="M52" i="31"/>
  <c r="L52" i="31"/>
  <c r="O52" i="31" s="1"/>
  <c r="N56" i="27"/>
  <c r="M56" i="27"/>
  <c r="L56" i="27"/>
  <c r="N55" i="27"/>
  <c r="M55" i="27"/>
  <c r="L55" i="27"/>
  <c r="N54" i="27"/>
  <c r="M54" i="27"/>
  <c r="L54" i="27"/>
  <c r="N53" i="27"/>
  <c r="M53" i="27"/>
  <c r="L53" i="27"/>
  <c r="N52" i="27"/>
  <c r="M52" i="27"/>
  <c r="L52" i="27"/>
  <c r="O52" i="27" s="1"/>
  <c r="C4" i="35"/>
  <c r="C4" i="34"/>
  <c r="C4" i="30"/>
  <c r="C4" i="31"/>
  <c r="C4" i="29"/>
  <c r="C4" i="27"/>
  <c r="O52" i="34" l="1"/>
  <c r="Q53" i="31"/>
  <c r="R53" i="31" s="1"/>
  <c r="Q55" i="31"/>
  <c r="R55" i="31" s="1"/>
  <c r="Q56" i="31"/>
  <c r="R56" i="31" s="1"/>
  <c r="O56" i="31"/>
  <c r="O53" i="31"/>
  <c r="P52" i="31"/>
  <c r="O54" i="31"/>
  <c r="Q54" i="31"/>
  <c r="R54" i="31" s="1"/>
  <c r="P54" i="31"/>
  <c r="P53" i="31"/>
  <c r="P55" i="31"/>
  <c r="P56" i="31"/>
  <c r="O55" i="31"/>
  <c r="E55" i="34"/>
  <c r="Q55" i="34" s="1"/>
  <c r="R55" i="34" s="1"/>
  <c r="Q55" i="27"/>
  <c r="R55" i="27" s="1"/>
  <c r="D56" i="34"/>
  <c r="P56" i="34" s="1"/>
  <c r="P56" i="27"/>
  <c r="C53" i="34"/>
  <c r="O53" i="34" s="1"/>
  <c r="O53" i="27"/>
  <c r="D52" i="34"/>
  <c r="P52" i="34" s="1"/>
  <c r="P52" i="27"/>
  <c r="D55" i="34"/>
  <c r="P55" i="34" s="1"/>
  <c r="P55" i="27"/>
  <c r="E52" i="34"/>
  <c r="Q52" i="34" s="1"/>
  <c r="R52" i="34" s="1"/>
  <c r="Q52" i="27"/>
  <c r="R52" i="27" s="1"/>
  <c r="E56" i="34"/>
  <c r="Q56" i="34" s="1"/>
  <c r="R56" i="34" s="1"/>
  <c r="Q56" i="27"/>
  <c r="R56" i="27" s="1"/>
  <c r="E53" i="34"/>
  <c r="Q53" i="34" s="1"/>
  <c r="R53" i="34" s="1"/>
  <c r="Q53" i="27"/>
  <c r="R53" i="27" s="1"/>
  <c r="C56" i="34"/>
  <c r="O56" i="34" s="1"/>
  <c r="O56" i="27"/>
  <c r="C54" i="34"/>
  <c r="O54" i="34" s="1"/>
  <c r="O54" i="27"/>
  <c r="E54" i="34"/>
  <c r="Q54" i="34" s="1"/>
  <c r="R54" i="34" s="1"/>
  <c r="Q54" i="27"/>
  <c r="R54" i="27" s="1"/>
  <c r="D53" i="34"/>
  <c r="P53" i="34" s="1"/>
  <c r="P53" i="27"/>
  <c r="D54" i="34"/>
  <c r="P54" i="34" s="1"/>
  <c r="P54" i="27"/>
  <c r="C55" i="34"/>
  <c r="O55" i="34" s="1"/>
  <c r="O55" i="27"/>
</calcChain>
</file>

<file path=xl/sharedStrings.xml><?xml version="1.0" encoding="utf-8"?>
<sst xmlns="http://schemas.openxmlformats.org/spreadsheetml/2006/main" count="504" uniqueCount="146">
  <si>
    <t>市町村名</t>
  </si>
  <si>
    <t>男</t>
  </si>
  <si>
    <t>女</t>
  </si>
  <si>
    <t>計</t>
  </si>
  <si>
    <t>増減率</t>
  </si>
  <si>
    <t>郡計</t>
  </si>
  <si>
    <t>榛東村</t>
  </si>
  <si>
    <t>吉岡町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</si>
  <si>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</si>
  <si>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</si>
  <si>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</si>
  <si>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</si>
  <si>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</si>
  <si>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</si>
  <si>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</si>
  <si>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</si>
  <si>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</si>
  <si>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</si>
  <si>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昭和村</t>
  </si>
  <si>
    <t>玉村町</t>
  </si>
  <si>
    <t>板倉町</t>
  </si>
  <si>
    <t>明和町</t>
  </si>
  <si>
    <t>千代田町</t>
  </si>
  <si>
    <t>大泉町</t>
  </si>
  <si>
    <t>邑楽町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</si>
  <si>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</si>
  <si>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</si>
  <si>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</si>
  <si>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</si>
  <si>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</si>
  <si>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</si>
  <si>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</si>
  <si>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</si>
  <si>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</si>
  <si>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</si>
  <si>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</si>
  <si>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市計</t>
  </si>
  <si>
    <t>県計</t>
  </si>
  <si>
    <t>１区</t>
  </si>
  <si>
    <t>衆</t>
  </si>
  <si>
    <t>２区</t>
  </si>
  <si>
    <t>議</t>
  </si>
  <si>
    <t>３区</t>
  </si>
  <si>
    <t>院</t>
  </si>
  <si>
    <t>４区</t>
  </si>
  <si>
    <t>５区</t>
  </si>
  <si>
    <t>上野村</t>
    <rPh sb="0" eb="3">
      <t>ウエノムラ</t>
    </rPh>
    <phoneticPr fontId="3"/>
  </si>
  <si>
    <t>神流町</t>
    <rPh sb="0" eb="2">
      <t>カミナガ</t>
    </rPh>
    <rPh sb="2" eb="3">
      <t>マチ</t>
    </rPh>
    <phoneticPr fontId="3"/>
  </si>
  <si>
    <t>１区</t>
    <rPh sb="1" eb="2">
      <t>ク</t>
    </rPh>
    <phoneticPr fontId="3"/>
  </si>
  <si>
    <t>5区</t>
    <rPh sb="1" eb="2">
      <t>ク</t>
    </rPh>
    <phoneticPr fontId="3"/>
  </si>
  <si>
    <t>4区</t>
    <rPh sb="1" eb="2">
      <t>ク</t>
    </rPh>
    <phoneticPr fontId="3"/>
  </si>
  <si>
    <t>2区</t>
    <rPh sb="1" eb="2">
      <t>ク</t>
    </rPh>
    <phoneticPr fontId="3"/>
  </si>
  <si>
    <t>3区</t>
    <rPh sb="1" eb="2">
      <t>ク</t>
    </rPh>
    <phoneticPr fontId="3"/>
  </si>
  <si>
    <t>増減率については、小数第３位を四捨五入しています。</t>
    <rPh sb="0" eb="3">
      <t>ゾウゲンリツ</t>
    </rPh>
    <rPh sb="9" eb="11">
      <t>ショウスウ</t>
    </rPh>
    <rPh sb="11" eb="12">
      <t>ダイ</t>
    </rPh>
    <rPh sb="13" eb="14">
      <t>イ</t>
    </rPh>
    <rPh sb="15" eb="19">
      <t>シシャゴニュウ</t>
    </rPh>
    <phoneticPr fontId="3"/>
  </si>
  <si>
    <t>みなかみ町</t>
    <rPh sb="4" eb="5">
      <t>マチ</t>
    </rPh>
    <phoneticPr fontId="4"/>
  </si>
  <si>
    <t>みどり市</t>
    <rPh sb="3" eb="4">
      <t>シ</t>
    </rPh>
    <phoneticPr fontId="4"/>
  </si>
  <si>
    <t>佐波郡</t>
    <rPh sb="0" eb="3">
      <t>サワグン</t>
    </rPh>
    <phoneticPr fontId="3"/>
  </si>
  <si>
    <t>北群馬郡</t>
    <rPh sb="0" eb="1">
      <t>キタ</t>
    </rPh>
    <rPh sb="1" eb="4">
      <t>グンマグン</t>
    </rPh>
    <phoneticPr fontId="4"/>
  </si>
  <si>
    <t>東吾妻町</t>
    <rPh sb="0" eb="1">
      <t>ヒガシ</t>
    </rPh>
    <rPh sb="1" eb="4">
      <t>アガツママチ</t>
    </rPh>
    <phoneticPr fontId="4"/>
  </si>
  <si>
    <t>甘楽郡</t>
    <rPh sb="0" eb="3">
      <t>カンラグン</t>
    </rPh>
    <phoneticPr fontId="4"/>
  </si>
  <si>
    <t>吾妻郡</t>
    <rPh sb="0" eb="3">
      <t>アガツマグン</t>
    </rPh>
    <phoneticPr fontId="4"/>
  </si>
  <si>
    <t>利根郡</t>
    <rPh sb="0" eb="3">
      <t>トネグン</t>
    </rPh>
    <phoneticPr fontId="4"/>
  </si>
  <si>
    <t>邑楽郡</t>
    <rPh sb="0" eb="3">
      <t>オウラグン</t>
    </rPh>
    <phoneticPr fontId="4"/>
  </si>
  <si>
    <t>市</t>
    <rPh sb="0" eb="1">
      <t>シ</t>
    </rPh>
    <phoneticPr fontId="4"/>
  </si>
  <si>
    <t>市町村名</t>
    <rPh sb="0" eb="3">
      <t>しちょうそん</t>
    </rPh>
    <rPh sb="3" eb="4">
      <t>めい</t>
    </rPh>
    <phoneticPr fontId="11" type="Hiragana"/>
  </si>
  <si>
    <t>男</t>
    <rPh sb="0" eb="1">
      <t>おとこ</t>
    </rPh>
    <phoneticPr fontId="11" type="Hiragana"/>
  </si>
  <si>
    <t>女</t>
    <rPh sb="0" eb="1">
      <t>おんな</t>
    </rPh>
    <phoneticPr fontId="11" type="Hiragana"/>
  </si>
  <si>
    <t>計</t>
    <rPh sb="0" eb="1">
      <t>けい</t>
    </rPh>
    <phoneticPr fontId="11" type="Hiragana"/>
  </si>
  <si>
    <t>前橋市</t>
    <rPh sb="0" eb="3">
      <t>まえばしし</t>
    </rPh>
    <phoneticPr fontId="11" type="Hiragana"/>
  </si>
  <si>
    <t>沼田市</t>
    <rPh sb="0" eb="3">
      <t>ぬまたし</t>
    </rPh>
    <phoneticPr fontId="11" type="Hiragana"/>
  </si>
  <si>
    <t>片品村</t>
    <rPh sb="0" eb="3">
      <t>かたしなむら</t>
    </rPh>
    <phoneticPr fontId="11" type="Hiragana"/>
  </si>
  <si>
    <t>川場村</t>
    <rPh sb="0" eb="3">
      <t>かわばむら</t>
    </rPh>
    <phoneticPr fontId="11" type="Hiragana"/>
  </si>
  <si>
    <t>昭和村</t>
    <rPh sb="0" eb="3">
      <t>しょうわむら</t>
    </rPh>
    <phoneticPr fontId="11" type="Hiragana"/>
  </si>
  <si>
    <t>みなかみ町</t>
    <rPh sb="4" eb="5">
      <t>まち</t>
    </rPh>
    <phoneticPr fontId="11" type="Hiragana"/>
  </si>
  <si>
    <t>伊勢崎市</t>
    <rPh sb="0" eb="4">
      <t>いせさきし</t>
    </rPh>
    <phoneticPr fontId="11" type="Hiragana"/>
  </si>
  <si>
    <t>玉村町</t>
    <rPh sb="0" eb="3">
      <t>たまむらまち</t>
    </rPh>
    <phoneticPr fontId="11" type="Hiragana"/>
  </si>
  <si>
    <t>館林市</t>
    <rPh sb="0" eb="3">
      <t>たてばやしし</t>
    </rPh>
    <phoneticPr fontId="11" type="Hiragana"/>
  </si>
  <si>
    <t>板倉町</t>
    <rPh sb="0" eb="3">
      <t>いたくらまち</t>
    </rPh>
    <phoneticPr fontId="11" type="Hiragana"/>
  </si>
  <si>
    <t>明和町</t>
    <rPh sb="0" eb="3">
      <t>めいわまち</t>
    </rPh>
    <phoneticPr fontId="11" type="Hiragana"/>
  </si>
  <si>
    <t>千代田町</t>
    <rPh sb="0" eb="4">
      <t>ちよだまち</t>
    </rPh>
    <phoneticPr fontId="11" type="Hiragana"/>
  </si>
  <si>
    <t>大泉町</t>
    <rPh sb="0" eb="3">
      <t>おおいずみまち</t>
    </rPh>
    <phoneticPr fontId="11" type="Hiragana"/>
  </si>
  <si>
    <t>邑楽町</t>
    <rPh sb="0" eb="3">
      <t>おうらまち</t>
    </rPh>
    <phoneticPr fontId="11" type="Hiragana"/>
  </si>
  <si>
    <t>高崎市(４区)</t>
    <rPh sb="0" eb="3">
      <t>たかさきし</t>
    </rPh>
    <rPh sb="5" eb="6">
      <t>く</t>
    </rPh>
    <phoneticPr fontId="11" type="Hiragana"/>
  </si>
  <si>
    <t>藤岡市</t>
    <rPh sb="0" eb="3">
      <t>ふじおかし</t>
    </rPh>
    <phoneticPr fontId="11" type="Hiragana"/>
  </si>
  <si>
    <t>上野村</t>
    <rPh sb="0" eb="3">
      <t>うえのむら</t>
    </rPh>
    <phoneticPr fontId="11" type="Hiragana"/>
  </si>
  <si>
    <t>神流町</t>
    <rPh sb="0" eb="1">
      <t>かみ</t>
    </rPh>
    <rPh sb="1" eb="2">
      <t>りゅう</t>
    </rPh>
    <rPh sb="2" eb="3">
      <t>まち</t>
    </rPh>
    <phoneticPr fontId="11" type="Hiragana"/>
  </si>
  <si>
    <t>高崎市(５区)</t>
    <rPh sb="0" eb="3">
      <t>たかさきし</t>
    </rPh>
    <rPh sb="5" eb="6">
      <t>く</t>
    </rPh>
    <phoneticPr fontId="11" type="Hiragana"/>
  </si>
  <si>
    <t>富岡市</t>
    <rPh sb="0" eb="3">
      <t>とみおかし</t>
    </rPh>
    <phoneticPr fontId="11" type="Hiragana"/>
  </si>
  <si>
    <t>安中市</t>
    <rPh sb="0" eb="3">
      <t>あんなかし</t>
    </rPh>
    <phoneticPr fontId="11" type="Hiragana"/>
  </si>
  <si>
    <t>榛東村</t>
    <rPh sb="0" eb="3">
      <t>しんとうむら</t>
    </rPh>
    <phoneticPr fontId="11" type="Hiragana"/>
  </si>
  <si>
    <t>吉岡町</t>
    <rPh sb="0" eb="3">
      <t>よしおかまち</t>
    </rPh>
    <phoneticPr fontId="11" type="Hiragana"/>
  </si>
  <si>
    <t>下仁田町</t>
    <rPh sb="0" eb="4">
      <t>しもにたまち</t>
    </rPh>
    <phoneticPr fontId="11" type="Hiragana"/>
  </si>
  <si>
    <t>南牧村</t>
    <rPh sb="0" eb="3">
      <t>なんもくむら</t>
    </rPh>
    <phoneticPr fontId="11" type="Hiragana"/>
  </si>
  <si>
    <t>甘楽町</t>
    <rPh sb="0" eb="3">
      <t>かんらまち</t>
    </rPh>
    <phoneticPr fontId="11" type="Hiragana"/>
  </si>
  <si>
    <t>中之条町</t>
    <rPh sb="0" eb="4">
      <t>なかのじょうまち</t>
    </rPh>
    <phoneticPr fontId="11" type="Hiragana"/>
  </si>
  <si>
    <t>長野原町</t>
    <rPh sb="0" eb="4">
      <t>ながのはらまち</t>
    </rPh>
    <phoneticPr fontId="11" type="Hiragana"/>
  </si>
  <si>
    <t>嬬恋村</t>
    <rPh sb="0" eb="3">
      <t>つまごいむら</t>
    </rPh>
    <phoneticPr fontId="11" type="Hiragana"/>
  </si>
  <si>
    <t>草津町</t>
    <rPh sb="0" eb="3">
      <t>くさつまち</t>
    </rPh>
    <phoneticPr fontId="11" type="Hiragana"/>
  </si>
  <si>
    <t>高山村</t>
    <rPh sb="0" eb="3">
      <t>たかやまむら</t>
    </rPh>
    <phoneticPr fontId="11" type="Hiragana"/>
  </si>
  <si>
    <t>東吾妻町</t>
    <rPh sb="0" eb="1">
      <t>ひがし</t>
    </rPh>
    <rPh sb="1" eb="4">
      <t>あがつままち</t>
    </rPh>
    <phoneticPr fontId="11" type="Hiragana"/>
  </si>
  <si>
    <t>県計</t>
    <rPh sb="0" eb="1">
      <t>けん</t>
    </rPh>
    <rPh sb="1" eb="2">
      <t>けい</t>
    </rPh>
    <phoneticPr fontId="11" type="Hiragana"/>
  </si>
  <si>
    <t>＜ 在　外 ＞</t>
    <rPh sb="2" eb="3">
      <t>ザイ</t>
    </rPh>
    <rPh sb="4" eb="5">
      <t>ガイ</t>
    </rPh>
    <phoneticPr fontId="4"/>
  </si>
  <si>
    <t>　＜ 在　外 ＞</t>
    <rPh sb="3" eb="4">
      <t>ザイ</t>
    </rPh>
    <rPh sb="5" eb="6">
      <t>ガイ</t>
    </rPh>
    <phoneticPr fontId="4"/>
  </si>
  <si>
    <t>多野郡</t>
    <rPh sb="0" eb="3">
      <t>タノグン</t>
    </rPh>
    <phoneticPr fontId="4"/>
  </si>
  <si>
    <t>衆議院</t>
    <rPh sb="0" eb="1">
      <t>シュウ</t>
    </rPh>
    <rPh sb="1" eb="2">
      <t>マコト</t>
    </rPh>
    <rPh sb="2" eb="3">
      <t>イン</t>
    </rPh>
    <phoneticPr fontId="4"/>
  </si>
  <si>
    <t>＜ 国　内 ＞</t>
    <rPh sb="2" eb="3">
      <t>クニ</t>
    </rPh>
    <rPh sb="4" eb="5">
      <t>ウチ</t>
    </rPh>
    <phoneticPr fontId="4"/>
  </si>
  <si>
    <t>差　引　増　減</t>
    <phoneticPr fontId="4"/>
  </si>
  <si>
    <t>差　引　増　減</t>
    <phoneticPr fontId="9"/>
  </si>
  <si>
    <t>＜国内＋在外＞</t>
    <rPh sb="1" eb="3">
      <t>コクナイ</t>
    </rPh>
    <rPh sb="4" eb="6">
      <t>ザイガイ</t>
    </rPh>
    <phoneticPr fontId="4"/>
  </si>
  <si>
    <t>うち18歳</t>
    <rPh sb="3" eb="4">
      <t>サイ</t>
    </rPh>
    <phoneticPr fontId="4"/>
  </si>
  <si>
    <t>うち19歳</t>
    <rPh sb="3" eb="4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</si>
  <si>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</si>
  <si>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</si>
  <si>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</si>
  <si>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現在）[対前回]</t>
  </si>
  <si>
    <t>＜市町村別＞　　選挙人名簿登録者数　（選挙時登録</t>
    <rPh sb="1" eb="4">
      <t>シチョウソン</t>
    </rPh>
    <rPh sb="4" eb="5">
      <t>ベツ</t>
    </rPh>
    <phoneticPr fontId="4"/>
  </si>
  <si>
    <t>＜市町村別＞　在外選挙人名簿登録者数　（</t>
    <phoneticPr fontId="4"/>
  </si>
  <si>
    <t>＜市町村別＞　　選挙人名簿登録者数　（</t>
    <rPh sb="1" eb="4">
      <t>シチョウソン</t>
    </rPh>
    <rPh sb="4" eb="5">
      <t>ベツ</t>
    </rPh>
    <phoneticPr fontId="4"/>
  </si>
  <si>
    <t>群馬県第１区計</t>
    <rPh sb="0" eb="3">
      <t>ぐんまけん</t>
    </rPh>
    <rPh sb="3" eb="4">
      <t>だい</t>
    </rPh>
    <rPh sb="5" eb="6">
      <t>く</t>
    </rPh>
    <rPh sb="6" eb="7">
      <t>けい</t>
    </rPh>
    <phoneticPr fontId="11" type="Hiragana"/>
  </si>
  <si>
    <t>群馬県第１区</t>
    <rPh sb="0" eb="3">
      <t>グンマケン</t>
    </rPh>
    <rPh sb="3" eb="4">
      <t>ダイ</t>
    </rPh>
    <rPh sb="5" eb="6">
      <t>ク</t>
    </rPh>
    <phoneticPr fontId="4"/>
  </si>
  <si>
    <t>群馬県第２区</t>
    <rPh sb="0" eb="2">
      <t>グンマケン</t>
    </rPh>
    <rPh sb="2" eb="3">
      <t>ダイ</t>
    </rPh>
    <rPh sb="4" eb="5">
      <t>ク</t>
    </rPh>
    <phoneticPr fontId="4"/>
  </si>
  <si>
    <t>群馬県第３区</t>
    <rPh sb="0" eb="2">
      <t>グンマケン</t>
    </rPh>
    <rPh sb="2" eb="3">
      <t>ダイ</t>
    </rPh>
    <rPh sb="4" eb="5">
      <t>ク</t>
    </rPh>
    <phoneticPr fontId="4"/>
  </si>
  <si>
    <t>群馬県第２区計</t>
    <rPh sb="0" eb="3">
      <t>ぐんまけん</t>
    </rPh>
    <rPh sb="3" eb="4">
      <t>だい</t>
    </rPh>
    <rPh sb="5" eb="6">
      <t>く</t>
    </rPh>
    <rPh sb="6" eb="7">
      <t>けい</t>
    </rPh>
    <phoneticPr fontId="11" type="Hiragana"/>
  </si>
  <si>
    <t>群馬県第３区計</t>
    <rPh sb="0" eb="3">
      <t>ぐんまけん</t>
    </rPh>
    <rPh sb="3" eb="4">
      <t>だい</t>
    </rPh>
    <rPh sb="5" eb="6">
      <t>く</t>
    </rPh>
    <rPh sb="6" eb="7">
      <t>けい</t>
    </rPh>
    <phoneticPr fontId="11" type="Hiragana"/>
  </si>
  <si>
    <t>群馬県第４区</t>
    <rPh sb="0" eb="2">
      <t>グンマケン</t>
    </rPh>
    <rPh sb="2" eb="3">
      <t>ダイ</t>
    </rPh>
    <rPh sb="4" eb="5">
      <t>ク</t>
    </rPh>
    <phoneticPr fontId="4"/>
  </si>
  <si>
    <t>群馬県第４区計</t>
    <rPh sb="0" eb="3">
      <t>ぐんまけん</t>
    </rPh>
    <rPh sb="3" eb="4">
      <t>だい</t>
    </rPh>
    <rPh sb="5" eb="6">
      <t>く</t>
    </rPh>
    <rPh sb="6" eb="7">
      <t>けい</t>
    </rPh>
    <phoneticPr fontId="11" type="Hiragana"/>
  </si>
  <si>
    <t>群馬県第５区</t>
    <rPh sb="0" eb="2">
      <t>グンマケン</t>
    </rPh>
    <rPh sb="2" eb="3">
      <t>ダイ</t>
    </rPh>
    <rPh sb="4" eb="5">
      <t>ク</t>
    </rPh>
    <phoneticPr fontId="4"/>
  </si>
  <si>
    <t>群馬県第５区計</t>
    <rPh sb="0" eb="3">
      <t>ぐんまけん</t>
    </rPh>
    <rPh sb="3" eb="4">
      <t>だい</t>
    </rPh>
    <rPh sb="5" eb="6">
      <t>く</t>
    </rPh>
    <rPh sb="6" eb="7">
      <t>けい</t>
    </rPh>
    <phoneticPr fontId="11" type="Hiragana"/>
  </si>
  <si>
    <t>&lt;衆議院小選挙区別&gt; 選挙人名簿登録者数（選挙時登録</t>
    <phoneticPr fontId="4"/>
  </si>
  <si>
    <t>衆議院
小選挙区</t>
    <rPh sb="0" eb="3">
      <t>しゅうぎいん</t>
    </rPh>
    <rPh sb="4" eb="5">
      <t>しょう</t>
    </rPh>
    <rPh sb="5" eb="8">
      <t>せんきょく</t>
    </rPh>
    <phoneticPr fontId="11" type="Hiragana"/>
  </si>
  <si>
    <t>18歳・19歳の登録者数について、年齢は選挙期日現在で集計しています。</t>
    <phoneticPr fontId="3"/>
  </si>
  <si>
    <t>注1</t>
    <rPh sb="0" eb="1">
      <t>チュウ</t>
    </rPh>
    <phoneticPr fontId="3"/>
  </si>
  <si>
    <t>注2</t>
    <rPh sb="0" eb="1">
      <t>チュウ</t>
    </rPh>
    <phoneticPr fontId="4"/>
  </si>
  <si>
    <t>&lt;衆議院小選挙区別&gt; 選挙人名簿登録者数（</t>
    <rPh sb="1" eb="4">
      <t>シュウギイン</t>
    </rPh>
    <phoneticPr fontId="4"/>
  </si>
  <si>
    <t>衆議院
小選挙区</t>
    <rPh sb="0" eb="3">
      <t>シュウギイン</t>
    </rPh>
    <rPh sb="4" eb="8">
      <t>ショウセンキョク</t>
    </rPh>
    <phoneticPr fontId="4"/>
  </si>
  <si>
    <t>　令和3年10月18日現在</t>
    <phoneticPr fontId="4"/>
  </si>
  <si>
    <t>注2</t>
    <rPh sb="0" eb="1">
      <t>チュウ</t>
    </rPh>
    <phoneticPr fontId="4"/>
  </si>
  <si>
    <t>桐生市・太田市・渋川市・みどり市の令和３年10月18日現在の登録者数は、旧選挙区で区分せず、各市域内の登録者数の合計としています。そのため、</t>
    <rPh sb="0" eb="3">
      <t>キリュウシ</t>
    </rPh>
    <rPh sb="4" eb="7">
      <t>オオタシ</t>
    </rPh>
    <rPh sb="8" eb="11">
      <t>シブカワシ</t>
    </rPh>
    <rPh sb="15" eb="16">
      <t>シ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ゲンザイ</t>
    </rPh>
    <rPh sb="30" eb="33">
      <t>トウロクシャ</t>
    </rPh>
    <rPh sb="33" eb="34">
      <t>スウ</t>
    </rPh>
    <rPh sb="36" eb="37">
      <t>キュウ</t>
    </rPh>
    <rPh sb="37" eb="40">
      <t>センキョク</t>
    </rPh>
    <rPh sb="41" eb="43">
      <t>クブン</t>
    </rPh>
    <rPh sb="46" eb="47">
      <t>カク</t>
    </rPh>
    <rPh sb="47" eb="49">
      <t>シイキ</t>
    </rPh>
    <rPh sb="49" eb="50">
      <t>ナイ</t>
    </rPh>
    <rPh sb="51" eb="54">
      <t>トウロクシャ</t>
    </rPh>
    <rPh sb="54" eb="55">
      <t>スウ</t>
    </rPh>
    <rPh sb="56" eb="58">
      <t>ゴウケイ</t>
    </rPh>
    <phoneticPr fontId="4"/>
  </si>
  <si>
    <t>選挙区ごとの合計数について、令和３年10月18日現在の数は前回選挙時に発表したものと一致していません。</t>
    <rPh sb="0" eb="3">
      <t>センキョク</t>
    </rPh>
    <rPh sb="6" eb="8">
      <t>ゴウケイ</t>
    </rPh>
    <rPh sb="8" eb="9">
      <t>スウ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27" eb="28">
      <t>カズ</t>
    </rPh>
    <rPh sb="29" eb="31">
      <t>ゼンカイ</t>
    </rPh>
    <rPh sb="31" eb="33">
      <t>センキョ</t>
    </rPh>
    <rPh sb="33" eb="34">
      <t>ジ</t>
    </rPh>
    <rPh sb="35" eb="37">
      <t>ハッピョウ</t>
    </rPh>
    <rPh sb="42" eb="44">
      <t>イッチ</t>
    </rPh>
    <phoneticPr fontId="4"/>
  </si>
  <si>
    <t>そのため、選挙区ごとの合計数について、令和３年10月18日現在の数は前回選挙時に発表したものと一致していません。</t>
    <rPh sb="5" eb="8">
      <t>センキョク</t>
    </rPh>
    <rPh sb="11" eb="13">
      <t>ゴウケイ</t>
    </rPh>
    <rPh sb="13" eb="14">
      <t>スウ</t>
    </rPh>
    <rPh sb="19" eb="21">
      <t>レイワ</t>
    </rPh>
    <rPh sb="22" eb="23">
      <t>ネン</t>
    </rPh>
    <rPh sb="25" eb="26">
      <t>ガツ</t>
    </rPh>
    <rPh sb="28" eb="29">
      <t>ニチ</t>
    </rPh>
    <rPh sb="29" eb="31">
      <t>ゲンザイ</t>
    </rPh>
    <rPh sb="32" eb="33">
      <t>カズ</t>
    </rPh>
    <rPh sb="34" eb="36">
      <t>ゼンカイ</t>
    </rPh>
    <rPh sb="36" eb="38">
      <t>センキョ</t>
    </rPh>
    <rPh sb="38" eb="39">
      <t>ジ</t>
    </rPh>
    <rPh sb="40" eb="42">
      <t>ハッピョウ</t>
    </rPh>
    <rPh sb="47" eb="49">
      <t>イッチ</t>
    </rPh>
    <phoneticPr fontId="4"/>
  </si>
  <si>
    <t>桐生市・太田市・渋川市・みどり市の令和３年10月18日現在の登録者数は、旧選挙区で区分せず、各市域内の登録者数の合計としています。</t>
    <rPh sb="0" eb="3">
      <t>キリュウシ</t>
    </rPh>
    <rPh sb="4" eb="7">
      <t>オオタシ</t>
    </rPh>
    <rPh sb="8" eb="11">
      <t>シブカワシ</t>
    </rPh>
    <rPh sb="15" eb="16">
      <t>シ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ゲンザイ</t>
    </rPh>
    <rPh sb="30" eb="33">
      <t>トウロクシャ</t>
    </rPh>
    <rPh sb="33" eb="34">
      <t>スウ</t>
    </rPh>
    <rPh sb="36" eb="37">
      <t>キュウ</t>
    </rPh>
    <rPh sb="37" eb="40">
      <t>センキョク</t>
    </rPh>
    <rPh sb="41" eb="43">
      <t>クブン</t>
    </rPh>
    <rPh sb="46" eb="47">
      <t>カク</t>
    </rPh>
    <rPh sb="47" eb="49">
      <t>シイキ</t>
    </rPh>
    <rPh sb="49" eb="50">
      <t>ナイ</t>
    </rPh>
    <rPh sb="51" eb="54">
      <t>トウロクシャ</t>
    </rPh>
    <rPh sb="54" eb="55">
      <t>スウ</t>
    </rPh>
    <rPh sb="56" eb="58">
      <t>ゴウケイ</t>
    </rPh>
    <phoneticPr fontId="4"/>
  </si>
  <si>
    <t>桐生市</t>
    <rPh sb="0" eb="2">
      <t>きりゅう</t>
    </rPh>
    <rPh sb="2" eb="3">
      <t>し</t>
    </rPh>
    <phoneticPr fontId="11" type="Hiragana"/>
  </si>
  <si>
    <t>みどり市</t>
    <rPh sb="3" eb="4">
      <t>し</t>
    </rPh>
    <phoneticPr fontId="11" type="Hiragana"/>
  </si>
  <si>
    <t>太田市</t>
    <rPh sb="0" eb="3">
      <t>おおたし</t>
    </rPh>
    <phoneticPr fontId="11" type="Hiragana"/>
  </si>
  <si>
    <t>渋川市</t>
    <rPh sb="0" eb="3">
      <t>しぶかわし</t>
    </rPh>
    <phoneticPr fontId="11" type="Hiragana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</si>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</sst>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[$-411]ggge&quot;年&quot;m&quot;月&quot;d&quot;日現在&quot;;@"/>
  </numFmts>
  <fonts count="21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37" fontId="0" fillId="0" borderId="0"/>
    <xf numFmtId="1" fontId="2" fillId="0" borderId="0"/>
    <xf numFmtId="0" fontId="1" fillId="0" borderId="0">
      <alignment vertical="center"/>
    </xf>
    <xf numFmtId="38" fontId="1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/>
  </cellStyleXfs>
  <cellXfs count="679">
    <xf numFmtId="37" fontId="0" fillId="0" borderId="0" xfId="0"/>
    <xf numFmtId="37" fontId="6" fillId="0" borderId="0" xfId="0" applyFont="1" applyBorder="1" applyAlignment="1" applyProtection="1">
      <alignment vertical="center"/>
    </xf>
    <xf numFmtId="37" fontId="7" fillId="0" borderId="0" xfId="0" applyFont="1" applyAlignment="1" applyProtection="1">
      <alignment horizontal="center" vertical="center"/>
    </xf>
    <xf numFmtId="37" fontId="5" fillId="0" borderId="0" xfId="0" applyFont="1" applyBorder="1" applyAlignment="1" applyProtection="1">
      <alignment horizontal="left" vertical="center"/>
    </xf>
    <xf numFmtId="37" fontId="10" fillId="0" borderId="0" xfId="0" applyFont="1" applyAlignment="1">
      <alignment vertical="center"/>
    </xf>
    <xf numFmtId="37" fontId="12" fillId="0" borderId="0" xfId="0" applyFont="1" applyAlignment="1">
      <alignment vertical="center"/>
    </xf>
    <xf numFmtId="37" fontId="10" fillId="0" borderId="84" xfId="0" applyFont="1" applyBorder="1" applyAlignment="1">
      <alignment vertical="center"/>
    </xf>
    <xf numFmtId="37" fontId="14" fillId="0" borderId="0" xfId="0" applyFont="1" applyAlignment="1" applyProtection="1">
      <alignment vertical="center"/>
    </xf>
    <xf numFmtId="37" fontId="14" fillId="0" borderId="0" xfId="0" applyFont="1"/>
    <xf numFmtId="37" fontId="14" fillId="0" borderId="0" xfId="0" applyFont="1" applyAlignment="1" applyProtection="1">
      <alignment horizontal="center" vertical="center"/>
    </xf>
    <xf numFmtId="37" fontId="14" fillId="0" borderId="0" xfId="0" applyFont="1" applyFill="1" applyAlignment="1" applyProtection="1">
      <alignment horizontal="center" vertical="center"/>
    </xf>
    <xf numFmtId="176" fontId="0" fillId="2" borderId="100" xfId="0" applyNumberFormat="1" applyFont="1" applyFill="1" applyBorder="1" applyAlignment="1">
      <alignment horizontal="right" vertical="center" shrinkToFit="1"/>
    </xf>
    <xf numFmtId="176" fontId="0" fillId="2" borderId="94" xfId="0" applyNumberFormat="1" applyFont="1" applyFill="1" applyBorder="1" applyAlignment="1">
      <alignment horizontal="right" vertical="center" shrinkToFit="1"/>
    </xf>
    <xf numFmtId="176" fontId="0" fillId="2" borderId="101" xfId="0" applyNumberFormat="1" applyFont="1" applyFill="1" applyBorder="1" applyAlignment="1">
      <alignment horizontal="right" vertical="center" shrinkToFit="1"/>
    </xf>
    <xf numFmtId="176" fontId="0" fillId="2" borderId="102" xfId="0" applyNumberFormat="1" applyFont="1" applyFill="1" applyBorder="1" applyAlignment="1">
      <alignment horizontal="right" vertical="center" shrinkToFit="1"/>
    </xf>
    <xf numFmtId="176" fontId="0" fillId="2" borderId="78" xfId="0" applyNumberFormat="1" applyFont="1" applyFill="1" applyBorder="1" applyAlignment="1">
      <alignment horizontal="right" vertical="center" shrinkToFit="1"/>
    </xf>
    <xf numFmtId="176" fontId="0" fillId="2" borderId="77" xfId="0" applyNumberFormat="1" applyFont="1" applyFill="1" applyBorder="1" applyAlignment="1">
      <alignment horizontal="right" vertical="center" shrinkToFit="1"/>
    </xf>
    <xf numFmtId="176" fontId="0" fillId="2" borderId="103" xfId="0" applyNumberFormat="1" applyFont="1" applyFill="1" applyBorder="1" applyAlignment="1">
      <alignment horizontal="right" vertical="center" shrinkToFit="1"/>
    </xf>
    <xf numFmtId="176" fontId="0" fillId="2" borderId="96" xfId="0" applyNumberFormat="1" applyFont="1" applyFill="1" applyBorder="1" applyAlignment="1">
      <alignment horizontal="right" vertical="center" shrinkToFit="1"/>
    </xf>
    <xf numFmtId="176" fontId="0" fillId="2" borderId="104" xfId="0" applyNumberFormat="1" applyFont="1" applyFill="1" applyBorder="1" applyAlignment="1">
      <alignment horizontal="right" vertical="center" shrinkToFit="1"/>
    </xf>
    <xf numFmtId="176" fontId="0" fillId="2" borderId="105" xfId="0" applyNumberFormat="1" applyFont="1" applyFill="1" applyBorder="1" applyAlignment="1">
      <alignment horizontal="right" vertical="center" shrinkToFit="1"/>
    </xf>
    <xf numFmtId="176" fontId="0" fillId="2" borderId="79" xfId="0" applyNumberFormat="1" applyFont="1" applyFill="1" applyBorder="1" applyAlignment="1">
      <alignment horizontal="right" vertical="center" shrinkToFit="1"/>
    </xf>
    <xf numFmtId="176" fontId="10" fillId="2" borderId="106" xfId="0" applyNumberFormat="1" applyFont="1" applyFill="1" applyBorder="1" applyAlignment="1">
      <alignment horizontal="right" vertical="center" shrinkToFit="1"/>
    </xf>
    <xf numFmtId="176" fontId="10" fillId="2" borderId="97" xfId="0" applyNumberFormat="1" applyFont="1" applyFill="1" applyBorder="1" applyAlignment="1">
      <alignment horizontal="right" vertical="center" shrinkToFit="1"/>
    </xf>
    <xf numFmtId="176" fontId="10" fillId="2" borderId="107" xfId="0" applyNumberFormat="1" applyFont="1" applyFill="1" applyBorder="1" applyAlignment="1">
      <alignment horizontal="right" vertical="center" shrinkToFit="1"/>
    </xf>
    <xf numFmtId="176" fontId="10" fillId="2" borderId="17" xfId="0" applyNumberFormat="1" applyFont="1" applyFill="1" applyBorder="1" applyAlignment="1">
      <alignment horizontal="right" vertical="center" shrinkToFit="1"/>
    </xf>
    <xf numFmtId="176" fontId="0" fillId="2" borderId="109" xfId="0" applyNumberFormat="1" applyFont="1" applyFill="1" applyBorder="1" applyAlignment="1">
      <alignment horizontal="right" vertical="center" shrinkToFit="1"/>
    </xf>
    <xf numFmtId="176" fontId="0" fillId="2" borderId="99" xfId="0" applyNumberFormat="1" applyFont="1" applyFill="1" applyBorder="1" applyAlignment="1">
      <alignment horizontal="right" vertical="center" shrinkToFit="1"/>
    </xf>
    <xf numFmtId="176" fontId="0" fillId="2" borderId="110" xfId="0" applyNumberFormat="1" applyFont="1" applyFill="1" applyBorder="1" applyAlignment="1">
      <alignment horizontal="right" vertical="center" shrinkToFit="1"/>
    </xf>
    <xf numFmtId="176" fontId="0" fillId="2" borderId="111" xfId="0" applyNumberFormat="1" applyFont="1" applyFill="1" applyBorder="1" applyAlignment="1">
      <alignment horizontal="right" vertical="center" shrinkToFit="1"/>
    </xf>
    <xf numFmtId="176" fontId="0" fillId="2" borderId="81" xfId="0" applyNumberFormat="1" applyFont="1" applyFill="1" applyBorder="1" applyAlignment="1">
      <alignment horizontal="right" vertical="center" shrinkToFit="1"/>
    </xf>
    <xf numFmtId="176" fontId="10" fillId="2" borderId="59" xfId="0" applyNumberFormat="1" applyFont="1" applyFill="1" applyBorder="1" applyAlignment="1">
      <alignment horizontal="right" vertical="center" shrinkToFit="1"/>
    </xf>
    <xf numFmtId="37" fontId="14" fillId="0" borderId="1" xfId="0" applyFont="1" applyBorder="1" applyAlignment="1" applyProtection="1">
      <alignment horizontal="center" vertical="center"/>
    </xf>
    <xf numFmtId="37" fontId="14" fillId="0" borderId="4" xfId="0" applyFont="1" applyBorder="1" applyAlignment="1" applyProtection="1">
      <alignment horizontal="left" vertical="center"/>
    </xf>
    <xf numFmtId="37" fontId="14" fillId="0" borderId="1" xfId="0" applyFont="1" applyBorder="1" applyAlignment="1" applyProtection="1">
      <alignment horizontal="left" vertical="center"/>
    </xf>
    <xf numFmtId="37" fontId="14" fillId="0" borderId="11" xfId="0" applyFont="1" applyBorder="1" applyAlignment="1" applyProtection="1">
      <alignment horizontal="left" vertical="center"/>
    </xf>
    <xf numFmtId="37" fontId="14" fillId="0" borderId="15" xfId="0" applyFont="1" applyBorder="1" applyAlignment="1" applyProtection="1">
      <alignment horizontal="left" vertical="center"/>
    </xf>
    <xf numFmtId="37" fontId="16" fillId="0" borderId="4" xfId="0" applyFont="1" applyBorder="1" applyAlignment="1" applyProtection="1">
      <alignment horizontal="left" vertical="center"/>
    </xf>
    <xf numFmtId="37" fontId="14" fillId="0" borderId="91" xfId="0" applyFont="1" applyBorder="1" applyAlignment="1" applyProtection="1">
      <alignment vertical="center"/>
    </xf>
    <xf numFmtId="37" fontId="14" fillId="0" borderId="85" xfId="0" applyFont="1" applyBorder="1" applyAlignment="1" applyProtection="1">
      <alignment horizontal="left" vertical="center"/>
    </xf>
    <xf numFmtId="37" fontId="14" fillId="0" borderId="88" xfId="0" applyFont="1" applyBorder="1" applyAlignment="1" applyProtection="1">
      <alignment vertical="center"/>
    </xf>
    <xf numFmtId="37" fontId="14" fillId="0" borderId="57" xfId="0" applyFont="1" applyFill="1" applyBorder="1" applyAlignment="1" applyProtection="1">
      <alignment horizontal="left" vertical="center"/>
    </xf>
    <xf numFmtId="37" fontId="14" fillId="0" borderId="86" xfId="0" applyFont="1" applyBorder="1" applyAlignment="1" applyProtection="1">
      <alignment vertical="center"/>
    </xf>
    <xf numFmtId="37" fontId="14" fillId="0" borderId="54" xfId="0" applyFont="1" applyFill="1" applyBorder="1" applyAlignment="1" applyProtection="1">
      <alignment horizontal="left" vertical="center"/>
    </xf>
    <xf numFmtId="37" fontId="14" fillId="0" borderId="54" xfId="0" applyFont="1" applyBorder="1" applyAlignment="1" applyProtection="1">
      <alignment horizontal="left" vertical="center"/>
    </xf>
    <xf numFmtId="37" fontId="14" fillId="0" borderId="58" xfId="0" applyFont="1" applyBorder="1" applyAlignment="1" applyProtection="1">
      <alignment horizontal="left" vertical="center"/>
    </xf>
    <xf numFmtId="37" fontId="14" fillId="0" borderId="5" xfId="0" applyFont="1" applyBorder="1" applyAlignment="1" applyProtection="1">
      <alignment vertical="center"/>
    </xf>
    <xf numFmtId="37" fontId="14" fillId="0" borderId="112" xfId="0" applyFont="1" applyBorder="1" applyAlignment="1" applyProtection="1">
      <alignment horizontal="center" vertical="center"/>
    </xf>
    <xf numFmtId="37" fontId="14" fillId="0" borderId="113" xfId="0" applyFont="1" applyBorder="1" applyAlignment="1" applyProtection="1">
      <alignment vertical="center"/>
    </xf>
    <xf numFmtId="37" fontId="14" fillId="0" borderId="114" xfId="0" applyFont="1" applyBorder="1" applyAlignment="1" applyProtection="1">
      <alignment horizontal="center" vertical="center"/>
    </xf>
    <xf numFmtId="37" fontId="14" fillId="0" borderId="115" xfId="0" applyFont="1" applyBorder="1" applyAlignment="1" applyProtection="1">
      <alignment vertical="center"/>
    </xf>
    <xf numFmtId="37" fontId="14" fillId="0" borderId="45" xfId="0" applyFont="1" applyBorder="1" applyAlignment="1" applyProtection="1">
      <alignment horizontal="center" vertical="center"/>
    </xf>
    <xf numFmtId="37" fontId="14" fillId="0" borderId="4" xfId="0" applyFont="1" applyBorder="1" applyAlignment="1" applyProtection="1">
      <alignment horizontal="center" vertical="center"/>
    </xf>
    <xf numFmtId="37" fontId="16" fillId="0" borderId="4" xfId="0" applyFont="1" applyBorder="1" applyAlignment="1" applyProtection="1">
      <alignment horizontal="left" vertical="center" shrinkToFit="1"/>
    </xf>
    <xf numFmtId="37" fontId="14" fillId="0" borderId="116" xfId="0" applyFont="1" applyBorder="1" applyAlignment="1" applyProtection="1">
      <alignment vertical="center"/>
    </xf>
    <xf numFmtId="37" fontId="14" fillId="0" borderId="87" xfId="0" applyFont="1" applyBorder="1" applyAlignment="1" applyProtection="1">
      <alignment vertical="center"/>
    </xf>
    <xf numFmtId="37" fontId="14" fillId="2" borderId="78" xfId="0" applyFont="1" applyFill="1" applyBorder="1" applyAlignment="1">
      <alignment horizontal="center" vertical="center"/>
    </xf>
    <xf numFmtId="37" fontId="14" fillId="2" borderId="94" xfId="0" applyFont="1" applyFill="1" applyBorder="1" applyAlignment="1">
      <alignment horizontal="center" vertical="center"/>
    </xf>
    <xf numFmtId="37" fontId="14" fillId="2" borderId="77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/>
    </xf>
    <xf numFmtId="37" fontId="16" fillId="2" borderId="100" xfId="0" applyFont="1" applyFill="1" applyBorder="1" applyAlignment="1">
      <alignment horizontal="center" vertical="center"/>
    </xf>
    <xf numFmtId="37" fontId="16" fillId="2" borderId="94" xfId="0" applyFont="1" applyFill="1" applyBorder="1" applyAlignment="1">
      <alignment horizontal="center" vertical="center"/>
    </xf>
    <xf numFmtId="37" fontId="16" fillId="2" borderId="101" xfId="0" applyFont="1" applyFill="1" applyBorder="1" applyAlignment="1">
      <alignment horizontal="center" vertical="center"/>
    </xf>
    <xf numFmtId="37" fontId="16" fillId="2" borderId="102" xfId="0" applyFont="1" applyFill="1" applyBorder="1" applyAlignment="1">
      <alignment horizontal="center" vertical="center"/>
    </xf>
    <xf numFmtId="37" fontId="16" fillId="2" borderId="78" xfId="0" applyFont="1" applyFill="1" applyBorder="1" applyAlignment="1">
      <alignment horizontal="center" vertical="center"/>
    </xf>
    <xf numFmtId="37" fontId="10" fillId="0" borderId="0" xfId="0" applyFont="1" applyBorder="1" applyAlignment="1">
      <alignment vertical="center"/>
    </xf>
    <xf numFmtId="37" fontId="17" fillId="0" borderId="0" xfId="0" quotePrefix="1" applyFont="1" applyAlignment="1" applyProtection="1">
      <alignment horizontal="left" vertical="top"/>
    </xf>
    <xf numFmtId="37" fontId="12" fillId="0" borderId="0" xfId="0" applyFont="1" applyBorder="1" applyAlignment="1">
      <alignment vertical="center"/>
    </xf>
    <xf numFmtId="37" fontId="7" fillId="0" borderId="0" xfId="0" applyFont="1" applyBorder="1" applyAlignment="1" applyProtection="1">
      <alignment horizontal="right" vertical="center"/>
    </xf>
    <xf numFmtId="37" fontId="7" fillId="0" borderId="0" xfId="0" applyFont="1" applyAlignment="1" applyProtection="1">
      <alignment horizontal="right" vertical="center"/>
    </xf>
    <xf numFmtId="37" fontId="14" fillId="0" borderId="49" xfId="0" applyFont="1" applyBorder="1" applyAlignment="1" applyProtection="1">
      <alignment horizontal="center" vertical="center"/>
    </xf>
    <xf numFmtId="37" fontId="14" fillId="0" borderId="161" xfId="0" applyFont="1" applyBorder="1" applyAlignment="1" applyProtection="1">
      <alignment horizontal="center" vertical="center"/>
    </xf>
    <xf numFmtId="37" fontId="14" fillId="0" borderId="0" xfId="0" applyFont="1" applyBorder="1" applyAlignment="1" applyProtection="1">
      <alignment horizontal="center" vertical="center"/>
    </xf>
    <xf numFmtId="37" fontId="14" fillId="0" borderId="208" xfId="0" applyFont="1" applyBorder="1" applyAlignment="1" applyProtection="1">
      <alignment horizontal="center" vertical="center"/>
    </xf>
    <xf numFmtId="37" fontId="14" fillId="0" borderId="209" xfId="0" applyFont="1" applyBorder="1" applyAlignment="1" applyProtection="1">
      <alignment horizontal="center" vertical="center"/>
    </xf>
    <xf numFmtId="37" fontId="0" fillId="0" borderId="0" xfId="0" applyFont="1" applyAlignment="1">
      <alignment vertical="center"/>
    </xf>
    <xf numFmtId="37" fontId="0" fillId="0" borderId="0" xfId="0" applyNumberFormat="1" applyFont="1" applyBorder="1" applyAlignment="1" applyProtection="1">
      <alignment vertical="center"/>
    </xf>
    <xf numFmtId="176" fontId="0" fillId="0" borderId="30" xfId="0" applyNumberFormat="1" applyFont="1" applyBorder="1" applyAlignment="1" applyProtection="1">
      <alignment horizontal="right" vertical="center"/>
    </xf>
    <xf numFmtId="176" fontId="0" fillId="0" borderId="47" xfId="0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</xf>
    <xf numFmtId="176" fontId="0" fillId="0" borderId="28" xfId="0" applyNumberFormat="1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right" vertical="center"/>
    </xf>
    <xf numFmtId="176" fontId="0" fillId="0" borderId="49" xfId="0" applyNumberFormat="1" applyFont="1" applyBorder="1" applyAlignment="1" applyProtection="1">
      <alignment horizontal="right" vertical="center"/>
    </xf>
    <xf numFmtId="176" fontId="0" fillId="0" borderId="8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14" xfId="0" applyNumberFormat="1" applyFont="1" applyBorder="1" applyAlignment="1" applyProtection="1">
      <alignment horizontal="right" vertical="center"/>
    </xf>
    <xf numFmtId="176" fontId="0" fillId="0" borderId="15" xfId="0" applyNumberFormat="1" applyFont="1" applyBorder="1" applyAlignment="1" applyProtection="1">
      <alignment horizontal="right" vertical="center"/>
    </xf>
    <xf numFmtId="176" fontId="0" fillId="0" borderId="44" xfId="0" applyNumberFormat="1" applyFont="1" applyBorder="1" applyAlignment="1" applyProtection="1">
      <alignment horizontal="right" vertical="center"/>
    </xf>
    <xf numFmtId="176" fontId="0" fillId="0" borderId="171" xfId="0" applyNumberFormat="1" applyFont="1" applyBorder="1" applyAlignment="1" applyProtection="1">
      <alignment horizontal="right" vertical="center"/>
    </xf>
    <xf numFmtId="176" fontId="0" fillId="0" borderId="45" xfId="0" applyNumberFormat="1" applyFont="1" applyBorder="1" applyAlignment="1" applyProtection="1">
      <alignment horizontal="right" vertical="center"/>
    </xf>
    <xf numFmtId="37" fontId="5" fillId="2" borderId="77" xfId="0" applyFont="1" applyFill="1" applyBorder="1" applyAlignment="1">
      <alignment horizontal="left" vertical="center"/>
    </xf>
    <xf numFmtId="176" fontId="0" fillId="0" borderId="30" xfId="0" applyNumberFormat="1" applyFont="1" applyFill="1" applyBorder="1" applyAlignment="1" applyProtection="1">
      <alignment horizontal="right" vertical="center" shrinkToFit="1"/>
    </xf>
    <xf numFmtId="176" fontId="0" fillId="0" borderId="138" xfId="0" applyNumberFormat="1" applyFont="1" applyFill="1" applyBorder="1" applyAlignment="1" applyProtection="1">
      <alignment horizontal="right" vertical="center" shrinkToFit="1"/>
    </xf>
    <xf numFmtId="176" fontId="0" fillId="0" borderId="3" xfId="0" applyNumberFormat="1" applyFont="1" applyFill="1" applyBorder="1" applyAlignment="1" applyProtection="1">
      <alignment horizontal="right" vertical="center" shrinkToFit="1"/>
    </xf>
    <xf numFmtId="176" fontId="0" fillId="0" borderId="54" xfId="0" applyNumberFormat="1" applyFont="1" applyBorder="1" applyAlignment="1" applyProtection="1">
      <alignment horizontal="right" vertical="center" shrinkToFit="1"/>
    </xf>
    <xf numFmtId="176" fontId="0" fillId="0" borderId="8" xfId="0" applyNumberFormat="1" applyFont="1" applyFill="1" applyBorder="1" applyAlignment="1" applyProtection="1">
      <alignment horizontal="right" vertical="center" shrinkToFit="1"/>
    </xf>
    <xf numFmtId="176" fontId="0" fillId="0" borderId="7" xfId="0" applyNumberFormat="1" applyFont="1" applyFill="1" applyBorder="1" applyAlignment="1" applyProtection="1">
      <alignment horizontal="right" vertical="center" shrinkToFit="1"/>
    </xf>
    <xf numFmtId="176" fontId="0" fillId="0" borderId="56" xfId="0" applyNumberFormat="1" applyFont="1" applyBorder="1" applyAlignment="1" applyProtection="1">
      <alignment horizontal="right" vertical="center" shrinkToFit="1"/>
    </xf>
    <xf numFmtId="176" fontId="0" fillId="0" borderId="179" xfId="0" applyNumberFormat="1" applyFont="1" applyFill="1" applyBorder="1" applyAlignment="1" applyProtection="1">
      <alignment horizontal="right" vertical="center" shrinkToFit="1"/>
    </xf>
    <xf numFmtId="176" fontId="0" fillId="0" borderId="10" xfId="0" applyNumberFormat="1" applyFont="1" applyFill="1" applyBorder="1" applyAlignment="1" applyProtection="1">
      <alignment horizontal="right" vertical="center" shrinkToFit="1"/>
    </xf>
    <xf numFmtId="176" fontId="0" fillId="0" borderId="57" xfId="0" applyNumberFormat="1" applyFont="1" applyBorder="1" applyAlignment="1" applyProtection="1">
      <alignment horizontal="right" vertical="center" shrinkToFit="1"/>
    </xf>
    <xf numFmtId="176" fontId="0" fillId="0" borderId="126" xfId="0" applyNumberFormat="1" applyFont="1" applyFill="1" applyBorder="1" applyAlignment="1" applyProtection="1">
      <alignment horizontal="right" vertical="center" shrinkToFit="1"/>
    </xf>
    <xf numFmtId="176" fontId="0" fillId="0" borderId="14" xfId="0" applyNumberFormat="1" applyFont="1" applyFill="1" applyBorder="1" applyAlignment="1" applyProtection="1">
      <alignment horizontal="right" vertical="center" shrinkToFit="1"/>
    </xf>
    <xf numFmtId="176" fontId="0" fillId="0" borderId="58" xfId="0" applyNumberFormat="1" applyFont="1" applyBorder="1" applyAlignment="1" applyProtection="1">
      <alignment horizontal="right" vertical="center" shrinkToFit="1"/>
    </xf>
    <xf numFmtId="176" fontId="0" fillId="0" borderId="132" xfId="0" applyNumberFormat="1" applyFont="1" applyFill="1" applyBorder="1" applyAlignment="1" applyProtection="1">
      <alignment horizontal="right" vertical="center" shrinkToFit="1"/>
    </xf>
    <xf numFmtId="176" fontId="0" fillId="0" borderId="17" xfId="0" applyNumberFormat="1" applyFont="1" applyFill="1" applyBorder="1" applyAlignment="1" applyProtection="1">
      <alignment horizontal="right" vertical="center" shrinkToFit="1"/>
    </xf>
    <xf numFmtId="176" fontId="0" fillId="0" borderId="59" xfId="0" applyNumberFormat="1" applyFont="1" applyBorder="1" applyAlignment="1" applyProtection="1">
      <alignment horizontal="right" vertical="center" shrinkToFit="1"/>
    </xf>
    <xf numFmtId="176" fontId="0" fillId="0" borderId="180" xfId="0" applyNumberFormat="1" applyFont="1" applyFill="1" applyBorder="1" applyAlignment="1" applyProtection="1">
      <alignment horizontal="right" vertical="center" shrinkToFit="1"/>
    </xf>
    <xf numFmtId="176" fontId="0" fillId="0" borderId="24" xfId="0" applyNumberFormat="1" applyFont="1" applyFill="1" applyBorder="1" applyAlignment="1" applyProtection="1">
      <alignment horizontal="right" vertical="center" shrinkToFit="1"/>
    </xf>
    <xf numFmtId="176" fontId="0" fillId="0" borderId="52" xfId="0" applyNumberFormat="1" applyFont="1" applyBorder="1" applyAlignment="1" applyProtection="1">
      <alignment horizontal="right" vertical="center" shrinkToFit="1"/>
    </xf>
    <xf numFmtId="176" fontId="0" fillId="0" borderId="28" xfId="0" applyNumberFormat="1" applyFont="1" applyFill="1" applyBorder="1" applyAlignment="1" applyProtection="1">
      <alignment horizontal="right" vertical="center" shrinkToFit="1"/>
    </xf>
    <xf numFmtId="176" fontId="0" fillId="0" borderId="12" xfId="0" applyNumberFormat="1" applyFont="1" applyFill="1" applyBorder="1" applyAlignment="1" applyProtection="1">
      <alignment horizontal="right" vertical="center" shrinkToFit="1"/>
    </xf>
    <xf numFmtId="176" fontId="0" fillId="0" borderId="169" xfId="0" applyNumberFormat="1" applyFont="1" applyFill="1" applyBorder="1" applyAlignment="1" applyProtection="1">
      <alignment horizontal="right" vertical="center" shrinkToFit="1"/>
    </xf>
    <xf numFmtId="176" fontId="0" fillId="0" borderId="38" xfId="0" applyNumberFormat="1" applyFont="1" applyFill="1" applyBorder="1" applyAlignment="1" applyProtection="1">
      <alignment horizontal="right" vertical="center" shrinkToFit="1"/>
    </xf>
    <xf numFmtId="176" fontId="0" fillId="0" borderId="170" xfId="0" applyNumberFormat="1" applyFont="1" applyFill="1" applyBorder="1" applyAlignment="1" applyProtection="1">
      <alignment horizontal="right" vertical="center" shrinkToFit="1"/>
    </xf>
    <xf numFmtId="176" fontId="0" fillId="0" borderId="41" xfId="0" applyNumberFormat="1" applyFont="1" applyFill="1" applyBorder="1" applyAlignment="1" applyProtection="1">
      <alignment horizontal="right" vertical="center" shrinkToFit="1"/>
    </xf>
    <xf numFmtId="176" fontId="0" fillId="0" borderId="171" xfId="0" applyNumberFormat="1" applyFont="1" applyFill="1" applyBorder="1" applyAlignment="1" applyProtection="1">
      <alignment horizontal="right" vertical="center" shrinkToFit="1"/>
    </xf>
    <xf numFmtId="176" fontId="0" fillId="0" borderId="44" xfId="0" applyNumberFormat="1" applyFont="1" applyFill="1" applyBorder="1" applyAlignment="1" applyProtection="1">
      <alignment horizontal="right" vertical="center" shrinkToFit="1"/>
    </xf>
    <xf numFmtId="176" fontId="0" fillId="0" borderId="49" xfId="0" applyNumberFormat="1" applyFont="1" applyFill="1" applyBorder="1" applyAlignment="1" applyProtection="1">
      <alignment horizontal="right" vertical="center" shrinkToFit="1"/>
    </xf>
    <xf numFmtId="37" fontId="14" fillId="0" borderId="79" xfId="0" applyFont="1" applyBorder="1" applyAlignment="1" applyProtection="1">
      <alignment horizontal="center" vertical="center"/>
    </xf>
    <xf numFmtId="37" fontId="14" fillId="0" borderId="124" xfId="0" applyFont="1" applyBorder="1" applyAlignment="1" applyProtection="1">
      <alignment horizontal="center" vertical="center"/>
    </xf>
    <xf numFmtId="37" fontId="14" fillId="0" borderId="153" xfId="0" applyFont="1" applyBorder="1" applyAlignment="1" applyProtection="1">
      <alignment horizontal="center" vertical="center"/>
    </xf>
    <xf numFmtId="37" fontId="14" fillId="0" borderId="15" xfId="0" applyFont="1" applyBorder="1" applyAlignment="1" applyProtection="1">
      <alignment horizontal="center" vertical="center"/>
    </xf>
    <xf numFmtId="37" fontId="14" fillId="0" borderId="144" xfId="0" applyFont="1" applyBorder="1" applyAlignment="1" applyProtection="1">
      <alignment horizontal="center" vertical="center"/>
    </xf>
    <xf numFmtId="37" fontId="14" fillId="0" borderId="125" xfId="0" applyFont="1" applyBorder="1" applyAlignment="1" applyProtection="1">
      <alignment horizontal="center" vertical="center"/>
    </xf>
    <xf numFmtId="37" fontId="14" fillId="0" borderId="93" xfId="0" applyFont="1" applyBorder="1" applyAlignment="1" applyProtection="1">
      <alignment horizontal="center" vertical="center"/>
    </xf>
    <xf numFmtId="37" fontId="20" fillId="0" borderId="0" xfId="0" applyFont="1" applyFill="1" applyBorder="1" applyAlignment="1" applyProtection="1">
      <alignment horizontal="center" vertical="center"/>
    </xf>
    <xf numFmtId="37" fontId="20" fillId="0" borderId="0" xfId="0" applyFont="1" applyAlignment="1">
      <alignment horizontal="center" vertical="center"/>
    </xf>
    <xf numFmtId="37" fontId="0" fillId="0" borderId="0" xfId="0" applyFont="1"/>
    <xf numFmtId="37" fontId="0" fillId="0" borderId="0" xfId="0" applyFont="1" applyFill="1"/>
    <xf numFmtId="37" fontId="0" fillId="0" borderId="0" xfId="0" applyFont="1" applyFill="1" applyAlignment="1">
      <alignment vertical="center"/>
    </xf>
    <xf numFmtId="37" fontId="0" fillId="0" borderId="0" xfId="0" applyFont="1" applyAlignment="1" applyProtection="1">
      <alignment horizontal="center" vertical="center"/>
    </xf>
    <xf numFmtId="37" fontId="0" fillId="0" borderId="0" xfId="0" quotePrefix="1" applyFont="1" applyAlignment="1" applyProtection="1">
      <alignment horizontal="left" vertical="center"/>
    </xf>
    <xf numFmtId="37" fontId="0" fillId="0" borderId="53" xfId="0" applyFont="1" applyBorder="1" applyAlignment="1" applyProtection="1">
      <alignment horizontal="center" vertical="center"/>
    </xf>
    <xf numFmtId="37" fontId="0" fillId="0" borderId="0" xfId="0" applyFont="1" applyBorder="1" applyAlignment="1" applyProtection="1">
      <alignment horizontal="center" vertical="center"/>
    </xf>
    <xf numFmtId="37" fontId="0" fillId="0" borderId="0" xfId="0" quotePrefix="1" applyFont="1" applyBorder="1" applyAlignment="1" applyProtection="1">
      <alignment horizontal="center" vertical="center"/>
    </xf>
    <xf numFmtId="37" fontId="0" fillId="0" borderId="0" xfId="0" applyFont="1" applyBorder="1" applyAlignment="1" applyProtection="1">
      <alignment vertical="center"/>
    </xf>
    <xf numFmtId="176" fontId="0" fillId="0" borderId="2" xfId="4" applyNumberFormat="1" applyFont="1" applyBorder="1" applyAlignment="1" applyProtection="1">
      <alignment horizontal="right" vertical="center" shrinkToFit="1"/>
    </xf>
    <xf numFmtId="176" fontId="0" fillId="0" borderId="3" xfId="4" applyNumberFormat="1" applyFont="1" applyBorder="1" applyAlignment="1" applyProtection="1">
      <alignment horizontal="right" vertical="center" shrinkToFit="1"/>
    </xf>
    <xf numFmtId="176" fontId="0" fillId="0" borderId="4" xfId="4" applyNumberFormat="1" applyFont="1" applyBorder="1" applyAlignment="1" applyProtection="1">
      <alignment horizontal="right" vertical="center" shrinkToFit="1"/>
    </xf>
    <xf numFmtId="176" fontId="0" fillId="0" borderId="28" xfId="4" applyNumberFormat="1" applyFont="1" applyBorder="1" applyAlignment="1" applyProtection="1">
      <alignment horizontal="right" vertical="center" shrinkToFit="1"/>
    </xf>
    <xf numFmtId="176" fontId="0" fillId="0" borderId="162" xfId="4" applyNumberFormat="1" applyFont="1" applyBorder="1" applyAlignment="1" applyProtection="1">
      <alignment horizontal="right" vertical="center" shrinkToFit="1"/>
    </xf>
    <xf numFmtId="176" fontId="0" fillId="0" borderId="48" xfId="4" applyNumberFormat="1" applyFont="1" applyBorder="1" applyAlignment="1" applyProtection="1">
      <alignment horizontal="right" vertical="center" shrinkToFit="1"/>
    </xf>
    <xf numFmtId="176" fontId="0" fillId="0" borderId="178" xfId="4" applyNumberFormat="1" applyFont="1" applyFill="1" applyBorder="1" applyAlignment="1" applyProtection="1">
      <alignment horizontal="right" vertical="center" shrinkToFit="1"/>
    </xf>
    <xf numFmtId="176" fontId="0" fillId="0" borderId="138" xfId="4" applyNumberFormat="1" applyFont="1" applyFill="1" applyBorder="1" applyAlignment="1" applyProtection="1">
      <alignment horizontal="right" vertical="center" shrinkToFit="1"/>
    </xf>
    <xf numFmtId="176" fontId="0" fillId="0" borderId="63" xfId="4" applyNumberFormat="1" applyFont="1" applyBorder="1" applyAlignment="1" applyProtection="1">
      <alignment horizontal="right" vertical="center" shrinkToFit="1"/>
    </xf>
    <xf numFmtId="176" fontId="0" fillId="0" borderId="174" xfId="4" applyNumberFormat="1" applyFont="1" applyBorder="1" applyAlignment="1" applyProtection="1">
      <alignment horizontal="right" vertical="center" shrinkToFit="1"/>
    </xf>
    <xf numFmtId="176" fontId="0" fillId="0" borderId="138" xfId="4" applyNumberFormat="1" applyFont="1" applyBorder="1" applyAlignment="1" applyProtection="1">
      <alignment horizontal="right" vertical="center" shrinkToFit="1"/>
    </xf>
    <xf numFmtId="10" fontId="0" fillId="0" borderId="151" xfId="5" applyNumberFormat="1" applyFont="1" applyBorder="1" applyAlignment="1" applyProtection="1">
      <alignment horizontal="right" vertical="center" shrinkToFit="1"/>
    </xf>
    <xf numFmtId="37" fontId="0" fillId="0" borderId="0" xfId="0" applyFont="1" applyBorder="1" applyAlignment="1" applyProtection="1">
      <alignment horizontal="left" vertical="center"/>
    </xf>
    <xf numFmtId="37" fontId="0" fillId="0" borderId="0" xfId="0" applyNumberFormat="1" applyFont="1" applyBorder="1" applyProtection="1"/>
    <xf numFmtId="10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176" fontId="0" fillId="0" borderId="30" xfId="4" applyNumberFormat="1" applyFont="1" applyFill="1" applyBorder="1" applyAlignment="1" applyProtection="1">
      <alignment horizontal="right" vertical="center" shrinkToFit="1"/>
    </xf>
    <xf numFmtId="176" fontId="0" fillId="0" borderId="3" xfId="4" applyNumberFormat="1" applyFont="1" applyFill="1" applyBorder="1" applyAlignment="1" applyProtection="1">
      <alignment horizontal="right" vertical="center" shrinkToFit="1"/>
    </xf>
    <xf numFmtId="176" fontId="0" fillId="0" borderId="54" xfId="4" applyNumberFormat="1" applyFont="1" applyBorder="1" applyAlignment="1" applyProtection="1">
      <alignment horizontal="right" vertical="center" shrinkToFit="1"/>
    </xf>
    <xf numFmtId="176" fontId="0" fillId="0" borderId="29" xfId="4" applyNumberFormat="1" applyFont="1" applyBorder="1" applyAlignment="1" applyProtection="1">
      <alignment horizontal="right" vertical="center" shrinkToFit="1"/>
    </xf>
    <xf numFmtId="10" fontId="0" fillId="0" borderId="27" xfId="5" applyNumberFormat="1" applyFont="1" applyBorder="1" applyAlignment="1" applyProtection="1">
      <alignment horizontal="right" vertical="center" shrinkToFit="1"/>
    </xf>
    <xf numFmtId="176" fontId="0" fillId="0" borderId="6" xfId="4" applyNumberFormat="1" applyFont="1" applyBorder="1" applyAlignment="1" applyProtection="1">
      <alignment horizontal="right" vertical="center" shrinkToFit="1"/>
    </xf>
    <xf numFmtId="176" fontId="0" fillId="0" borderId="7" xfId="4" applyNumberFormat="1" applyFont="1" applyBorder="1" applyAlignment="1" applyProtection="1">
      <alignment horizontal="right" vertical="center" shrinkToFit="1"/>
    </xf>
    <xf numFmtId="176" fontId="0" fillId="0" borderId="1" xfId="4" applyNumberFormat="1" applyFont="1" applyBorder="1" applyAlignment="1" applyProtection="1">
      <alignment horizontal="right" vertical="center" shrinkToFit="1"/>
    </xf>
    <xf numFmtId="176" fontId="0" fillId="0" borderId="56" xfId="4" applyNumberFormat="1" applyFont="1" applyBorder="1" applyAlignment="1" applyProtection="1">
      <alignment horizontal="right" vertical="center" shrinkToFit="1"/>
    </xf>
    <xf numFmtId="176" fontId="0" fillId="0" borderId="163" xfId="4" applyNumberFormat="1" applyFont="1" applyBorder="1" applyAlignment="1" applyProtection="1">
      <alignment horizontal="right" vertical="center" shrinkToFit="1"/>
    </xf>
    <xf numFmtId="176" fontId="0" fillId="0" borderId="50" xfId="4" applyNumberFormat="1" applyFont="1" applyBorder="1" applyAlignment="1" applyProtection="1">
      <alignment horizontal="right" vertical="center" shrinkToFit="1"/>
    </xf>
    <xf numFmtId="176" fontId="0" fillId="0" borderId="49" xfId="4" applyNumberFormat="1" applyFont="1" applyBorder="1" applyAlignment="1" applyProtection="1">
      <alignment horizontal="right" vertical="center" shrinkToFit="1"/>
    </xf>
    <xf numFmtId="176" fontId="0" fillId="0" borderId="8" xfId="4" applyNumberFormat="1" applyFont="1" applyFill="1" applyBorder="1" applyAlignment="1" applyProtection="1">
      <alignment horizontal="right" vertical="center" shrinkToFit="1"/>
    </xf>
    <xf numFmtId="176" fontId="0" fillId="0" borderId="7" xfId="4" applyNumberFormat="1" applyFont="1" applyFill="1" applyBorder="1" applyAlignment="1" applyProtection="1">
      <alignment horizontal="right" vertical="center" shrinkToFit="1"/>
    </xf>
    <xf numFmtId="176" fontId="0" fillId="0" borderId="64" xfId="4" applyNumberFormat="1" applyFont="1" applyBorder="1" applyAlignment="1" applyProtection="1">
      <alignment horizontal="right" vertical="center" shrinkToFit="1"/>
    </xf>
    <xf numFmtId="10" fontId="0" fillId="0" borderId="33" xfId="5" applyNumberFormat="1" applyFont="1" applyBorder="1" applyAlignment="1" applyProtection="1">
      <alignment horizontal="right" vertical="center" shrinkToFit="1"/>
    </xf>
    <xf numFmtId="176" fontId="0" fillId="0" borderId="30" xfId="4" applyNumberFormat="1" applyFont="1" applyBorder="1" applyAlignment="1" applyProtection="1">
      <alignment horizontal="right" vertical="center" shrinkToFit="1"/>
    </xf>
    <xf numFmtId="176" fontId="0" fillId="0" borderId="9" xfId="4" applyNumberFormat="1" applyFont="1" applyBorder="1" applyAlignment="1" applyProtection="1">
      <alignment horizontal="right" vertical="center" shrinkToFit="1"/>
    </xf>
    <xf numFmtId="176" fontId="0" fillId="0" borderId="10" xfId="4" applyNumberFormat="1" applyFont="1" applyBorder="1" applyAlignment="1" applyProtection="1">
      <alignment horizontal="right" vertical="center" shrinkToFit="1"/>
    </xf>
    <xf numFmtId="176" fontId="0" fillId="0" borderId="11" xfId="4" applyNumberFormat="1" applyFont="1" applyBorder="1" applyAlignment="1" applyProtection="1">
      <alignment horizontal="right" vertical="center" shrinkToFit="1"/>
    </xf>
    <xf numFmtId="176" fontId="0" fillId="0" borderId="152" xfId="4" applyNumberFormat="1" applyFont="1" applyBorder="1" applyAlignment="1" applyProtection="1">
      <alignment horizontal="right" vertical="center" shrinkToFit="1"/>
    </xf>
    <xf numFmtId="176" fontId="0" fillId="0" borderId="190" xfId="4" applyNumberFormat="1" applyFont="1" applyBorder="1" applyAlignment="1" applyProtection="1">
      <alignment horizontal="right" vertical="center" shrinkToFit="1"/>
    </xf>
    <xf numFmtId="176" fontId="0" fillId="0" borderId="123" xfId="4" applyNumberFormat="1" applyFont="1" applyBorder="1" applyAlignment="1" applyProtection="1">
      <alignment horizontal="right" vertical="center" shrinkToFit="1"/>
    </xf>
    <xf numFmtId="176" fontId="0" fillId="0" borderId="119" xfId="4" applyNumberFormat="1" applyFont="1" applyBorder="1" applyAlignment="1" applyProtection="1">
      <alignment horizontal="right" vertical="center" shrinkToFit="1"/>
    </xf>
    <xf numFmtId="176" fontId="0" fillId="0" borderId="179" xfId="4" applyNumberFormat="1" applyFont="1" applyBorder="1" applyAlignment="1" applyProtection="1">
      <alignment horizontal="right" vertical="center" shrinkToFit="1"/>
    </xf>
    <xf numFmtId="176" fontId="0" fillId="0" borderId="57" xfId="4" applyNumberFormat="1" applyFont="1" applyBorder="1" applyAlignment="1" applyProtection="1">
      <alignment horizontal="right" vertical="center" shrinkToFit="1"/>
    </xf>
    <xf numFmtId="176" fontId="0" fillId="0" borderId="65" xfId="4" applyNumberFormat="1" applyFont="1" applyBorder="1" applyAlignment="1" applyProtection="1">
      <alignment horizontal="right" vertical="center" shrinkToFit="1"/>
    </xf>
    <xf numFmtId="10" fontId="0" fillId="0" borderId="66" xfId="5" applyNumberFormat="1" applyFont="1" applyBorder="1" applyAlignment="1" applyProtection="1">
      <alignment horizontal="right" vertical="center" shrinkToFit="1"/>
    </xf>
    <xf numFmtId="176" fontId="0" fillId="0" borderId="154" xfId="4" applyNumberFormat="1" applyFont="1" applyBorder="1" applyAlignment="1" applyProtection="1">
      <alignment horizontal="right" vertical="center" shrinkToFit="1"/>
    </xf>
    <xf numFmtId="176" fontId="0" fillId="0" borderId="13" xfId="4" applyNumberFormat="1" applyFont="1" applyBorder="1" applyAlignment="1" applyProtection="1">
      <alignment horizontal="right" vertical="center" shrinkToFit="1"/>
    </xf>
    <xf numFmtId="176" fontId="0" fillId="0" borderId="14" xfId="4" applyNumberFormat="1" applyFont="1" applyBorder="1" applyAlignment="1" applyProtection="1">
      <alignment horizontal="right" vertical="center" shrinkToFit="1"/>
    </xf>
    <xf numFmtId="176" fontId="0" fillId="0" borderId="84" xfId="4" applyNumberFormat="1" applyFont="1" applyBorder="1" applyAlignment="1" applyProtection="1">
      <alignment horizontal="right" vertical="center" shrinkToFit="1"/>
    </xf>
    <xf numFmtId="176" fontId="0" fillId="0" borderId="168" xfId="4" applyNumberFormat="1" applyFont="1" applyBorder="1" applyAlignment="1" applyProtection="1">
      <alignment horizontal="right" vertical="center" shrinkToFit="1"/>
    </xf>
    <xf numFmtId="176" fontId="0" fillId="0" borderId="188" xfId="4" applyNumberFormat="1" applyFont="1" applyBorder="1" applyAlignment="1" applyProtection="1">
      <alignment horizontal="right" vertical="center" shrinkToFit="1"/>
    </xf>
    <xf numFmtId="176" fontId="0" fillId="0" borderId="126" xfId="4" applyNumberFormat="1" applyFont="1" applyBorder="1" applyAlignment="1" applyProtection="1">
      <alignment horizontal="right" vertical="center" shrinkToFit="1"/>
    </xf>
    <xf numFmtId="176" fontId="0" fillId="0" borderId="15" xfId="4" applyNumberFormat="1" applyFont="1" applyBorder="1" applyAlignment="1" applyProtection="1">
      <alignment horizontal="right" vertical="center" shrinkToFit="1"/>
    </xf>
    <xf numFmtId="176" fontId="0" fillId="0" borderId="58" xfId="4" applyNumberFormat="1" applyFont="1" applyBorder="1" applyAlignment="1" applyProtection="1">
      <alignment horizontal="right" vertical="center" shrinkToFit="1"/>
    </xf>
    <xf numFmtId="176" fontId="0" fillId="0" borderId="164" xfId="4" applyNumberFormat="1" applyFont="1" applyBorder="1" applyAlignment="1" applyProtection="1">
      <alignment horizontal="right" vertical="center" shrinkToFit="1"/>
    </xf>
    <xf numFmtId="176" fontId="0" fillId="0" borderId="173" xfId="4" applyNumberFormat="1" applyFont="1" applyBorder="1" applyAlignment="1" applyProtection="1">
      <alignment horizontal="right" vertical="center" shrinkToFit="1"/>
    </xf>
    <xf numFmtId="176" fontId="0" fillId="0" borderId="125" xfId="4" applyNumberFormat="1" applyFont="1" applyBorder="1" applyAlignment="1" applyProtection="1">
      <alignment horizontal="right" vertical="center" shrinkToFit="1"/>
    </xf>
    <xf numFmtId="176" fontId="0" fillId="0" borderId="126" xfId="4" applyNumberFormat="1" applyFont="1" applyFill="1" applyBorder="1" applyAlignment="1" applyProtection="1">
      <alignment horizontal="right" vertical="center" shrinkToFit="1"/>
    </xf>
    <xf numFmtId="176" fontId="0" fillId="0" borderId="14" xfId="4" applyNumberFormat="1" applyFont="1" applyFill="1" applyBorder="1" applyAlignment="1" applyProtection="1">
      <alignment horizontal="right" vertical="center" shrinkToFit="1"/>
    </xf>
    <xf numFmtId="176" fontId="0" fillId="0" borderId="16" xfId="4" applyNumberFormat="1" applyFont="1" applyBorder="1" applyAlignment="1" applyProtection="1">
      <alignment horizontal="right" vertical="center" shrinkToFit="1"/>
    </xf>
    <xf numFmtId="176" fontId="0" fillId="0" borderId="17" xfId="4" applyNumberFormat="1" applyFont="1" applyBorder="1" applyAlignment="1" applyProtection="1">
      <alignment horizontal="right" vertical="center" shrinkToFit="1"/>
    </xf>
    <xf numFmtId="176" fontId="0" fillId="0" borderId="18" xfId="4" applyNumberFormat="1" applyFont="1" applyBorder="1" applyAlignment="1" applyProtection="1">
      <alignment horizontal="right" vertical="center" shrinkToFit="1"/>
    </xf>
    <xf numFmtId="176" fontId="0" fillId="0" borderId="59" xfId="4" applyNumberFormat="1" applyFont="1" applyBorder="1" applyAlignment="1" applyProtection="1">
      <alignment horizontal="right" vertical="center" shrinkToFit="1"/>
    </xf>
    <xf numFmtId="176" fontId="0" fillId="0" borderId="203" xfId="4" applyNumberFormat="1" applyFont="1" applyBorder="1" applyAlignment="1" applyProtection="1">
      <alignment horizontal="right" vertical="center" shrinkToFit="1"/>
    </xf>
    <xf numFmtId="176" fontId="0" fillId="0" borderId="108" xfId="4" applyNumberFormat="1" applyFont="1" applyBorder="1" applyAlignment="1" applyProtection="1">
      <alignment horizontal="right" vertical="center" shrinkToFit="1"/>
    </xf>
    <xf numFmtId="176" fontId="0" fillId="0" borderId="80" xfId="4" applyNumberFormat="1" applyFont="1" applyBorder="1" applyAlignment="1" applyProtection="1">
      <alignment horizontal="right" vertical="center" shrinkToFit="1"/>
    </xf>
    <xf numFmtId="176" fontId="0" fillId="0" borderId="132" xfId="4" applyNumberFormat="1" applyFont="1" applyBorder="1" applyAlignment="1" applyProtection="1">
      <alignment horizontal="right" vertical="center" shrinkToFit="1"/>
    </xf>
    <xf numFmtId="176" fontId="0" fillId="0" borderId="19" xfId="4" applyNumberFormat="1" applyFont="1" applyBorder="1" applyAlignment="1" applyProtection="1">
      <alignment horizontal="right" vertical="center" shrinkToFit="1"/>
    </xf>
    <xf numFmtId="176" fontId="0" fillId="0" borderId="20" xfId="4" applyNumberFormat="1" applyFont="1" applyBorder="1" applyAlignment="1" applyProtection="1">
      <alignment horizontal="right" vertical="center" shrinkToFit="1"/>
    </xf>
    <xf numFmtId="176" fontId="0" fillId="0" borderId="21" xfId="4" applyNumberFormat="1" applyFont="1" applyBorder="1" applyAlignment="1" applyProtection="1">
      <alignment horizontal="right" vertical="center" shrinkToFit="1"/>
    </xf>
    <xf numFmtId="10" fontId="0" fillId="0" borderId="67" xfId="5" applyNumberFormat="1" applyFont="1" applyBorder="1" applyAlignment="1" applyProtection="1">
      <alignment horizontal="right" vertical="center" shrinkToFit="1"/>
    </xf>
    <xf numFmtId="37" fontId="0" fillId="0" borderId="53" xfId="0" applyFont="1" applyBorder="1" applyAlignment="1" applyProtection="1">
      <alignment vertical="center"/>
    </xf>
    <xf numFmtId="176" fontId="0" fillId="0" borderId="23" xfId="4" applyNumberFormat="1" applyFont="1" applyBorder="1" applyAlignment="1" applyProtection="1">
      <alignment horizontal="right" vertical="center" shrinkToFit="1"/>
    </xf>
    <xf numFmtId="176" fontId="0" fillId="0" borderId="24" xfId="4" applyNumberFormat="1" applyFont="1" applyBorder="1" applyAlignment="1" applyProtection="1">
      <alignment horizontal="right" vertical="center" shrinkToFit="1"/>
    </xf>
    <xf numFmtId="176" fontId="0" fillId="0" borderId="25" xfId="4" applyNumberFormat="1" applyFont="1" applyBorder="1" applyAlignment="1" applyProtection="1">
      <alignment horizontal="right" vertical="center" shrinkToFit="1"/>
    </xf>
    <xf numFmtId="176" fontId="0" fillId="0" borderId="121" xfId="4" applyNumberFormat="1" applyFont="1" applyBorder="1" applyAlignment="1" applyProtection="1">
      <alignment horizontal="right" vertical="center" shrinkToFit="1"/>
    </xf>
    <xf numFmtId="176" fontId="0" fillId="0" borderId="165" xfId="4" applyNumberFormat="1" applyFont="1" applyBorder="1" applyAlignment="1" applyProtection="1">
      <alignment horizontal="right" vertical="center" shrinkToFit="1"/>
    </xf>
    <xf numFmtId="176" fontId="0" fillId="0" borderId="185" xfId="4" applyNumberFormat="1" applyFont="1" applyBorder="1" applyAlignment="1" applyProtection="1">
      <alignment horizontal="right" vertical="center" shrinkToFit="1"/>
    </xf>
    <xf numFmtId="176" fontId="0" fillId="0" borderId="122" xfId="4" applyNumberFormat="1" applyFont="1" applyBorder="1" applyAlignment="1" applyProtection="1">
      <alignment horizontal="right" vertical="center" shrinkToFit="1"/>
    </xf>
    <xf numFmtId="176" fontId="0" fillId="0" borderId="180" xfId="4" applyNumberFormat="1" applyFont="1" applyFill="1" applyBorder="1" applyAlignment="1" applyProtection="1">
      <alignment horizontal="right" vertical="center" shrinkToFit="1"/>
    </xf>
    <xf numFmtId="176" fontId="0" fillId="0" borderId="24" xfId="4" applyNumberFormat="1" applyFont="1" applyFill="1" applyBorder="1" applyAlignment="1" applyProtection="1">
      <alignment horizontal="right" vertical="center" shrinkToFit="1"/>
    </xf>
    <xf numFmtId="176" fontId="0" fillId="0" borderId="52" xfId="4" applyNumberFormat="1" applyFont="1" applyBorder="1" applyAlignment="1" applyProtection="1">
      <alignment horizontal="right" vertical="center" shrinkToFit="1"/>
    </xf>
    <xf numFmtId="37" fontId="0" fillId="0" borderId="0" xfId="0" applyFont="1" applyFill="1" applyBorder="1" applyAlignment="1" applyProtection="1">
      <alignment horizontal="left" vertical="center"/>
    </xf>
    <xf numFmtId="176" fontId="0" fillId="0" borderId="26" xfId="4" applyNumberFormat="1" applyFont="1" applyBorder="1" applyAlignment="1" applyProtection="1">
      <alignment horizontal="right" vertical="center" shrinkToFit="1"/>
    </xf>
    <xf numFmtId="176" fontId="0" fillId="0" borderId="12" xfId="4" applyNumberFormat="1" applyFont="1" applyBorder="1" applyAlignment="1" applyProtection="1">
      <alignment horizontal="right" vertical="center" shrinkToFit="1"/>
    </xf>
    <xf numFmtId="176" fontId="0" fillId="0" borderId="27" xfId="4" applyNumberFormat="1" applyFont="1" applyBorder="1" applyAlignment="1" applyProtection="1">
      <alignment horizontal="right" vertical="center" shrinkToFit="1"/>
    </xf>
    <xf numFmtId="176" fontId="0" fillId="0" borderId="74" xfId="4" applyNumberFormat="1" applyFont="1" applyBorder="1" applyAlignment="1" applyProtection="1">
      <alignment horizontal="right" vertical="center" shrinkToFit="1"/>
    </xf>
    <xf numFmtId="176" fontId="0" fillId="0" borderId="28" xfId="4" applyNumberFormat="1" applyFont="1" applyFill="1" applyBorder="1" applyAlignment="1" applyProtection="1">
      <alignment horizontal="right" vertical="center" shrinkToFit="1"/>
    </xf>
    <xf numFmtId="176" fontId="0" fillId="0" borderId="12" xfId="4" applyNumberFormat="1" applyFont="1" applyFill="1" applyBorder="1" applyAlignment="1" applyProtection="1">
      <alignment horizontal="right" vertical="center" shrinkToFit="1"/>
    </xf>
    <xf numFmtId="176" fontId="0" fillId="0" borderId="31" xfId="4" applyNumberFormat="1" applyFont="1" applyBorder="1" applyAlignment="1" applyProtection="1">
      <alignment horizontal="right" vertical="center" shrinkToFit="1"/>
    </xf>
    <xf numFmtId="176" fontId="0" fillId="0" borderId="32" xfId="4" applyNumberFormat="1" applyFont="1" applyBorder="1" applyAlignment="1" applyProtection="1">
      <alignment horizontal="right" vertical="center" shrinkToFit="1"/>
    </xf>
    <xf numFmtId="176" fontId="0" fillId="0" borderId="135" xfId="4" applyNumberFormat="1" applyFont="1" applyBorder="1" applyAlignment="1" applyProtection="1">
      <alignment horizontal="right" vertical="center" shrinkToFit="1"/>
    </xf>
    <xf numFmtId="10" fontId="0" fillId="0" borderId="32" xfId="5" applyNumberFormat="1" applyFont="1" applyBorder="1" applyAlignment="1" applyProtection="1">
      <alignment horizontal="right" vertical="center" shrinkToFit="1"/>
    </xf>
    <xf numFmtId="176" fontId="0" fillId="0" borderId="8" xfId="4" applyNumberFormat="1" applyFont="1" applyBorder="1" applyAlignment="1" applyProtection="1">
      <alignment horizontal="right" vertical="center" shrinkToFit="1"/>
    </xf>
    <xf numFmtId="176" fontId="0" fillId="0" borderId="33" xfId="4" applyNumberFormat="1" applyFont="1" applyBorder="1" applyAlignment="1" applyProtection="1">
      <alignment horizontal="right" vertical="center" shrinkToFit="1"/>
    </xf>
    <xf numFmtId="176" fontId="0" fillId="0" borderId="186" xfId="4" applyNumberFormat="1" applyFont="1" applyBorder="1" applyAlignment="1" applyProtection="1">
      <alignment horizontal="right" vertical="center" shrinkToFit="1"/>
    </xf>
    <xf numFmtId="176" fontId="0" fillId="0" borderId="34" xfId="4" applyNumberFormat="1" applyFont="1" applyBorder="1" applyAlignment="1" applyProtection="1">
      <alignment horizontal="right" vertical="center" shrinkToFit="1"/>
    </xf>
    <xf numFmtId="176" fontId="0" fillId="0" borderId="35" xfId="4" applyNumberFormat="1" applyFont="1" applyBorder="1" applyAlignment="1" applyProtection="1">
      <alignment horizontal="right" vertical="center" shrinkToFit="1"/>
    </xf>
    <xf numFmtId="10" fontId="0" fillId="0" borderId="51" xfId="5" applyNumberFormat="1" applyFont="1" applyBorder="1" applyAlignment="1" applyProtection="1">
      <alignment horizontal="right" vertical="center" shrinkToFit="1"/>
    </xf>
    <xf numFmtId="176" fontId="0" fillId="0" borderId="37" xfId="4" applyNumberFormat="1" applyFont="1" applyBorder="1" applyAlignment="1" applyProtection="1">
      <alignment horizontal="right" vertical="center" shrinkToFit="1"/>
    </xf>
    <xf numFmtId="176" fontId="0" fillId="0" borderId="38" xfId="4" applyNumberFormat="1" applyFont="1" applyBorder="1" applyAlignment="1" applyProtection="1">
      <alignment horizontal="right" vertical="center" shrinkToFit="1"/>
    </xf>
    <xf numFmtId="176" fontId="0" fillId="0" borderId="39" xfId="4" applyNumberFormat="1" applyFont="1" applyBorder="1" applyAlignment="1" applyProtection="1">
      <alignment horizontal="right" vertical="center" shrinkToFit="1"/>
    </xf>
    <xf numFmtId="176" fontId="0" fillId="0" borderId="60" xfId="4" applyNumberFormat="1" applyFont="1" applyBorder="1" applyAlignment="1" applyProtection="1">
      <alignment horizontal="right" vertical="center" shrinkToFit="1"/>
    </xf>
    <xf numFmtId="176" fontId="0" fillId="0" borderId="166" xfId="4" applyNumberFormat="1" applyFont="1" applyBorder="1" applyAlignment="1" applyProtection="1">
      <alignment horizontal="right" vertical="center" shrinkToFit="1"/>
    </xf>
    <xf numFmtId="176" fontId="0" fillId="0" borderId="113" xfId="4" applyNumberFormat="1" applyFont="1" applyBorder="1" applyAlignment="1" applyProtection="1">
      <alignment horizontal="right" vertical="center" shrinkToFit="1"/>
    </xf>
    <xf numFmtId="176" fontId="0" fillId="0" borderId="156" xfId="4" applyNumberFormat="1" applyFont="1" applyBorder="1" applyAlignment="1" applyProtection="1">
      <alignment horizontal="right" vertical="center" shrinkToFit="1"/>
    </xf>
    <xf numFmtId="176" fontId="0" fillId="0" borderId="169" xfId="4" applyNumberFormat="1" applyFont="1" applyFill="1" applyBorder="1" applyAlignment="1" applyProtection="1">
      <alignment horizontal="right" vertical="center" shrinkToFit="1"/>
    </xf>
    <xf numFmtId="176" fontId="0" fillId="0" borderId="38" xfId="4" applyNumberFormat="1" applyFont="1" applyFill="1" applyBorder="1" applyAlignment="1" applyProtection="1">
      <alignment horizontal="right" vertical="center" shrinkToFit="1"/>
    </xf>
    <xf numFmtId="176" fontId="0" fillId="0" borderId="68" xfId="4" applyNumberFormat="1" applyFont="1" applyBorder="1" applyAlignment="1" applyProtection="1">
      <alignment horizontal="right" vertical="center" shrinkToFit="1"/>
    </xf>
    <xf numFmtId="10" fontId="0" fillId="0" borderId="69" xfId="5" applyNumberFormat="1" applyFont="1" applyBorder="1" applyAlignment="1" applyProtection="1">
      <alignment horizontal="right" vertical="center" shrinkToFit="1"/>
    </xf>
    <xf numFmtId="176" fontId="0" fillId="0" borderId="40" xfId="4" applyNumberFormat="1" applyFont="1" applyBorder="1" applyAlignment="1" applyProtection="1">
      <alignment horizontal="right" vertical="center" shrinkToFit="1"/>
    </xf>
    <xf numFmtId="176" fontId="0" fillId="0" borderId="41" xfId="4" applyNumberFormat="1" applyFont="1" applyBorder="1" applyAlignment="1" applyProtection="1">
      <alignment horizontal="right" vertical="center" shrinkToFit="1"/>
    </xf>
    <xf numFmtId="176" fontId="0" fillId="0" borderId="42" xfId="4" applyNumberFormat="1" applyFont="1" applyBorder="1" applyAlignment="1" applyProtection="1">
      <alignment horizontal="right" vertical="center" shrinkToFit="1"/>
    </xf>
    <xf numFmtId="176" fontId="0" fillId="0" borderId="61" xfId="4" applyNumberFormat="1" applyFont="1" applyBorder="1" applyAlignment="1" applyProtection="1">
      <alignment horizontal="right" vertical="center" shrinkToFit="1"/>
    </xf>
    <xf numFmtId="176" fontId="0" fillId="0" borderId="167" xfId="4" applyNumberFormat="1" applyFont="1" applyBorder="1" applyAlignment="1" applyProtection="1">
      <alignment horizontal="right" vertical="center" shrinkToFit="1"/>
    </xf>
    <xf numFmtId="176" fontId="0" fillId="0" borderId="115" xfId="4" applyNumberFormat="1" applyFont="1" applyBorder="1" applyAlignment="1" applyProtection="1">
      <alignment horizontal="right" vertical="center" shrinkToFit="1"/>
    </xf>
    <xf numFmtId="176" fontId="0" fillId="0" borderId="157" xfId="4" applyNumberFormat="1" applyFont="1" applyBorder="1" applyAlignment="1" applyProtection="1">
      <alignment horizontal="right" vertical="center" shrinkToFit="1"/>
    </xf>
    <xf numFmtId="176" fontId="0" fillId="0" borderId="170" xfId="4" applyNumberFormat="1" applyFont="1" applyFill="1" applyBorder="1" applyAlignment="1" applyProtection="1">
      <alignment horizontal="right" vertical="center" shrinkToFit="1"/>
    </xf>
    <xf numFmtId="176" fontId="0" fillId="0" borderId="41" xfId="4" applyNumberFormat="1" applyFont="1" applyFill="1" applyBorder="1" applyAlignment="1" applyProtection="1">
      <alignment horizontal="right" vertical="center" shrinkToFit="1"/>
    </xf>
    <xf numFmtId="176" fontId="0" fillId="0" borderId="70" xfId="4" applyNumberFormat="1" applyFont="1" applyBorder="1" applyAlignment="1" applyProtection="1">
      <alignment horizontal="right" vertical="center" shrinkToFit="1"/>
    </xf>
    <xf numFmtId="10" fontId="0" fillId="0" borderId="71" xfId="5" applyNumberFormat="1" applyFont="1" applyBorder="1" applyAlignment="1" applyProtection="1">
      <alignment horizontal="right" vertical="center" shrinkToFit="1"/>
    </xf>
    <xf numFmtId="176" fontId="0" fillId="0" borderId="43" xfId="4" applyNumberFormat="1" applyFont="1" applyBorder="1" applyAlignment="1" applyProtection="1">
      <alignment horizontal="right" vertical="center" shrinkToFit="1"/>
    </xf>
    <xf numFmtId="176" fontId="0" fillId="0" borderId="44" xfId="4" applyNumberFormat="1" applyFont="1" applyBorder="1" applyAlignment="1" applyProtection="1">
      <alignment horizontal="right" vertical="center" shrinkToFit="1"/>
    </xf>
    <xf numFmtId="176" fontId="0" fillId="0" borderId="45" xfId="4" applyNumberFormat="1" applyFont="1" applyBorder="1" applyAlignment="1" applyProtection="1">
      <alignment horizontal="right" vertical="center" shrinkToFit="1"/>
    </xf>
    <xf numFmtId="176" fontId="0" fillId="0" borderId="189" xfId="4" applyNumberFormat="1" applyFont="1" applyBorder="1" applyAlignment="1" applyProtection="1">
      <alignment horizontal="right" vertical="center" shrinkToFit="1"/>
    </xf>
    <xf numFmtId="176" fontId="0" fillId="0" borderId="191" xfId="4" applyNumberFormat="1" applyFont="1" applyBorder="1" applyAlignment="1" applyProtection="1">
      <alignment horizontal="right" vertical="center" shrinkToFit="1"/>
    </xf>
    <xf numFmtId="176" fontId="0" fillId="0" borderId="187" xfId="4" applyNumberFormat="1" applyFont="1" applyBorder="1" applyAlignment="1" applyProtection="1">
      <alignment horizontal="right" vertical="center" shrinkToFit="1"/>
    </xf>
    <xf numFmtId="176" fontId="0" fillId="0" borderId="171" xfId="4" applyNumberFormat="1" applyFont="1" applyBorder="1" applyAlignment="1" applyProtection="1">
      <alignment horizontal="right" vertical="center" shrinkToFit="1"/>
    </xf>
    <xf numFmtId="176" fontId="0" fillId="0" borderId="62" xfId="4" applyNumberFormat="1" applyFont="1" applyBorder="1" applyAlignment="1" applyProtection="1">
      <alignment horizontal="right" vertical="center" shrinkToFit="1"/>
    </xf>
    <xf numFmtId="176" fontId="0" fillId="0" borderId="72" xfId="4" applyNumberFormat="1" applyFont="1" applyBorder="1" applyAlignment="1" applyProtection="1">
      <alignment horizontal="right" vertical="center" shrinkToFit="1"/>
    </xf>
    <xf numFmtId="176" fontId="0" fillId="0" borderId="46" xfId="4" applyNumberFormat="1" applyFont="1" applyBorder="1" applyAlignment="1" applyProtection="1">
      <alignment horizontal="right" vertical="center" shrinkToFit="1"/>
    </xf>
    <xf numFmtId="10" fontId="0" fillId="0" borderId="73" xfId="5" applyNumberFormat="1" applyFont="1" applyBorder="1" applyAlignment="1" applyProtection="1">
      <alignment horizontal="right" vertical="center" shrinkToFit="1"/>
    </xf>
    <xf numFmtId="176" fontId="0" fillId="0" borderId="47" xfId="4" applyNumberFormat="1" applyFont="1" applyBorder="1" applyAlignment="1" applyProtection="1">
      <alignment horizontal="right" vertical="center" shrinkToFit="1"/>
    </xf>
    <xf numFmtId="10" fontId="0" fillId="0" borderId="74" xfId="5" applyNumberFormat="1" applyFont="1" applyBorder="1" applyAlignment="1" applyProtection="1">
      <alignment horizontal="right" vertical="center" shrinkToFit="1"/>
    </xf>
    <xf numFmtId="176" fontId="0" fillId="0" borderId="155" xfId="4" applyNumberFormat="1" applyFont="1" applyBorder="1" applyAlignment="1" applyProtection="1">
      <alignment horizontal="right" vertical="center" shrinkToFit="1"/>
    </xf>
    <xf numFmtId="176" fontId="0" fillId="0" borderId="49" xfId="4" applyNumberFormat="1" applyFont="1" applyFill="1" applyBorder="1" applyAlignment="1" applyProtection="1">
      <alignment horizontal="right" vertical="center" shrinkToFit="1"/>
    </xf>
    <xf numFmtId="10" fontId="0" fillId="0" borderId="75" xfId="5" applyNumberFormat="1" applyFont="1" applyBorder="1" applyAlignment="1" applyProtection="1">
      <alignment horizontal="right" vertical="center" shrinkToFit="1"/>
    </xf>
    <xf numFmtId="37" fontId="0" fillId="0" borderId="0" xfId="0" applyFont="1" applyAlignment="1" applyProtection="1">
      <alignment vertical="center"/>
    </xf>
    <xf numFmtId="37" fontId="0" fillId="0" borderId="0" xfId="0" applyFont="1" applyFill="1" applyBorder="1" applyAlignment="1" applyProtection="1">
      <alignment vertical="center"/>
    </xf>
    <xf numFmtId="37" fontId="0" fillId="0" borderId="0" xfId="0" applyFont="1" applyFill="1" applyBorder="1" applyAlignment="1" applyProtection="1">
      <alignment horizontal="center" vertical="center"/>
    </xf>
    <xf numFmtId="37" fontId="5" fillId="2" borderId="0" xfId="0" applyFont="1" applyFill="1" applyAlignment="1">
      <alignment vertical="center"/>
    </xf>
    <xf numFmtId="176" fontId="8" fillId="0" borderId="83" xfId="0" applyNumberFormat="1" applyFont="1" applyBorder="1" applyAlignment="1">
      <alignment vertical="center" shrinkToFit="1"/>
    </xf>
    <xf numFmtId="176" fontId="8" fillId="0" borderId="76" xfId="0" applyNumberFormat="1" applyFont="1" applyBorder="1" applyAlignment="1">
      <alignment vertical="center" shrinkToFit="1"/>
    </xf>
    <xf numFmtId="10" fontId="8" fillId="0" borderId="83" xfId="5" applyNumberFormat="1" applyFont="1" applyBorder="1" applyAlignment="1">
      <alignment horizontal="right" vertical="center" shrinkToFit="1"/>
    </xf>
    <xf numFmtId="176" fontId="8" fillId="0" borderId="77" xfId="0" applyNumberFormat="1" applyFont="1" applyBorder="1" applyAlignment="1">
      <alignment vertical="center" shrinkToFit="1"/>
    </xf>
    <xf numFmtId="10" fontId="8" fillId="0" borderId="77" xfId="0" applyNumberFormat="1" applyFont="1" applyBorder="1" applyAlignment="1">
      <alignment vertical="center" shrinkToFit="1"/>
    </xf>
    <xf numFmtId="37" fontId="5" fillId="2" borderId="78" xfId="0" applyFont="1" applyFill="1" applyBorder="1" applyAlignment="1">
      <alignment horizontal="left" vertical="center"/>
    </xf>
    <xf numFmtId="37" fontId="5" fillId="2" borderId="79" xfId="0" applyFont="1" applyFill="1" applyBorder="1" applyAlignment="1">
      <alignment horizontal="left" vertical="center"/>
    </xf>
    <xf numFmtId="176" fontId="8" fillId="0" borderId="79" xfId="0" applyNumberFormat="1" applyFont="1" applyBorder="1" applyAlignment="1">
      <alignment vertical="center" shrinkToFit="1"/>
    </xf>
    <xf numFmtId="10" fontId="8" fillId="0" borderId="79" xfId="0" applyNumberFormat="1" applyFont="1" applyBorder="1" applyAlignment="1">
      <alignment vertical="center" shrinkToFit="1"/>
    </xf>
    <xf numFmtId="176" fontId="8" fillId="0" borderId="17" xfId="0" applyNumberFormat="1" applyFont="1" applyBorder="1" applyAlignment="1">
      <alignment vertical="center" shrinkToFit="1"/>
    </xf>
    <xf numFmtId="10" fontId="8" fillId="0" borderId="17" xfId="0" applyNumberFormat="1" applyFont="1" applyBorder="1" applyAlignment="1">
      <alignment vertical="center" shrinkToFit="1"/>
    </xf>
    <xf numFmtId="37" fontId="5" fillId="2" borderId="81" xfId="0" applyFont="1" applyFill="1" applyBorder="1" applyAlignment="1">
      <alignment horizontal="left" vertical="center"/>
    </xf>
    <xf numFmtId="176" fontId="8" fillId="0" borderId="81" xfId="0" applyNumberFormat="1" applyFont="1" applyBorder="1" applyAlignment="1">
      <alignment vertical="center" shrinkToFit="1"/>
    </xf>
    <xf numFmtId="10" fontId="8" fillId="0" borderId="81" xfId="0" applyNumberFormat="1" applyFont="1" applyBorder="1" applyAlignment="1">
      <alignment vertical="center" shrinkToFit="1"/>
    </xf>
    <xf numFmtId="37" fontId="5" fillId="2" borderId="82" xfId="0" applyFont="1" applyFill="1" applyBorder="1" applyAlignment="1">
      <alignment horizontal="left" vertical="center"/>
    </xf>
    <xf numFmtId="37" fontId="0" fillId="0" borderId="93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54" xfId="0" applyNumberFormat="1" applyFont="1" applyBorder="1" applyAlignment="1" applyProtection="1">
      <alignment horizontal="right" vertical="center"/>
    </xf>
    <xf numFmtId="10" fontId="0" fillId="0" borderId="4" xfId="0" applyNumberFormat="1" applyFont="1" applyBorder="1" applyAlignment="1" applyProtection="1">
      <alignment horizontal="right" vertical="center"/>
    </xf>
    <xf numFmtId="176" fontId="0" fillId="0" borderId="26" xfId="0" applyNumberFormat="1" applyFont="1" applyBorder="1" applyAlignment="1" applyProtection="1">
      <alignment horizontal="right" vertical="center"/>
    </xf>
    <xf numFmtId="176" fontId="0" fillId="0" borderId="162" xfId="0" applyNumberFormat="1" applyFont="1" applyBorder="1" applyAlignment="1" applyProtection="1">
      <alignment horizontal="right" vertical="center"/>
    </xf>
    <xf numFmtId="176" fontId="0" fillId="0" borderId="48" xfId="0" applyNumberFormat="1" applyFont="1" applyBorder="1" applyAlignment="1" applyProtection="1">
      <alignment horizontal="right" vertical="center"/>
    </xf>
    <xf numFmtId="176" fontId="0" fillId="0" borderId="74" xfId="0" applyNumberFormat="1" applyFont="1" applyBorder="1" applyAlignment="1" applyProtection="1">
      <alignment horizontal="right" vertical="center"/>
    </xf>
    <xf numFmtId="176" fontId="0" fillId="0" borderId="6" xfId="0" applyNumberFormat="1" applyFont="1" applyBorder="1" applyAlignment="1" applyProtection="1">
      <alignment horizontal="right" vertical="center"/>
    </xf>
    <xf numFmtId="176" fontId="0" fillId="0" borderId="56" xfId="0" applyNumberFormat="1" applyFont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/>
    </xf>
    <xf numFmtId="176" fontId="0" fillId="0" borderId="58" xfId="0" applyNumberFormat="1" applyFont="1" applyBorder="1" applyAlignment="1" applyProtection="1">
      <alignment horizontal="right" vertical="center"/>
    </xf>
    <xf numFmtId="176" fontId="0" fillId="0" borderId="135" xfId="0" applyNumberFormat="1" applyFont="1" applyBorder="1" applyAlignment="1" applyProtection="1">
      <alignment horizontal="right" vertical="center"/>
    </xf>
    <xf numFmtId="176" fontId="0" fillId="0" borderId="43" xfId="0" applyNumberFormat="1" applyFont="1" applyBorder="1" applyAlignment="1" applyProtection="1">
      <alignment horizontal="right" vertical="center"/>
    </xf>
    <xf numFmtId="176" fontId="0" fillId="0" borderId="62" xfId="0" applyNumberFormat="1" applyFont="1" applyBorder="1" applyAlignment="1" applyProtection="1">
      <alignment horizontal="right" vertical="center"/>
    </xf>
    <xf numFmtId="176" fontId="0" fillId="0" borderId="198" xfId="0" applyNumberFormat="1" applyFont="1" applyBorder="1" applyAlignment="1" applyProtection="1">
      <alignment horizontal="right" vertical="center"/>
    </xf>
    <xf numFmtId="176" fontId="0" fillId="0" borderId="191" xfId="0" applyNumberFormat="1" applyFont="1" applyBorder="1" applyAlignment="1" applyProtection="1">
      <alignment horizontal="right" vertical="center"/>
    </xf>
    <xf numFmtId="176" fontId="0" fillId="0" borderId="133" xfId="0" applyNumberFormat="1" applyFont="1" applyBorder="1" applyAlignment="1" applyProtection="1">
      <alignment horizontal="right" vertical="center"/>
    </xf>
    <xf numFmtId="176" fontId="0" fillId="0" borderId="189" xfId="0" applyNumberFormat="1" applyFont="1" applyBorder="1" applyAlignment="1" applyProtection="1">
      <alignment horizontal="right" vertical="center"/>
    </xf>
    <xf numFmtId="176" fontId="0" fillId="0" borderId="199" xfId="0" applyNumberFormat="1" applyFont="1" applyBorder="1" applyAlignment="1" applyProtection="1">
      <alignment horizontal="right" vertical="center"/>
    </xf>
    <xf numFmtId="176" fontId="0" fillId="0" borderId="46" xfId="0" applyNumberFormat="1" applyFont="1" applyBorder="1" applyAlignment="1" applyProtection="1">
      <alignment horizontal="right" vertical="center"/>
    </xf>
    <xf numFmtId="10" fontId="0" fillId="0" borderId="45" xfId="0" applyNumberFormat="1" applyFont="1" applyBorder="1" applyAlignment="1" applyProtection="1">
      <alignment horizontal="right" vertical="center"/>
    </xf>
    <xf numFmtId="176" fontId="0" fillId="0" borderId="63" xfId="0" applyNumberFormat="1" applyFont="1" applyBorder="1" applyAlignment="1" applyProtection="1">
      <alignment horizontal="right" vertical="center"/>
    </xf>
    <xf numFmtId="176" fontId="0" fillId="0" borderId="136" xfId="0" applyNumberFormat="1" applyFont="1" applyBorder="1" applyAlignment="1" applyProtection="1">
      <alignment horizontal="right" vertical="center"/>
    </xf>
    <xf numFmtId="10" fontId="0" fillId="0" borderId="48" xfId="0" applyNumberFormat="1" applyFont="1" applyBorder="1" applyAlignment="1" applyProtection="1">
      <alignment horizontal="right" vertical="center"/>
    </xf>
    <xf numFmtId="176" fontId="0" fillId="0" borderId="200" xfId="0" applyNumberFormat="1" applyFont="1" applyBorder="1" applyAlignment="1" applyProtection="1">
      <alignment horizontal="right" vertical="center"/>
    </xf>
    <xf numFmtId="176" fontId="0" fillId="0" borderId="172" xfId="0" applyNumberFormat="1" applyFont="1" applyBorder="1" applyAlignment="1" applyProtection="1">
      <alignment horizontal="right" vertical="center"/>
    </xf>
    <xf numFmtId="176" fontId="0" fillId="0" borderId="202" xfId="0" applyNumberFormat="1" applyFont="1" applyBorder="1" applyAlignment="1" applyProtection="1">
      <alignment horizontal="right" vertical="center"/>
    </xf>
    <xf numFmtId="176" fontId="0" fillId="0" borderId="201" xfId="0" applyNumberFormat="1" applyFont="1" applyBorder="1" applyAlignment="1" applyProtection="1">
      <alignment horizontal="right" vertical="center"/>
    </xf>
    <xf numFmtId="176" fontId="0" fillId="0" borderId="75" xfId="0" applyNumberFormat="1" applyFont="1" applyBorder="1" applyAlignment="1" applyProtection="1">
      <alignment horizontal="right" vertical="center"/>
    </xf>
    <xf numFmtId="10" fontId="0" fillId="0" borderId="50" xfId="0" applyNumberFormat="1" applyFont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138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0" fillId="0" borderId="54" xfId="0" applyNumberFormat="1" applyFont="1" applyFill="1" applyBorder="1" applyAlignment="1" applyProtection="1">
      <alignment horizontal="right" vertical="center"/>
    </xf>
    <xf numFmtId="176" fontId="0" fillId="0" borderId="162" xfId="0" applyNumberFormat="1" applyFont="1" applyFill="1" applyBorder="1" applyAlignment="1" applyProtection="1">
      <alignment horizontal="right" vertical="center"/>
    </xf>
    <xf numFmtId="176" fontId="0" fillId="0" borderId="48" xfId="0" applyNumberFormat="1" applyFont="1" applyFill="1" applyBorder="1" applyAlignment="1" applyProtection="1">
      <alignment horizontal="right" vertical="center"/>
    </xf>
    <xf numFmtId="176" fontId="0" fillId="0" borderId="28" xfId="0" applyNumberFormat="1" applyFont="1" applyFill="1" applyBorder="1" applyAlignment="1" applyProtection="1">
      <alignment horizontal="right" vertical="center"/>
    </xf>
    <xf numFmtId="176" fontId="0" fillId="0" borderId="138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 shrinkToFit="1"/>
    </xf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164" xfId="0" applyNumberFormat="1" applyFont="1" applyFill="1" applyBorder="1" applyAlignment="1" applyProtection="1">
      <alignment horizontal="right" vertical="center"/>
    </xf>
    <xf numFmtId="176" fontId="0" fillId="0" borderId="173" xfId="0" applyNumberFormat="1" applyFont="1" applyFill="1" applyBorder="1" applyAlignment="1" applyProtection="1">
      <alignment horizontal="right" vertical="center"/>
    </xf>
    <xf numFmtId="176" fontId="0" fillId="0" borderId="125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right" vertical="center" shrinkToFit="1"/>
    </xf>
    <xf numFmtId="176" fontId="0" fillId="0" borderId="165" xfId="0" applyNumberFormat="1" applyFont="1" applyFill="1" applyBorder="1" applyAlignment="1" applyProtection="1">
      <alignment horizontal="right" vertical="center"/>
    </xf>
    <xf numFmtId="176" fontId="0" fillId="0" borderId="121" xfId="0" applyNumberFormat="1" applyFont="1" applyFill="1" applyBorder="1" applyAlignment="1" applyProtection="1">
      <alignment horizontal="right" vertical="center"/>
    </xf>
    <xf numFmtId="176" fontId="0" fillId="0" borderId="122" xfId="0" applyNumberFormat="1" applyFont="1" applyFill="1" applyBorder="1" applyAlignment="1" applyProtection="1">
      <alignment horizontal="right" vertical="center"/>
    </xf>
    <xf numFmtId="176" fontId="0" fillId="0" borderId="74" xfId="0" applyNumberFormat="1" applyFont="1" applyFill="1" applyBorder="1" applyAlignment="1" applyProtection="1">
      <alignment horizontal="right" vertical="center"/>
    </xf>
    <xf numFmtId="176" fontId="0" fillId="0" borderId="56" xfId="0" applyNumberFormat="1" applyFont="1" applyFill="1" applyBorder="1" applyAlignment="1" applyProtection="1">
      <alignment horizontal="right" vertical="center"/>
    </xf>
    <xf numFmtId="176" fontId="0" fillId="0" borderId="172" xfId="0" applyNumberFormat="1" applyFont="1" applyFill="1" applyBorder="1" applyAlignment="1" applyProtection="1">
      <alignment horizontal="right" vertical="center"/>
    </xf>
    <xf numFmtId="176" fontId="0" fillId="0" borderId="201" xfId="0" applyNumberFormat="1" applyFont="1" applyFill="1" applyBorder="1" applyAlignment="1" applyProtection="1">
      <alignment horizontal="right" vertical="center"/>
    </xf>
    <xf numFmtId="176" fontId="0" fillId="0" borderId="75" xfId="0" applyNumberFormat="1" applyFont="1" applyFill="1" applyBorder="1" applyAlignment="1" applyProtection="1">
      <alignment horizontal="right" vertical="center"/>
    </xf>
    <xf numFmtId="176" fontId="0" fillId="0" borderId="168" xfId="0" applyNumberFormat="1" applyFont="1" applyFill="1" applyBorder="1" applyAlignment="1" applyProtection="1">
      <alignment horizontal="right" vertical="center"/>
    </xf>
    <xf numFmtId="176" fontId="0" fillId="0" borderId="188" xfId="0" applyNumberFormat="1" applyFont="1" applyFill="1" applyBorder="1" applyAlignment="1" applyProtection="1">
      <alignment horizontal="right" vertical="center"/>
    </xf>
    <xf numFmtId="176" fontId="0" fillId="0" borderId="84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176" fontId="0" fillId="0" borderId="57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Border="1" applyAlignment="1" applyProtection="1">
      <alignment horizontal="right" vertical="center" shrinkToFit="1"/>
    </xf>
    <xf numFmtId="176" fontId="0" fillId="0" borderId="13" xfId="0" applyNumberFormat="1" applyFont="1" applyFill="1" applyBorder="1" applyAlignment="1" applyProtection="1">
      <alignment horizontal="right" vertical="center"/>
    </xf>
    <xf numFmtId="176" fontId="0" fillId="0" borderId="14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176" fontId="0" fillId="0" borderId="16" xfId="0" applyNumberFormat="1" applyFont="1" applyFill="1" applyBorder="1" applyAlignment="1" applyProtection="1">
      <alignment horizontal="right" vertical="center" shrinkToFit="1"/>
    </xf>
    <xf numFmtId="176" fontId="0" fillId="0" borderId="18" xfId="0" applyNumberFormat="1" applyFont="1" applyFill="1" applyBorder="1" applyAlignment="1" applyProtection="1">
      <alignment horizontal="right" vertical="center" shrinkToFit="1"/>
    </xf>
    <xf numFmtId="176" fontId="0" fillId="0" borderId="130" xfId="0" applyNumberFormat="1" applyFont="1" applyFill="1" applyBorder="1" applyAlignment="1" applyProtection="1">
      <alignment horizontal="right" vertical="center" shrinkToFit="1"/>
    </xf>
    <xf numFmtId="176" fontId="0" fillId="0" borderId="203" xfId="0" applyNumberFormat="1" applyFont="1" applyFill="1" applyBorder="1" applyAlignment="1" applyProtection="1">
      <alignment horizontal="right" vertical="center" shrinkToFit="1"/>
    </xf>
    <xf numFmtId="176" fontId="0" fillId="0" borderId="108" xfId="0" applyNumberFormat="1" applyFont="1" applyFill="1" applyBorder="1" applyAlignment="1" applyProtection="1">
      <alignment horizontal="right" vertical="center" shrinkToFit="1"/>
    </xf>
    <xf numFmtId="176" fontId="0" fillId="0" borderId="80" xfId="0" applyNumberFormat="1" applyFont="1" applyFill="1" applyBorder="1" applyAlignment="1" applyProtection="1">
      <alignment horizontal="right" vertical="center" shrinkToFit="1"/>
    </xf>
    <xf numFmtId="176" fontId="0" fillId="0" borderId="19" xfId="0" applyNumberFormat="1" applyFont="1" applyBorder="1" applyAlignment="1" applyProtection="1">
      <alignment horizontal="right" vertical="center" shrinkToFit="1"/>
    </xf>
    <xf numFmtId="176" fontId="0" fillId="0" borderId="20" xfId="0" applyNumberFormat="1" applyFont="1" applyBorder="1" applyAlignment="1" applyProtection="1">
      <alignment horizontal="right" vertical="center" shrinkToFit="1"/>
    </xf>
    <xf numFmtId="176" fontId="0" fillId="0" borderId="21" xfId="0" applyNumberFormat="1" applyFont="1" applyBorder="1" applyAlignment="1" applyProtection="1">
      <alignment horizontal="right" vertical="center" shrinkToFit="1"/>
    </xf>
    <xf numFmtId="176" fontId="0" fillId="0" borderId="23" xfId="0" applyNumberFormat="1" applyFont="1" applyFill="1" applyBorder="1" applyAlignment="1" applyProtection="1">
      <alignment horizontal="right" vertical="center" shrinkToFit="1"/>
    </xf>
    <xf numFmtId="176" fontId="0" fillId="0" borderId="25" xfId="0" applyNumberFormat="1" applyFont="1" applyFill="1" applyBorder="1" applyAlignment="1" applyProtection="1">
      <alignment horizontal="right" vertical="center" shrinkToFit="1"/>
    </xf>
    <xf numFmtId="176" fontId="0" fillId="0" borderId="63" xfId="0" applyNumberFormat="1" applyFont="1" applyFill="1" applyBorder="1" applyAlignment="1" applyProtection="1">
      <alignment horizontal="right" vertical="center" shrinkToFit="1"/>
    </xf>
    <xf numFmtId="176" fontId="0" fillId="0" borderId="168" xfId="0" applyNumberFormat="1" applyFont="1" applyFill="1" applyBorder="1" applyAlignment="1" applyProtection="1">
      <alignment horizontal="right" vertical="center" shrinkToFit="1"/>
    </xf>
    <xf numFmtId="176" fontId="0" fillId="0" borderId="188" xfId="0" applyNumberFormat="1" applyFont="1" applyFill="1" applyBorder="1" applyAlignment="1" applyProtection="1">
      <alignment horizontal="right" vertical="center" shrinkToFit="1"/>
    </xf>
    <xf numFmtId="176" fontId="0" fillId="0" borderId="84" xfId="0" applyNumberFormat="1" applyFont="1" applyFill="1" applyBorder="1" applyAlignment="1" applyProtection="1">
      <alignment horizontal="right" vertical="center" shrinkToFit="1"/>
    </xf>
    <xf numFmtId="176" fontId="0" fillId="0" borderId="26" xfId="0" applyNumberFormat="1" applyFont="1" applyFill="1" applyBorder="1" applyAlignment="1" applyProtection="1">
      <alignment horizontal="right" vertical="center" shrinkToFit="1"/>
    </xf>
    <xf numFmtId="176" fontId="0" fillId="0" borderId="27" xfId="0" applyNumberFormat="1" applyFont="1" applyFill="1" applyBorder="1" applyAlignment="1" applyProtection="1">
      <alignment horizontal="right" vertical="center" shrinkToFit="1"/>
    </xf>
    <xf numFmtId="176" fontId="0" fillId="0" borderId="54" xfId="0" applyNumberFormat="1" applyFont="1" applyFill="1" applyBorder="1" applyAlignment="1" applyProtection="1">
      <alignment horizontal="right" vertical="center" shrinkToFit="1"/>
    </xf>
    <xf numFmtId="176" fontId="0" fillId="0" borderId="162" xfId="0" applyNumberFormat="1" applyFont="1" applyFill="1" applyBorder="1" applyAlignment="1" applyProtection="1">
      <alignment horizontal="right" vertical="center" shrinkToFit="1"/>
    </xf>
    <xf numFmtId="176" fontId="0" fillId="0" borderId="48" xfId="0" applyNumberFormat="1" applyFont="1" applyFill="1" applyBorder="1" applyAlignment="1" applyProtection="1">
      <alignment horizontal="right" vertical="center" shrinkToFit="1"/>
    </xf>
    <xf numFmtId="176" fontId="0" fillId="0" borderId="29" xfId="0" applyNumberFormat="1" applyFont="1" applyFill="1" applyBorder="1" applyAlignment="1" applyProtection="1">
      <alignment horizontal="right" vertical="center" shrinkToFit="1"/>
    </xf>
    <xf numFmtId="176" fontId="0" fillId="0" borderId="31" xfId="0" applyNumberFormat="1" applyFont="1" applyFill="1" applyBorder="1" applyAlignment="1" applyProtection="1">
      <alignment horizontal="right" vertical="center" shrinkToFit="1"/>
    </xf>
    <xf numFmtId="176" fontId="0" fillId="0" borderId="32" xfId="0" applyNumberFormat="1" applyFont="1" applyFill="1" applyBorder="1" applyAlignment="1" applyProtection="1">
      <alignment horizontal="right" vertical="center" shrinkToFit="1"/>
    </xf>
    <xf numFmtId="176" fontId="0" fillId="0" borderId="14" xfId="0" applyNumberFormat="1" applyFont="1" applyBorder="1" applyAlignment="1" applyProtection="1">
      <alignment horizontal="right" vertical="center" shrinkToFit="1"/>
    </xf>
    <xf numFmtId="176" fontId="0" fillId="0" borderId="33" xfId="0" applyNumberFormat="1" applyFont="1" applyFill="1" applyBorder="1" applyAlignment="1" applyProtection="1">
      <alignment horizontal="right" vertical="center" shrinkToFit="1"/>
    </xf>
    <xf numFmtId="176" fontId="0" fillId="0" borderId="58" xfId="0" applyNumberFormat="1" applyFont="1" applyFill="1" applyBorder="1" applyAlignment="1" applyProtection="1">
      <alignment horizontal="right" vertical="center" shrinkToFit="1"/>
    </xf>
    <xf numFmtId="176" fontId="0" fillId="0" borderId="164" xfId="0" applyNumberFormat="1" applyFont="1" applyFill="1" applyBorder="1" applyAlignment="1" applyProtection="1">
      <alignment horizontal="right" vertical="center" shrinkToFit="1"/>
    </xf>
    <xf numFmtId="176" fontId="0" fillId="0" borderId="173" xfId="0" applyNumberFormat="1" applyFont="1" applyFill="1" applyBorder="1" applyAlignment="1" applyProtection="1">
      <alignment horizontal="right" vertical="center" shrinkToFit="1"/>
    </xf>
    <xf numFmtId="176" fontId="0" fillId="0" borderId="125" xfId="0" applyNumberFormat="1" applyFont="1" applyFill="1" applyBorder="1" applyAlignment="1" applyProtection="1">
      <alignment horizontal="right" vertical="center" shrinkToFit="1"/>
    </xf>
    <xf numFmtId="176" fontId="0" fillId="0" borderId="140" xfId="0" applyNumberFormat="1" applyFont="1" applyFill="1" applyBorder="1" applyAlignment="1" applyProtection="1">
      <alignment horizontal="right" vertical="center" shrinkToFit="1"/>
    </xf>
    <xf numFmtId="176" fontId="0" fillId="0" borderId="204" xfId="0" applyNumberFormat="1" applyFont="1" applyFill="1" applyBorder="1" applyAlignment="1" applyProtection="1">
      <alignment horizontal="right" vertical="center" shrinkToFit="1"/>
    </xf>
    <xf numFmtId="176" fontId="0" fillId="0" borderId="205" xfId="0" applyNumberFormat="1" applyFont="1" applyFill="1" applyBorder="1" applyAlignment="1" applyProtection="1">
      <alignment horizontal="right" vertical="center" shrinkToFit="1"/>
    </xf>
    <xf numFmtId="176" fontId="0" fillId="0" borderId="142" xfId="0" applyNumberFormat="1" applyFont="1" applyFill="1" applyBorder="1" applyAlignment="1" applyProtection="1">
      <alignment horizontal="right" vertical="center" shrinkToFit="1"/>
    </xf>
    <xf numFmtId="176" fontId="0" fillId="0" borderId="141" xfId="0" applyNumberFormat="1" applyFont="1" applyFill="1" applyBorder="1" applyAlignment="1" applyProtection="1">
      <alignment horizontal="right" vertical="center" shrinkToFit="1"/>
    </xf>
    <xf numFmtId="176" fontId="0" fillId="0" borderId="148" xfId="0" applyNumberFormat="1" applyFont="1" applyFill="1" applyBorder="1" applyAlignment="1" applyProtection="1">
      <alignment horizontal="right" vertical="center" shrinkToFit="1"/>
    </xf>
    <xf numFmtId="176" fontId="0" fillId="0" borderId="150" xfId="0" applyNumberFormat="1" applyFont="1" applyFill="1" applyBorder="1" applyAlignment="1" applyProtection="1">
      <alignment horizontal="right" vertical="center" shrinkToFit="1"/>
    </xf>
    <xf numFmtId="176" fontId="0" fillId="0" borderId="206" xfId="0" applyNumberFormat="1" applyFont="1" applyFill="1" applyBorder="1" applyAlignment="1" applyProtection="1">
      <alignment horizontal="right" vertical="center" shrinkToFit="1"/>
    </xf>
    <xf numFmtId="176" fontId="0" fillId="0" borderId="210" xfId="0" applyNumberFormat="1" applyFont="1" applyFill="1" applyBorder="1" applyAlignment="1" applyProtection="1">
      <alignment horizontal="right" vertical="center" shrinkToFit="1"/>
    </xf>
    <xf numFmtId="176" fontId="0" fillId="0" borderId="149" xfId="0" applyNumberFormat="1" applyFont="1" applyFill="1" applyBorder="1" applyAlignment="1" applyProtection="1">
      <alignment horizontal="right" vertical="center" shrinkToFit="1"/>
    </xf>
    <xf numFmtId="176" fontId="0" fillId="0" borderId="43" xfId="0" applyNumberFormat="1" applyFont="1" applyFill="1" applyBorder="1" applyAlignment="1" applyProtection="1">
      <alignment horizontal="right" vertical="center" shrinkToFit="1"/>
    </xf>
    <xf numFmtId="176" fontId="0" fillId="0" borderId="62" xfId="0" applyNumberFormat="1" applyFont="1" applyFill="1" applyBorder="1" applyAlignment="1" applyProtection="1">
      <alignment horizontal="right" vertical="center" shrinkToFit="1"/>
    </xf>
    <xf numFmtId="176" fontId="0" fillId="0" borderId="55" xfId="0" applyNumberFormat="1" applyFont="1" applyFill="1" applyBorder="1" applyAlignment="1" applyProtection="1">
      <alignment horizontal="right" vertical="center" shrinkToFit="1"/>
    </xf>
    <xf numFmtId="176" fontId="0" fillId="0" borderId="136" xfId="0" applyNumberFormat="1" applyFont="1" applyFill="1" applyBorder="1" applyAlignment="1" applyProtection="1">
      <alignment horizontal="right" vertical="center" shrinkToFit="1"/>
    </xf>
    <xf numFmtId="176" fontId="0" fillId="0" borderId="2" xfId="0" applyNumberFormat="1" applyFont="1" applyFill="1" applyBorder="1" applyAlignment="1" applyProtection="1">
      <alignment horizontal="right" vertical="center" shrinkToFit="1"/>
    </xf>
    <xf numFmtId="176" fontId="0" fillId="0" borderId="74" xfId="0" applyNumberFormat="1" applyFont="1" applyFill="1" applyBorder="1" applyAlignment="1" applyProtection="1">
      <alignment horizontal="right" vertical="center" shrinkToFit="1"/>
    </xf>
    <xf numFmtId="176" fontId="0" fillId="0" borderId="30" xfId="0" applyNumberFormat="1" applyFont="1" applyBorder="1" applyAlignment="1" applyProtection="1">
      <alignment horizontal="right" vertical="center" shrinkToFit="1"/>
    </xf>
    <xf numFmtId="176" fontId="0" fillId="0" borderId="6" xfId="0" applyNumberFormat="1" applyFont="1" applyFill="1" applyBorder="1" applyAlignment="1" applyProtection="1">
      <alignment horizontal="right" vertical="center" shrinkToFit="1"/>
    </xf>
    <xf numFmtId="176" fontId="0" fillId="0" borderId="56" xfId="0" applyNumberFormat="1" applyFont="1" applyFill="1" applyBorder="1" applyAlignment="1" applyProtection="1">
      <alignment horizontal="right" vertical="center" shrinkToFit="1"/>
    </xf>
    <xf numFmtId="176" fontId="0" fillId="0" borderId="200" xfId="0" applyNumberFormat="1" applyFont="1" applyFill="1" applyBorder="1" applyAlignment="1" applyProtection="1">
      <alignment horizontal="right" vertical="center" shrinkToFit="1"/>
    </xf>
    <xf numFmtId="176" fontId="0" fillId="0" borderId="172" xfId="0" applyNumberFormat="1" applyFont="1" applyFill="1" applyBorder="1" applyAlignment="1" applyProtection="1">
      <alignment horizontal="right" vertical="center" shrinkToFit="1"/>
    </xf>
    <xf numFmtId="176" fontId="0" fillId="0" borderId="202" xfId="0" applyNumberFormat="1" applyFont="1" applyFill="1" applyBorder="1" applyAlignment="1" applyProtection="1">
      <alignment horizontal="right" vertical="center" shrinkToFit="1"/>
    </xf>
    <xf numFmtId="176" fontId="0" fillId="0" borderId="201" xfId="0" applyNumberFormat="1" applyFont="1" applyFill="1" applyBorder="1" applyAlignment="1" applyProtection="1">
      <alignment horizontal="right" vertical="center" shrinkToFit="1"/>
    </xf>
    <xf numFmtId="176" fontId="0" fillId="0" borderId="75" xfId="0" applyNumberFormat="1" applyFont="1" applyFill="1" applyBorder="1" applyAlignment="1" applyProtection="1">
      <alignment horizontal="right" vertical="center" shrinkToFit="1"/>
    </xf>
    <xf numFmtId="176" fontId="0" fillId="0" borderId="120" xfId="0" applyNumberFormat="1" applyFont="1" applyFill="1" applyBorder="1" applyAlignment="1" applyProtection="1">
      <alignment horizontal="right" vertical="center" shrinkToFit="1"/>
    </xf>
    <xf numFmtId="176" fontId="0" fillId="0" borderId="165" xfId="0" applyNumberFormat="1" applyFont="1" applyFill="1" applyBorder="1" applyAlignment="1" applyProtection="1">
      <alignment horizontal="right" vertical="center" shrinkToFit="1"/>
    </xf>
    <xf numFmtId="176" fontId="0" fillId="0" borderId="185" xfId="0" applyNumberFormat="1" applyFont="1" applyFill="1" applyBorder="1" applyAlignment="1" applyProtection="1">
      <alignment horizontal="right" vertical="center" shrinkToFit="1"/>
    </xf>
    <xf numFmtId="37" fontId="20" fillId="0" borderId="0" xfId="0" applyFont="1" applyAlignment="1">
      <alignment horizontal="center"/>
    </xf>
    <xf numFmtId="37" fontId="6" fillId="0" borderId="0" xfId="0" applyFont="1" applyFill="1" applyBorder="1" applyAlignment="1" applyProtection="1">
      <alignment vertical="center"/>
    </xf>
    <xf numFmtId="37" fontId="12" fillId="0" borderId="0" xfId="0" applyFont="1" applyFill="1" applyBorder="1" applyAlignment="1" applyProtection="1">
      <alignment horizontal="right" vertical="center"/>
    </xf>
    <xf numFmtId="37" fontId="12" fillId="0" borderId="0" xfId="0" applyFont="1" applyBorder="1" applyAlignment="1" applyProtection="1">
      <alignment vertical="center"/>
    </xf>
    <xf numFmtId="37" fontId="12" fillId="0" borderId="0" xfId="0" applyFont="1" applyAlignment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120" xfId="0" applyNumberFormat="1" applyFont="1" applyBorder="1" applyAlignment="1" applyProtection="1">
      <alignment horizontal="right" vertical="center" shrinkToFit="1"/>
    </xf>
    <xf numFmtId="176" fontId="0" fillId="0" borderId="165" xfId="0" applyNumberFormat="1" applyFont="1" applyBorder="1" applyAlignment="1" applyProtection="1">
      <alignment horizontal="right" vertical="center" shrinkToFit="1"/>
    </xf>
    <xf numFmtId="176" fontId="0" fillId="0" borderId="185" xfId="0" applyNumberFormat="1" applyFont="1" applyBorder="1" applyAlignment="1" applyProtection="1">
      <alignment horizontal="right" vertical="center" shrinkToFit="1"/>
    </xf>
    <xf numFmtId="176" fontId="0" fillId="0" borderId="121" xfId="0" applyNumberFormat="1" applyFont="1" applyBorder="1" applyAlignment="1" applyProtection="1">
      <alignment horizontal="right" vertical="center" shrinkToFit="1"/>
    </xf>
    <xf numFmtId="176" fontId="0" fillId="0" borderId="122" xfId="0" applyNumberFormat="1" applyFont="1" applyBorder="1" applyAlignment="1" applyProtection="1">
      <alignment horizontal="right" vertical="center" shrinkToFit="1"/>
    </xf>
    <xf numFmtId="176" fontId="0" fillId="0" borderId="47" xfId="0" applyNumberFormat="1" applyFont="1" applyBorder="1" applyAlignment="1" applyProtection="1">
      <alignment horizontal="right" vertical="center" shrinkToFit="1"/>
    </xf>
    <xf numFmtId="176" fontId="0" fillId="0" borderId="137" xfId="0" applyNumberFormat="1" applyFont="1" applyBorder="1" applyAlignment="1" applyProtection="1">
      <alignment horizontal="right" vertical="center" shrinkToFit="1"/>
    </xf>
    <xf numFmtId="10" fontId="0" fillId="0" borderId="4" xfId="0" applyNumberFormat="1" applyFont="1" applyBorder="1" applyAlignment="1" applyProtection="1">
      <alignment horizontal="right" vertical="center" shrinkToFit="1"/>
    </xf>
    <xf numFmtId="176" fontId="0" fillId="0" borderId="26" xfId="0" applyNumberFormat="1" applyFont="1" applyBorder="1" applyAlignment="1" applyProtection="1">
      <alignment horizontal="right" vertical="center" shrinkToFit="1"/>
    </xf>
    <xf numFmtId="176" fontId="0" fillId="0" borderId="162" xfId="0" applyNumberFormat="1" applyFont="1" applyBorder="1" applyAlignment="1" applyProtection="1">
      <alignment horizontal="right" vertical="center" shrinkToFit="1"/>
    </xf>
    <xf numFmtId="176" fontId="0" fillId="0" borderId="48" xfId="0" applyNumberFormat="1" applyFont="1" applyBorder="1" applyAlignment="1" applyProtection="1">
      <alignment horizontal="right" vertical="center" shrinkToFit="1"/>
    </xf>
    <xf numFmtId="176" fontId="0" fillId="0" borderId="28" xfId="0" applyNumberFormat="1" applyFont="1" applyBorder="1" applyAlignment="1" applyProtection="1">
      <alignment horizontal="right" vertical="center" shrinkToFit="1"/>
    </xf>
    <xf numFmtId="176" fontId="0" fillId="0" borderId="74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6" xfId="0" applyNumberFormat="1" applyFont="1" applyBorder="1" applyAlignment="1" applyProtection="1">
      <alignment horizontal="right" vertical="center" shrinkToFit="1"/>
    </xf>
    <xf numFmtId="176" fontId="0" fillId="0" borderId="192" xfId="0" applyNumberFormat="1" applyFont="1" applyBorder="1" applyAlignment="1" applyProtection="1">
      <alignment horizontal="right" vertical="center" shrinkToFit="1"/>
    </xf>
    <xf numFmtId="176" fontId="0" fillId="0" borderId="163" xfId="0" applyNumberFormat="1" applyFont="1" applyBorder="1" applyAlignment="1" applyProtection="1">
      <alignment horizontal="right" vertical="center" shrinkToFit="1"/>
    </xf>
    <xf numFmtId="176" fontId="0" fillId="0" borderId="50" xfId="0" applyNumberFormat="1" applyFont="1" applyBorder="1" applyAlignment="1" applyProtection="1">
      <alignment horizontal="right" vertical="center" shrinkToFit="1"/>
    </xf>
    <xf numFmtId="176" fontId="0" fillId="0" borderId="49" xfId="0" applyNumberFormat="1" applyFont="1" applyBorder="1" applyAlignment="1" applyProtection="1">
      <alignment horizontal="right" vertical="center" shrinkToFit="1"/>
    </xf>
    <xf numFmtId="176" fontId="0" fillId="0" borderId="186" xfId="0" applyNumberFormat="1" applyFont="1" applyBorder="1" applyAlignment="1" applyProtection="1">
      <alignment horizontal="right" vertical="center" shrinkToFit="1"/>
    </xf>
    <xf numFmtId="176" fontId="0" fillId="0" borderId="8" xfId="0" applyNumberFormat="1" applyFont="1" applyBorder="1" applyAlignment="1" applyProtection="1">
      <alignment horizontal="right" vertical="center" shrinkToFit="1"/>
    </xf>
    <xf numFmtId="176" fontId="0" fillId="0" borderId="1" xfId="0" applyNumberFormat="1" applyFont="1" applyBorder="1" applyAlignment="1" applyProtection="1">
      <alignment horizontal="right" vertical="center" shrinkToFit="1"/>
    </xf>
    <xf numFmtId="10" fontId="0" fillId="0" borderId="1" xfId="0" applyNumberFormat="1" applyFont="1" applyBorder="1" applyAlignment="1" applyProtection="1">
      <alignment horizontal="right" vertical="center" shrinkToFit="1"/>
    </xf>
    <xf numFmtId="176" fontId="0" fillId="0" borderId="9" xfId="0" applyNumberFormat="1" applyFont="1" applyBorder="1" applyAlignment="1" applyProtection="1">
      <alignment horizontal="right" vertical="center" shrinkToFit="1"/>
    </xf>
    <xf numFmtId="176" fontId="0" fillId="0" borderId="193" xfId="0" applyNumberFormat="1" applyFont="1" applyBorder="1" applyAlignment="1" applyProtection="1">
      <alignment horizontal="right" vertical="center" shrinkToFit="1"/>
    </xf>
    <xf numFmtId="176" fontId="0" fillId="0" borderId="190" xfId="0" applyNumberFormat="1" applyFont="1" applyBorder="1" applyAlignment="1" applyProtection="1">
      <alignment horizontal="right" vertical="center" shrinkToFit="1"/>
    </xf>
    <xf numFmtId="176" fontId="0" fillId="0" borderId="123" xfId="0" applyNumberFormat="1" applyFont="1" applyBorder="1" applyAlignment="1" applyProtection="1">
      <alignment horizontal="right" vertical="center" shrinkToFit="1"/>
    </xf>
    <xf numFmtId="176" fontId="0" fillId="0" borderId="152" xfId="0" applyNumberFormat="1" applyFont="1" applyBorder="1" applyAlignment="1" applyProtection="1">
      <alignment horizontal="right" vertical="center" shrinkToFit="1"/>
    </xf>
    <xf numFmtId="176" fontId="0" fillId="0" borderId="146" xfId="0" applyNumberFormat="1" applyFont="1" applyBorder="1" applyAlignment="1" applyProtection="1">
      <alignment horizontal="right" vertical="center" shrinkToFit="1"/>
    </xf>
    <xf numFmtId="176" fontId="0" fillId="0" borderId="179" xfId="0" applyNumberFormat="1" applyFont="1" applyBorder="1" applyAlignment="1" applyProtection="1">
      <alignment horizontal="right" vertical="center" shrinkToFit="1"/>
    </xf>
    <xf numFmtId="176" fontId="0" fillId="0" borderId="11" xfId="0" applyNumberFormat="1" applyFont="1" applyBorder="1" applyAlignment="1" applyProtection="1">
      <alignment horizontal="right" vertical="center" shrinkToFit="1"/>
    </xf>
    <xf numFmtId="10" fontId="0" fillId="0" borderId="11" xfId="0" applyNumberFormat="1" applyFont="1" applyBorder="1" applyAlignment="1" applyProtection="1">
      <alignment horizontal="right" vertical="center" shrinkToFit="1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0" fillId="0" borderId="55" xfId="0" applyNumberFormat="1" applyFont="1" applyBorder="1" applyAlignment="1" applyProtection="1">
      <alignment horizontal="right" vertical="center" shrinkToFit="1"/>
    </xf>
    <xf numFmtId="176" fontId="0" fillId="0" borderId="168" xfId="0" applyNumberFormat="1" applyFont="1" applyBorder="1" applyAlignment="1" applyProtection="1">
      <alignment horizontal="right" vertical="center" shrinkToFit="1"/>
    </xf>
    <xf numFmtId="176" fontId="0" fillId="0" borderId="188" xfId="0" applyNumberFormat="1" applyFont="1" applyBorder="1" applyAlignment="1" applyProtection="1">
      <alignment horizontal="right" vertical="center" shrinkToFit="1"/>
    </xf>
    <xf numFmtId="176" fontId="0" fillId="0" borderId="84" xfId="0" applyNumberFormat="1" applyFont="1" applyBorder="1" applyAlignment="1" applyProtection="1">
      <alignment horizontal="right" vertical="center" shrinkToFit="1"/>
    </xf>
    <xf numFmtId="176" fontId="0" fillId="0" borderId="126" xfId="0" applyNumberFormat="1" applyFont="1" applyBorder="1" applyAlignment="1" applyProtection="1">
      <alignment horizontal="right" vertical="center" shrinkToFit="1"/>
    </xf>
    <xf numFmtId="176" fontId="0" fillId="0" borderId="134" xfId="0" applyNumberFormat="1" applyFont="1" applyBorder="1" applyAlignment="1" applyProtection="1">
      <alignment horizontal="right" vertical="center" shrinkToFit="1"/>
    </xf>
    <xf numFmtId="176" fontId="0" fillId="0" borderId="164" xfId="0" applyNumberFormat="1" applyFont="1" applyBorder="1" applyAlignment="1" applyProtection="1">
      <alignment horizontal="right" vertical="center" shrinkToFit="1"/>
    </xf>
    <xf numFmtId="176" fontId="0" fillId="0" borderId="173" xfId="0" applyNumberFormat="1" applyFont="1" applyBorder="1" applyAlignment="1" applyProtection="1">
      <alignment horizontal="right" vertical="center" shrinkToFit="1"/>
    </xf>
    <xf numFmtId="176" fontId="0" fillId="0" borderId="125" xfId="0" applyNumberFormat="1" applyFont="1" applyBorder="1" applyAlignment="1" applyProtection="1">
      <alignment horizontal="right" vertical="center" shrinkToFit="1"/>
    </xf>
    <xf numFmtId="176" fontId="0" fillId="0" borderId="135" xfId="0" applyNumberFormat="1" applyFont="1" applyBorder="1" applyAlignment="1" applyProtection="1">
      <alignment horizontal="right" vertical="center" shrinkToFit="1"/>
    </xf>
    <xf numFmtId="176" fontId="0" fillId="0" borderId="15" xfId="0" applyNumberFormat="1" applyFont="1" applyBorder="1" applyAlignment="1" applyProtection="1">
      <alignment horizontal="right" vertical="center" shrinkToFit="1"/>
    </xf>
    <xf numFmtId="176" fontId="0" fillId="0" borderId="16" xfId="0" applyNumberFormat="1" applyFont="1" applyBorder="1" applyAlignment="1" applyProtection="1">
      <alignment horizontal="right" vertical="center" shrinkToFit="1"/>
    </xf>
    <xf numFmtId="176" fontId="0" fillId="0" borderId="17" xfId="0" applyNumberFormat="1" applyFont="1" applyBorder="1" applyAlignment="1" applyProtection="1">
      <alignment horizontal="right" vertical="center" shrinkToFit="1"/>
    </xf>
    <xf numFmtId="176" fontId="0" fillId="0" borderId="130" xfId="0" applyNumberFormat="1" applyFont="1" applyBorder="1" applyAlignment="1" applyProtection="1">
      <alignment horizontal="right" vertical="center" shrinkToFit="1"/>
    </xf>
    <xf numFmtId="176" fontId="0" fillId="0" borderId="203" xfId="0" applyNumberFormat="1" applyFont="1" applyBorder="1" applyAlignment="1" applyProtection="1">
      <alignment horizontal="right" vertical="center" shrinkToFit="1"/>
    </xf>
    <xf numFmtId="176" fontId="0" fillId="0" borderId="108" xfId="0" applyNumberFormat="1" applyFont="1" applyBorder="1" applyAlignment="1" applyProtection="1">
      <alignment horizontal="right" vertical="center" shrinkToFit="1"/>
    </xf>
    <xf numFmtId="176" fontId="0" fillId="0" borderId="80" xfId="0" applyNumberFormat="1" applyFont="1" applyBorder="1" applyAlignment="1" applyProtection="1">
      <alignment horizontal="right" vertical="center" shrinkToFit="1"/>
    </xf>
    <xf numFmtId="176" fontId="0" fillId="0" borderId="132" xfId="0" applyNumberFormat="1" applyFont="1" applyBorder="1" applyAlignment="1" applyProtection="1">
      <alignment horizontal="right" vertical="center" shrinkToFit="1"/>
    </xf>
    <xf numFmtId="176" fontId="0" fillId="0" borderId="18" xfId="0" applyNumberFormat="1" applyFont="1" applyBorder="1" applyAlignment="1" applyProtection="1">
      <alignment horizontal="right" vertical="center" shrinkToFit="1"/>
    </xf>
    <xf numFmtId="10" fontId="0" fillId="0" borderId="22" xfId="0" applyNumberFormat="1" applyFont="1" applyBorder="1" applyAlignment="1" applyProtection="1">
      <alignment horizontal="right" vertical="center" shrinkToFit="1"/>
    </xf>
    <xf numFmtId="176" fontId="0" fillId="0" borderId="23" xfId="0" applyNumberFormat="1" applyFont="1" applyBorder="1" applyAlignment="1" applyProtection="1">
      <alignment horizontal="right" vertical="center" shrinkToFit="1"/>
    </xf>
    <xf numFmtId="176" fontId="0" fillId="0" borderId="24" xfId="0" applyNumberFormat="1" applyFont="1" applyBorder="1" applyAlignment="1" applyProtection="1">
      <alignment horizontal="right" vertical="center" shrinkToFit="1"/>
    </xf>
    <xf numFmtId="176" fontId="0" fillId="0" borderId="180" xfId="0" applyNumberFormat="1" applyFont="1" applyBorder="1" applyAlignment="1" applyProtection="1">
      <alignment horizontal="right" vertical="center" shrinkToFit="1"/>
    </xf>
    <xf numFmtId="176" fontId="0" fillId="0" borderId="25" xfId="0" applyNumberFormat="1" applyFont="1" applyBorder="1" applyAlignment="1" applyProtection="1">
      <alignment horizontal="right" vertical="center" shrinkToFit="1"/>
    </xf>
    <xf numFmtId="176" fontId="0" fillId="0" borderId="12" xfId="0" applyNumberFormat="1" applyFont="1" applyBorder="1" applyAlignment="1" applyProtection="1">
      <alignment horizontal="right" vertical="center" shrinkToFit="1"/>
    </xf>
    <xf numFmtId="176" fontId="0" fillId="0" borderId="27" xfId="0" applyNumberFormat="1" applyFont="1" applyBorder="1" applyAlignment="1" applyProtection="1">
      <alignment horizontal="right" vertical="center" shrinkToFit="1"/>
    </xf>
    <xf numFmtId="10" fontId="8" fillId="0" borderId="17" xfId="0" applyNumberFormat="1" applyFont="1" applyFill="1" applyBorder="1" applyAlignment="1">
      <alignment horizontal="right" vertical="center" shrinkToFit="1"/>
    </xf>
    <xf numFmtId="37" fontId="0" fillId="0" borderId="0" xfId="0" quotePrefix="1" applyFont="1" applyBorder="1" applyAlignment="1" applyProtection="1">
      <alignment horizontal="center" vertical="center"/>
    </xf>
    <xf numFmtId="37" fontId="0" fillId="0" borderId="0" xfId="0" applyFont="1" applyBorder="1" applyAlignment="1" applyProtection="1">
      <alignment horizontal="center" vertical="center"/>
    </xf>
    <xf numFmtId="37" fontId="14" fillId="0" borderId="92" xfId="0" quotePrefix="1" applyFont="1" applyBorder="1" applyAlignment="1" applyProtection="1">
      <alignment horizontal="center" vertical="center"/>
    </xf>
    <xf numFmtId="37" fontId="14" fillId="0" borderId="152" xfId="0" quotePrefix="1" applyFont="1" applyBorder="1" applyAlignment="1" applyProtection="1">
      <alignment horizontal="center" vertical="center"/>
    </xf>
    <xf numFmtId="37" fontId="14" fillId="0" borderId="118" xfId="0" quotePrefix="1" applyFont="1" applyBorder="1" applyAlignment="1" applyProtection="1">
      <alignment horizontal="center" vertical="center"/>
    </xf>
    <xf numFmtId="37" fontId="14" fillId="0" borderId="120" xfId="0" applyFont="1" applyBorder="1" applyAlignment="1" applyProtection="1">
      <alignment horizontal="center" vertical="center"/>
    </xf>
    <xf numFmtId="37" fontId="14" fillId="0" borderId="142" xfId="0" applyFont="1" applyBorder="1" applyAlignment="1" applyProtection="1">
      <alignment horizontal="center" vertical="center"/>
    </xf>
    <xf numFmtId="37" fontId="14" fillId="0" borderId="122" xfId="0" applyFont="1" applyBorder="1" applyAlignment="1" applyProtection="1">
      <alignment horizontal="center" vertical="center"/>
    </xf>
    <xf numFmtId="37" fontId="14" fillId="0" borderId="116" xfId="0" applyFont="1" applyBorder="1" applyAlignment="1" applyProtection="1">
      <alignment horizontal="center" vertical="center" textRotation="255" wrapText="1"/>
    </xf>
    <xf numFmtId="37" fontId="14" fillId="0" borderId="86" xfId="0" applyFont="1" applyBorder="1" applyAlignment="1" applyProtection="1">
      <alignment horizontal="center" vertical="center" textRotation="255"/>
    </xf>
    <xf numFmtId="37" fontId="14" fillId="0" borderId="87" xfId="0" applyFont="1" applyBorder="1" applyAlignment="1" applyProtection="1">
      <alignment horizontal="center" vertical="center" textRotation="255"/>
    </xf>
    <xf numFmtId="37" fontId="14" fillId="0" borderId="88" xfId="0" applyFont="1" applyBorder="1" applyAlignment="1" applyProtection="1">
      <alignment horizontal="center" vertical="center" textRotation="255" shrinkToFit="1"/>
    </xf>
    <xf numFmtId="37" fontId="14" fillId="0" borderId="86" xfId="0" applyFont="1" applyBorder="1" applyAlignment="1" applyProtection="1">
      <alignment horizontal="center" vertical="center" textRotation="255" shrinkToFit="1"/>
    </xf>
    <xf numFmtId="37" fontId="14" fillId="0" borderId="87" xfId="0" applyFont="1" applyBorder="1" applyAlignment="1" applyProtection="1">
      <alignment horizontal="center" vertical="center" textRotation="255" shrinkToFit="1"/>
    </xf>
    <xf numFmtId="37" fontId="14" fillId="0" borderId="158" xfId="0" quotePrefix="1" applyFont="1" applyBorder="1" applyAlignment="1" applyProtection="1">
      <alignment horizontal="center" vertical="center"/>
    </xf>
    <xf numFmtId="37" fontId="14" fillId="0" borderId="125" xfId="0" quotePrefix="1" applyFont="1" applyBorder="1" applyAlignment="1" applyProtection="1">
      <alignment horizontal="center" vertical="center"/>
    </xf>
    <xf numFmtId="37" fontId="14" fillId="0" borderId="173" xfId="0" quotePrefix="1" applyFont="1" applyBorder="1" applyAlignment="1" applyProtection="1">
      <alignment horizontal="center" vertical="center"/>
    </xf>
    <xf numFmtId="37" fontId="14" fillId="0" borderId="207" xfId="0" quotePrefix="1" applyFont="1" applyBorder="1" applyAlignment="1" applyProtection="1">
      <alignment horizontal="center" vertical="center"/>
    </xf>
    <xf numFmtId="37" fontId="14" fillId="0" borderId="181" xfId="0" quotePrefix="1" applyFont="1" applyBorder="1" applyAlignment="1" applyProtection="1">
      <alignment horizontal="center" vertical="center"/>
    </xf>
    <xf numFmtId="37" fontId="14" fillId="0" borderId="182" xfId="0" quotePrefix="1" applyFont="1" applyBorder="1" applyAlignment="1" applyProtection="1">
      <alignment horizontal="center" vertical="center"/>
    </xf>
    <xf numFmtId="37" fontId="14" fillId="0" borderId="89" xfId="0" applyFont="1" applyBorder="1" applyAlignment="1" applyProtection="1">
      <alignment horizontal="center" vertical="center"/>
    </xf>
    <xf numFmtId="37" fontId="14" fillId="0" borderId="123" xfId="0" applyFont="1" applyBorder="1" applyAlignment="1" applyProtection="1">
      <alignment horizontal="center" vertical="center"/>
    </xf>
    <xf numFmtId="37" fontId="14" fillId="0" borderId="5" xfId="0" applyFont="1" applyBorder="1" applyAlignment="1" applyProtection="1">
      <alignment horizontal="center" vertical="center"/>
    </xf>
    <xf numFmtId="37" fontId="14" fillId="0" borderId="153" xfId="0" applyFont="1" applyBorder="1" applyAlignment="1" applyProtection="1">
      <alignment horizontal="center" vertical="center"/>
    </xf>
    <xf numFmtId="37" fontId="14" fillId="0" borderId="90" xfId="0" applyFont="1" applyBorder="1" applyAlignment="1" applyProtection="1">
      <alignment horizontal="center" vertical="center"/>
    </xf>
    <xf numFmtId="37" fontId="14" fillId="0" borderId="124" xfId="0" applyFont="1" applyBorder="1" applyAlignment="1" applyProtection="1">
      <alignment horizontal="center" vertical="center"/>
    </xf>
    <xf numFmtId="37" fontId="14" fillId="0" borderId="15" xfId="0" applyFont="1" applyBorder="1" applyAlignment="1" applyProtection="1">
      <alignment horizontal="center" vertical="center"/>
    </xf>
    <xf numFmtId="37" fontId="14" fillId="0" borderId="160" xfId="0" applyFont="1" applyBorder="1" applyAlignment="1" applyProtection="1">
      <alignment horizontal="center" vertical="center"/>
    </xf>
    <xf numFmtId="37" fontId="14" fillId="0" borderId="14" xfId="0" applyFont="1" applyBorder="1" applyAlignment="1" applyProtection="1">
      <alignment horizontal="center" vertical="center"/>
    </xf>
    <xf numFmtId="37" fontId="14" fillId="0" borderId="159" xfId="0" applyFont="1" applyBorder="1" applyAlignment="1" applyProtection="1">
      <alignment horizontal="center" vertical="center"/>
    </xf>
    <xf numFmtId="37" fontId="14" fillId="0" borderId="158" xfId="0" applyFont="1" applyBorder="1" applyAlignment="1" applyProtection="1">
      <alignment horizontal="center" vertical="center"/>
    </xf>
    <xf numFmtId="178" fontId="14" fillId="0" borderId="92" xfId="0" quotePrefix="1" applyNumberFormat="1" applyFont="1" applyBorder="1" applyAlignment="1" applyProtection="1">
      <alignment horizontal="center" vertical="center"/>
    </xf>
    <xf numFmtId="178" fontId="14" fillId="0" borderId="118" xfId="0" quotePrefix="1" applyNumberFormat="1" applyFont="1" applyBorder="1" applyAlignment="1" applyProtection="1">
      <alignment horizontal="center" vertical="center"/>
    </xf>
    <xf numFmtId="178" fontId="14" fillId="0" borderId="119" xfId="0" quotePrefix="1" applyNumberFormat="1" applyFont="1" applyBorder="1" applyAlignment="1" applyProtection="1">
      <alignment horizontal="center" vertical="center"/>
    </xf>
    <xf numFmtId="37" fontId="0" fillId="0" borderId="53" xfId="0" applyFont="1" applyBorder="1" applyAlignment="1" applyProtection="1">
      <alignment horizontal="center" vertical="center" textRotation="255" shrinkToFit="1"/>
    </xf>
    <xf numFmtId="37" fontId="14" fillId="0" borderId="86" xfId="0" applyFont="1" applyBorder="1" applyAlignment="1" applyProtection="1">
      <alignment horizontal="center" vertical="center"/>
    </xf>
    <xf numFmtId="37" fontId="0" fillId="0" borderId="53" xfId="0" applyFont="1" applyBorder="1" applyAlignment="1" applyProtection="1">
      <alignment horizontal="center" vertical="center"/>
    </xf>
    <xf numFmtId="37" fontId="10" fillId="0" borderId="0" xfId="0" applyFont="1" applyAlignment="1" applyProtection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37" fontId="14" fillId="0" borderId="135" xfId="0" applyFont="1" applyBorder="1" applyAlignment="1" applyProtection="1">
      <alignment horizontal="center" vertical="center"/>
    </xf>
    <xf numFmtId="37" fontId="14" fillId="0" borderId="144" xfId="0" applyFont="1" applyBorder="1" applyAlignment="1" applyProtection="1">
      <alignment horizontal="center" vertical="center"/>
    </xf>
    <xf numFmtId="37" fontId="14" fillId="0" borderId="79" xfId="0" applyFont="1" applyBorder="1" applyAlignment="1" applyProtection="1">
      <alignment horizontal="center" vertical="center"/>
    </xf>
    <xf numFmtId="37" fontId="14" fillId="0" borderId="175" xfId="0" applyFont="1" applyBorder="1" applyAlignment="1" applyProtection="1">
      <alignment horizontal="center" vertical="center"/>
    </xf>
    <xf numFmtId="37" fontId="14" fillId="0" borderId="134" xfId="0" applyFont="1" applyBorder="1" applyAlignment="1" applyProtection="1">
      <alignment horizontal="center" vertical="center"/>
    </xf>
    <xf numFmtId="37" fontId="14" fillId="0" borderId="143" xfId="0" applyFont="1" applyBorder="1" applyAlignment="1" applyProtection="1">
      <alignment horizontal="center" vertical="center"/>
    </xf>
    <xf numFmtId="37" fontId="14" fillId="0" borderId="79" xfId="0" applyFont="1" applyFill="1" applyBorder="1" applyAlignment="1" applyProtection="1">
      <alignment horizontal="center" vertical="center"/>
    </xf>
    <xf numFmtId="37" fontId="14" fillId="0" borderId="175" xfId="0" applyFont="1" applyFill="1" applyBorder="1" applyAlignment="1" applyProtection="1">
      <alignment horizontal="center" vertical="center"/>
    </xf>
    <xf numFmtId="37" fontId="14" fillId="0" borderId="125" xfId="0" applyFont="1" applyFill="1" applyBorder="1" applyAlignment="1" applyProtection="1">
      <alignment horizontal="center" vertical="center"/>
    </xf>
    <xf numFmtId="37" fontId="14" fillId="0" borderId="93" xfId="0" applyFont="1" applyFill="1" applyBorder="1" applyAlignment="1" applyProtection="1">
      <alignment horizontal="center" vertical="center"/>
    </xf>
    <xf numFmtId="3" fontId="14" fillId="0" borderId="58" xfId="0" applyNumberFormat="1" applyFont="1" applyBorder="1" applyAlignment="1">
      <alignment horizontal="center" vertical="center"/>
    </xf>
    <xf numFmtId="3" fontId="14" fillId="0" borderId="125" xfId="0" applyNumberFormat="1" applyFont="1" applyBorder="1" applyAlignment="1">
      <alignment horizontal="center" vertical="center"/>
    </xf>
    <xf numFmtId="3" fontId="14" fillId="0" borderId="126" xfId="0" applyNumberFormat="1" applyFont="1" applyBorder="1" applyAlignment="1">
      <alignment horizontal="center" vertical="center"/>
    </xf>
    <xf numFmtId="178" fontId="14" fillId="0" borderId="58" xfId="0" quotePrefix="1" applyNumberFormat="1" applyFont="1" applyBorder="1" applyAlignment="1">
      <alignment horizontal="center" vertical="center"/>
    </xf>
    <xf numFmtId="178" fontId="14" fillId="0" borderId="125" xfId="0" quotePrefix="1" applyNumberFormat="1" applyFont="1" applyBorder="1" applyAlignment="1">
      <alignment horizontal="center" vertical="center"/>
    </xf>
    <xf numFmtId="178" fontId="14" fillId="0" borderId="126" xfId="0" quotePrefix="1" applyNumberFormat="1" applyFont="1" applyBorder="1" applyAlignment="1">
      <alignment horizontal="center" vertical="center"/>
    </xf>
    <xf numFmtId="3" fontId="14" fillId="0" borderId="125" xfId="0" quotePrefix="1" applyNumberFormat="1" applyFont="1" applyBorder="1" applyAlignment="1">
      <alignment horizontal="center" vertical="center"/>
    </xf>
    <xf numFmtId="3" fontId="14" fillId="0" borderId="126" xfId="0" quotePrefix="1" applyNumberFormat="1" applyFont="1" applyBorder="1" applyAlignment="1">
      <alignment horizontal="center" vertical="center"/>
    </xf>
    <xf numFmtId="37" fontId="16" fillId="2" borderId="104" xfId="0" quotePrefix="1" applyFont="1" applyFill="1" applyBorder="1" applyAlignment="1">
      <alignment horizontal="center" vertical="center" textRotation="255" wrapText="1"/>
    </xf>
    <xf numFmtId="37" fontId="16" fillId="2" borderId="127" xfId="0" quotePrefix="1" applyFont="1" applyFill="1" applyBorder="1" applyAlignment="1">
      <alignment horizontal="center" vertical="center" textRotation="255" wrapText="1"/>
    </xf>
    <xf numFmtId="37" fontId="16" fillId="2" borderId="128" xfId="0" quotePrefix="1" applyFont="1" applyFill="1" applyBorder="1" applyAlignment="1">
      <alignment horizontal="center" vertical="center" textRotation="255" wrapText="1"/>
    </xf>
    <xf numFmtId="37" fontId="16" fillId="2" borderId="129" xfId="0" quotePrefix="1" applyFont="1" applyFill="1" applyBorder="1" applyAlignment="1">
      <alignment horizontal="center" vertical="center" textRotation="255" wrapText="1"/>
    </xf>
    <xf numFmtId="37" fontId="16" fillId="2" borderId="127" xfId="0" quotePrefix="1" applyFont="1" applyFill="1" applyBorder="1" applyAlignment="1">
      <alignment horizontal="center" vertical="center" textRotation="255"/>
    </xf>
    <xf numFmtId="37" fontId="16" fillId="2" borderId="128" xfId="0" quotePrefix="1" applyFont="1" applyFill="1" applyBorder="1" applyAlignment="1">
      <alignment horizontal="center" vertical="center" textRotation="255"/>
    </xf>
    <xf numFmtId="37" fontId="13" fillId="2" borderId="130" xfId="0" applyFont="1" applyFill="1" applyBorder="1" applyAlignment="1">
      <alignment horizontal="center" vertical="center"/>
    </xf>
    <xf numFmtId="37" fontId="13" fillId="2" borderId="131" xfId="0" applyFont="1" applyFill="1" applyBorder="1" applyAlignment="1">
      <alignment horizontal="center" vertical="center"/>
    </xf>
    <xf numFmtId="37" fontId="13" fillId="2" borderId="132" xfId="0" applyFont="1" applyFill="1" applyBorder="1" applyAlignment="1">
      <alignment horizontal="center" vertical="center"/>
    </xf>
    <xf numFmtId="37" fontId="16" fillId="2" borderId="79" xfId="0" applyFont="1" applyFill="1" applyBorder="1" applyAlignment="1">
      <alignment horizontal="center" vertical="center"/>
    </xf>
    <xf numFmtId="37" fontId="16" fillId="2" borderId="81" xfId="0" applyFont="1" applyFill="1" applyBorder="1" applyAlignment="1">
      <alignment horizontal="center" vertical="center"/>
    </xf>
    <xf numFmtId="37" fontId="19" fillId="2" borderId="104" xfId="0" applyFont="1" applyFill="1" applyBorder="1" applyAlignment="1">
      <alignment horizontal="center" vertical="center" wrapText="1" shrinkToFit="1"/>
    </xf>
    <xf numFmtId="37" fontId="19" fillId="2" borderId="110" xfId="0" applyFont="1" applyFill="1" applyBorder="1" applyAlignment="1">
      <alignment horizontal="center" vertical="center" shrinkToFit="1"/>
    </xf>
    <xf numFmtId="37" fontId="14" fillId="0" borderId="119" xfId="0" quotePrefix="1" applyFont="1" applyBorder="1" applyAlignment="1" applyProtection="1">
      <alignment horizontal="center" vertical="center"/>
    </xf>
    <xf numFmtId="37" fontId="14" fillId="0" borderId="92" xfId="0" applyFont="1" applyBorder="1" applyAlignment="1" applyProtection="1">
      <alignment horizontal="center" vertical="center"/>
    </xf>
    <xf numFmtId="37" fontId="14" fillId="0" borderId="152" xfId="0" applyFont="1" applyBorder="1" applyAlignment="1" applyProtection="1">
      <alignment horizontal="center" vertical="center"/>
    </xf>
    <xf numFmtId="37" fontId="14" fillId="0" borderId="119" xfId="0" applyFont="1" applyBorder="1" applyAlignment="1" applyProtection="1">
      <alignment horizontal="center" vertical="center"/>
    </xf>
    <xf numFmtId="37" fontId="14" fillId="0" borderId="173" xfId="0" applyFont="1" applyBorder="1" applyAlignment="1" applyProtection="1">
      <alignment horizontal="center" vertical="center"/>
    </xf>
    <xf numFmtId="37" fontId="14" fillId="0" borderId="145" xfId="0" applyFont="1" applyBorder="1" applyAlignment="1" applyProtection="1">
      <alignment horizontal="center" vertical="center"/>
    </xf>
    <xf numFmtId="37" fontId="14" fillId="0" borderId="184" xfId="0" quotePrefix="1" applyFont="1" applyBorder="1" applyAlignment="1" applyProtection="1">
      <alignment horizontal="center" vertical="center"/>
    </xf>
    <xf numFmtId="37" fontId="14" fillId="0" borderId="83" xfId="0" quotePrefix="1" applyFont="1" applyBorder="1" applyAlignment="1" applyProtection="1">
      <alignment horizontal="center" vertical="center"/>
    </xf>
    <xf numFmtId="37" fontId="14" fillId="0" borderId="183" xfId="0" quotePrefix="1" applyFont="1" applyBorder="1" applyAlignment="1" applyProtection="1">
      <alignment horizontal="center" vertical="center"/>
    </xf>
    <xf numFmtId="37" fontId="14" fillId="0" borderId="176" xfId="0" applyFont="1" applyBorder="1" applyAlignment="1" applyProtection="1">
      <alignment horizontal="center" vertical="center"/>
    </xf>
    <xf numFmtId="37" fontId="14" fillId="0" borderId="139" xfId="0" applyFont="1" applyBorder="1" applyAlignment="1" applyProtection="1">
      <alignment horizontal="center" vertical="center"/>
    </xf>
    <xf numFmtId="37" fontId="14" fillId="0" borderId="125" xfId="0" applyFont="1" applyBorder="1" applyAlignment="1" applyProtection="1">
      <alignment horizontal="center" vertical="center"/>
    </xf>
    <xf numFmtId="37" fontId="14" fillId="0" borderId="93" xfId="0" applyFont="1" applyBorder="1" applyAlignment="1" applyProtection="1">
      <alignment horizontal="center" vertical="center"/>
    </xf>
    <xf numFmtId="178" fontId="14" fillId="0" borderId="89" xfId="0" quotePrefix="1" applyNumberFormat="1" applyFont="1" applyBorder="1" applyAlignment="1" applyProtection="1">
      <alignment horizontal="center" vertical="center"/>
    </xf>
    <xf numFmtId="178" fontId="14" fillId="0" borderId="152" xfId="0" quotePrefix="1" applyNumberFormat="1" applyFont="1" applyBorder="1" applyAlignment="1" applyProtection="1">
      <alignment horizontal="center" vertical="center"/>
    </xf>
    <xf numFmtId="178" fontId="14" fillId="0" borderId="123" xfId="0" quotePrefix="1" applyNumberFormat="1" applyFont="1" applyBorder="1" applyAlignment="1" applyProtection="1">
      <alignment horizontal="center" vertical="center"/>
    </xf>
    <xf numFmtId="3" fontId="14" fillId="0" borderId="58" xfId="0" quotePrefix="1" applyNumberFormat="1" applyFont="1" applyBorder="1" applyAlignment="1">
      <alignment horizontal="center" vertical="center"/>
    </xf>
    <xf numFmtId="37" fontId="19" fillId="2" borderId="117" xfId="0" applyFont="1" applyFill="1" applyBorder="1" applyAlignment="1">
      <alignment horizontal="center" vertical="center" wrapText="1" shrinkToFit="1"/>
    </xf>
    <xf numFmtId="37" fontId="19" fillId="2" borderId="82" xfId="0" applyFont="1" applyFill="1" applyBorder="1" applyAlignment="1">
      <alignment horizontal="center" vertical="center" shrinkToFit="1"/>
    </xf>
    <xf numFmtId="37" fontId="14" fillId="0" borderId="177" xfId="0" applyFont="1" applyBorder="1" applyAlignment="1" applyProtection="1">
      <alignment horizontal="center" vertical="center"/>
    </xf>
    <xf numFmtId="37" fontId="14" fillId="0" borderId="147" xfId="0" applyFont="1" applyBorder="1" applyAlignment="1" applyProtection="1">
      <alignment horizontal="center" vertical="center"/>
    </xf>
    <xf numFmtId="37" fontId="14" fillId="0" borderId="145" xfId="0" applyFont="1" applyFill="1" applyBorder="1" applyAlignment="1" applyProtection="1">
      <alignment horizontal="center" vertical="center"/>
    </xf>
    <xf numFmtId="10" fontId="0" fillId="0" borderId="4" xfId="0" applyNumberFormat="1" applyFont="1" applyFill="1" applyBorder="1" applyAlignment="1" applyProtection="1">
      <alignment horizontal="right" vertical="center" shrinkToFit="1"/>
    </xf>
    <xf numFmtId="176" fontId="0" fillId="0" borderId="134" xfId="0" applyNumberFormat="1" applyFont="1" applyFill="1" applyBorder="1" applyAlignment="1" applyProtection="1">
      <alignment horizontal="right" vertical="center" shrinkToFit="1"/>
    </xf>
    <xf numFmtId="176" fontId="0" fillId="0" borderId="135" xfId="0" applyNumberFormat="1" applyFont="1" applyFill="1" applyBorder="1" applyAlignment="1" applyProtection="1">
      <alignment horizontal="right" vertical="center" shrinkToFit="1"/>
    </xf>
    <xf numFmtId="176" fontId="0" fillId="0" borderId="13" xfId="0" applyNumberFormat="1" applyFont="1" applyFill="1" applyBorder="1" applyAlignment="1" applyProtection="1">
      <alignment horizontal="right" vertical="center" shrinkToFit="1"/>
    </xf>
    <xf numFmtId="10" fontId="0" fillId="0" borderId="15" xfId="0" applyNumberFormat="1" applyFont="1" applyFill="1" applyBorder="1" applyAlignment="1" applyProtection="1">
      <alignment horizontal="right" vertical="center" shrinkToFit="1"/>
    </xf>
    <xf numFmtId="176" fontId="0" fillId="0" borderId="192" xfId="0" applyNumberFormat="1" applyFont="1" applyFill="1" applyBorder="1" applyAlignment="1" applyProtection="1">
      <alignment horizontal="right" vertical="center" shrinkToFit="1"/>
    </xf>
    <xf numFmtId="176" fontId="0" fillId="0" borderId="163" xfId="0" applyNumberFormat="1" applyFont="1" applyFill="1" applyBorder="1" applyAlignment="1" applyProtection="1">
      <alignment horizontal="right" vertical="center" shrinkToFit="1"/>
    </xf>
    <xf numFmtId="176" fontId="0" fillId="0" borderId="50" xfId="0" applyNumberFormat="1" applyFont="1" applyFill="1" applyBorder="1" applyAlignment="1" applyProtection="1">
      <alignment horizontal="right" vertical="center" shrinkToFit="1"/>
    </xf>
    <xf numFmtId="176" fontId="0" fillId="0" borderId="186" xfId="0" applyNumberFormat="1" applyFont="1" applyFill="1" applyBorder="1" applyAlignment="1" applyProtection="1">
      <alignment horizontal="right" vertical="center" shrinkToFit="1"/>
    </xf>
    <xf numFmtId="176" fontId="0" fillId="0" borderId="34" xfId="0" applyNumberFormat="1" applyFont="1" applyFill="1" applyBorder="1" applyAlignment="1" applyProtection="1">
      <alignment horizontal="right" vertical="center" shrinkToFit="1"/>
    </xf>
    <xf numFmtId="176" fontId="0" fillId="0" borderId="35" xfId="0" applyNumberFormat="1" applyFont="1" applyFill="1" applyBorder="1" applyAlignment="1" applyProtection="1">
      <alignment horizontal="right" vertical="center" shrinkToFit="1"/>
    </xf>
    <xf numFmtId="10" fontId="0" fillId="0" borderId="36" xfId="0" applyNumberFormat="1" applyFont="1" applyFill="1" applyBorder="1" applyAlignment="1" applyProtection="1">
      <alignment horizontal="right" vertical="center" shrinkToFit="1"/>
    </xf>
    <xf numFmtId="176" fontId="0" fillId="0" borderId="194" xfId="0" applyNumberFormat="1" applyFont="1" applyFill="1" applyBorder="1" applyAlignment="1" applyProtection="1">
      <alignment horizontal="right" vertical="center" shrinkToFit="1"/>
    </xf>
    <xf numFmtId="176" fontId="0" fillId="0" borderId="166" xfId="0" applyNumberFormat="1" applyFont="1" applyFill="1" applyBorder="1" applyAlignment="1" applyProtection="1">
      <alignment horizontal="right" vertical="center" shrinkToFit="1"/>
    </xf>
    <xf numFmtId="176" fontId="0" fillId="0" borderId="113" xfId="0" applyNumberFormat="1" applyFont="1" applyFill="1" applyBorder="1" applyAlignment="1" applyProtection="1">
      <alignment horizontal="right" vertical="center" shrinkToFit="1"/>
    </xf>
    <xf numFmtId="176" fontId="0" fillId="0" borderId="156" xfId="0" applyNumberFormat="1" applyFont="1" applyFill="1" applyBorder="1" applyAlignment="1" applyProtection="1">
      <alignment horizontal="right" vertical="center" shrinkToFit="1"/>
    </xf>
    <xf numFmtId="176" fontId="0" fillId="0" borderId="195" xfId="0" applyNumberFormat="1" applyFont="1" applyFill="1" applyBorder="1" applyAlignment="1" applyProtection="1">
      <alignment horizontal="right" vertical="center" shrinkToFit="1"/>
    </xf>
    <xf numFmtId="176" fontId="0" fillId="0" borderId="39" xfId="0" applyNumberFormat="1" applyFont="1" applyFill="1" applyBorder="1" applyAlignment="1" applyProtection="1">
      <alignment horizontal="right" vertical="center" shrinkToFit="1"/>
    </xf>
    <xf numFmtId="176" fontId="0" fillId="0" borderId="196" xfId="0" applyNumberFormat="1" applyFont="1" applyFill="1" applyBorder="1" applyAlignment="1" applyProtection="1">
      <alignment horizontal="right" vertical="center" shrinkToFit="1"/>
    </xf>
    <xf numFmtId="176" fontId="0" fillId="0" borderId="167" xfId="0" applyNumberFormat="1" applyFont="1" applyFill="1" applyBorder="1" applyAlignment="1" applyProtection="1">
      <alignment horizontal="right" vertical="center" shrinkToFit="1"/>
    </xf>
    <xf numFmtId="176" fontId="0" fillId="0" borderId="115" xfId="0" applyNumberFormat="1" applyFont="1" applyFill="1" applyBorder="1" applyAlignment="1" applyProtection="1">
      <alignment horizontal="right" vertical="center" shrinkToFit="1"/>
    </xf>
    <xf numFmtId="176" fontId="0" fillId="0" borderId="157" xfId="0" applyNumberFormat="1" applyFont="1" applyFill="1" applyBorder="1" applyAlignment="1" applyProtection="1">
      <alignment horizontal="right" vertical="center" shrinkToFit="1"/>
    </xf>
    <xf numFmtId="176" fontId="0" fillId="0" borderId="197" xfId="0" applyNumberFormat="1" applyFont="1" applyFill="1" applyBorder="1" applyAlignment="1" applyProtection="1">
      <alignment horizontal="right" vertical="center" shrinkToFit="1"/>
    </xf>
    <xf numFmtId="176" fontId="0" fillId="0" borderId="42" xfId="0" applyNumberFormat="1" applyFont="1" applyFill="1" applyBorder="1" applyAlignment="1" applyProtection="1">
      <alignment horizontal="right" vertical="center" shrinkToFit="1"/>
    </xf>
    <xf numFmtId="176" fontId="0" fillId="0" borderId="37" xfId="0" applyNumberFormat="1" applyFont="1" applyFill="1" applyBorder="1" applyAlignment="1" applyProtection="1">
      <alignment horizontal="right" vertical="center" shrinkToFit="1"/>
    </xf>
    <xf numFmtId="176" fontId="0" fillId="0" borderId="60" xfId="0" applyNumberFormat="1" applyFont="1" applyFill="1" applyBorder="1" applyAlignment="1" applyProtection="1">
      <alignment horizontal="right" vertical="center" shrinkToFit="1"/>
    </xf>
    <xf numFmtId="10" fontId="0" fillId="0" borderId="39" xfId="0" applyNumberFormat="1" applyFont="1" applyFill="1" applyBorder="1" applyAlignment="1" applyProtection="1">
      <alignment horizontal="right" vertical="center" shrinkToFit="1"/>
    </xf>
    <xf numFmtId="176" fontId="0" fillId="0" borderId="40" xfId="0" applyNumberFormat="1" applyFont="1" applyFill="1" applyBorder="1" applyAlignment="1" applyProtection="1">
      <alignment horizontal="right" vertical="center" shrinkToFit="1"/>
    </xf>
    <xf numFmtId="176" fontId="0" fillId="0" borderId="61" xfId="0" applyNumberFormat="1" applyFont="1" applyFill="1" applyBorder="1" applyAlignment="1" applyProtection="1">
      <alignment horizontal="right" vertical="center" shrinkToFit="1"/>
    </xf>
    <xf numFmtId="10" fontId="0" fillId="0" borderId="42" xfId="0" applyNumberFormat="1" applyFont="1" applyFill="1" applyBorder="1" applyAlignment="1" applyProtection="1">
      <alignment horizontal="right" vertical="center" shrinkToFit="1"/>
    </xf>
    <xf numFmtId="37" fontId="5" fillId="0" borderId="77" xfId="0" applyFont="1" applyFill="1" applyBorder="1" applyAlignment="1">
      <alignment horizontal="left" vertical="center"/>
    </xf>
    <xf numFmtId="37" fontId="16" fillId="0" borderId="104" xfId="0" quotePrefix="1" applyFont="1" applyFill="1" applyBorder="1" applyAlignment="1">
      <alignment horizontal="center" vertical="center" textRotation="255" wrapText="1"/>
    </xf>
    <xf numFmtId="176" fontId="8" fillId="0" borderId="78" xfId="0" applyNumberFormat="1" applyFont="1" applyFill="1" applyBorder="1" applyAlignment="1">
      <alignment horizontal="right" vertical="center" shrinkToFit="1"/>
    </xf>
    <xf numFmtId="176" fontId="8" fillId="0" borderId="77" xfId="0" applyNumberFormat="1" applyFont="1" applyFill="1" applyBorder="1" applyAlignment="1">
      <alignment horizontal="right" vertical="center" shrinkToFit="1"/>
    </xf>
    <xf numFmtId="176" fontId="8" fillId="0" borderId="94" xfId="0" applyNumberFormat="1" applyFont="1" applyFill="1" applyBorder="1" applyAlignment="1">
      <alignment horizontal="right" vertical="center" shrinkToFit="1"/>
    </xf>
    <xf numFmtId="176" fontId="8" fillId="0" borderId="83" xfId="0" applyNumberFormat="1" applyFont="1" applyFill="1" applyBorder="1" applyAlignment="1">
      <alignment vertical="center" shrinkToFit="1"/>
    </xf>
    <xf numFmtId="176" fontId="8" fillId="0" borderId="76" xfId="0" applyNumberFormat="1" applyFont="1" applyFill="1" applyBorder="1" applyAlignment="1">
      <alignment vertical="center" shrinkToFit="1"/>
    </xf>
    <xf numFmtId="10" fontId="8" fillId="0" borderId="83" xfId="5" applyNumberFormat="1" applyFont="1" applyFill="1" applyBorder="1" applyAlignment="1">
      <alignment horizontal="right" vertical="center" shrinkToFit="1"/>
    </xf>
    <xf numFmtId="37" fontId="5" fillId="0" borderId="78" xfId="0" applyFont="1" applyFill="1" applyBorder="1" applyAlignment="1">
      <alignment horizontal="left" vertical="center"/>
    </xf>
    <xf numFmtId="37" fontId="16" fillId="0" borderId="127" xfId="0" quotePrefix="1" applyFont="1" applyFill="1" applyBorder="1" applyAlignment="1">
      <alignment horizontal="center" vertical="center" textRotation="255" wrapText="1"/>
    </xf>
    <xf numFmtId="176" fontId="8" fillId="0" borderId="77" xfId="0" applyNumberFormat="1" applyFont="1" applyFill="1" applyBorder="1" applyAlignment="1">
      <alignment vertical="center" shrinkToFit="1"/>
    </xf>
    <xf numFmtId="10" fontId="8" fillId="0" borderId="77" xfId="0" applyNumberFormat="1" applyFont="1" applyFill="1" applyBorder="1" applyAlignment="1">
      <alignment horizontal="right" vertical="center" shrinkToFit="1"/>
    </xf>
    <xf numFmtId="37" fontId="5" fillId="0" borderId="79" xfId="0" applyFont="1" applyFill="1" applyBorder="1" applyAlignment="1">
      <alignment horizontal="left" vertical="center"/>
    </xf>
    <xf numFmtId="37" fontId="16" fillId="0" borderId="128" xfId="0" quotePrefix="1" applyFont="1" applyFill="1" applyBorder="1" applyAlignment="1">
      <alignment horizontal="center" vertical="center" textRotation="255" wrapText="1"/>
    </xf>
    <xf numFmtId="176" fontId="8" fillId="0" borderId="95" xfId="0" applyNumberFormat="1" applyFont="1" applyFill="1" applyBorder="1" applyAlignment="1">
      <alignment horizontal="right" vertical="center" shrinkToFit="1"/>
    </xf>
    <xf numFmtId="176" fontId="8" fillId="0" borderId="79" xfId="0" applyNumberFormat="1" applyFont="1" applyFill="1" applyBorder="1" applyAlignment="1">
      <alignment horizontal="right" vertical="center" shrinkToFit="1"/>
    </xf>
    <xf numFmtId="176" fontId="8" fillId="0" borderId="96" xfId="0" applyNumberFormat="1" applyFont="1" applyFill="1" applyBorder="1" applyAlignment="1">
      <alignment horizontal="right" vertical="center" shrinkToFit="1"/>
    </xf>
    <xf numFmtId="176" fontId="8" fillId="0" borderId="79" xfId="0" applyNumberFormat="1" applyFont="1" applyFill="1" applyBorder="1" applyAlignment="1">
      <alignment vertical="center" shrinkToFit="1"/>
    </xf>
    <xf numFmtId="10" fontId="8" fillId="0" borderId="79" xfId="0" applyNumberFormat="1" applyFont="1" applyFill="1" applyBorder="1" applyAlignment="1">
      <alignment horizontal="right" vertical="center" shrinkToFit="1"/>
    </xf>
    <xf numFmtId="37" fontId="13" fillId="0" borderId="130" xfId="0" applyFont="1" applyFill="1" applyBorder="1" applyAlignment="1">
      <alignment horizontal="center" vertical="center"/>
    </xf>
    <xf numFmtId="37" fontId="13" fillId="0" borderId="131" xfId="0" applyFont="1" applyFill="1" applyBorder="1" applyAlignment="1">
      <alignment horizontal="center" vertical="center"/>
    </xf>
    <xf numFmtId="176" fontId="15" fillId="0" borderId="59" xfId="0" applyNumberFormat="1" applyFont="1" applyFill="1" applyBorder="1" applyAlignment="1">
      <alignment horizontal="right" vertical="center" shrinkToFit="1"/>
    </xf>
    <xf numFmtId="176" fontId="15" fillId="0" borderId="97" xfId="0" applyNumberFormat="1" applyFont="1" applyFill="1" applyBorder="1" applyAlignment="1">
      <alignment horizontal="right" vertical="center" shrinkToFit="1"/>
    </xf>
    <xf numFmtId="176" fontId="15" fillId="0" borderId="17" xfId="0" applyNumberFormat="1" applyFont="1" applyFill="1" applyBorder="1" applyAlignment="1">
      <alignment horizontal="right" vertical="center" shrinkToFit="1"/>
    </xf>
    <xf numFmtId="176" fontId="8" fillId="0" borderId="17" xfId="0" applyNumberFormat="1" applyFont="1" applyFill="1" applyBorder="1" applyAlignment="1">
      <alignment vertical="center" shrinkToFit="1"/>
    </xf>
    <xf numFmtId="37" fontId="5" fillId="0" borderId="81" xfId="0" applyFont="1" applyFill="1" applyBorder="1" applyAlignment="1">
      <alignment horizontal="left" vertical="center"/>
    </xf>
    <xf numFmtId="37" fontId="16" fillId="0" borderId="129" xfId="0" quotePrefix="1" applyFont="1" applyFill="1" applyBorder="1" applyAlignment="1">
      <alignment horizontal="center" vertical="center" textRotation="255" wrapText="1"/>
    </xf>
    <xf numFmtId="176" fontId="8" fillId="0" borderId="98" xfId="0" applyNumberFormat="1" applyFont="1" applyFill="1" applyBorder="1" applyAlignment="1">
      <alignment horizontal="right" vertical="center" shrinkToFit="1"/>
    </xf>
    <xf numFmtId="176" fontId="8" fillId="0" borderId="81" xfId="0" applyNumberFormat="1" applyFont="1" applyFill="1" applyBorder="1" applyAlignment="1">
      <alignment horizontal="right" vertical="center" shrinkToFit="1"/>
    </xf>
    <xf numFmtId="176" fontId="8" fillId="0" borderId="99" xfId="0" applyNumberFormat="1" applyFont="1" applyFill="1" applyBorder="1" applyAlignment="1">
      <alignment horizontal="right" vertical="center" shrinkToFit="1"/>
    </xf>
    <xf numFmtId="176" fontId="8" fillId="0" borderId="81" xfId="0" applyNumberFormat="1" applyFont="1" applyFill="1" applyBorder="1" applyAlignment="1">
      <alignment vertical="center" shrinkToFit="1"/>
    </xf>
    <xf numFmtId="10" fontId="8" fillId="0" borderId="81" xfId="0" applyNumberFormat="1" applyFont="1" applyFill="1" applyBorder="1" applyAlignment="1">
      <alignment horizontal="right" vertical="center" shrinkToFit="1"/>
    </xf>
    <xf numFmtId="37" fontId="16" fillId="0" borderId="127" xfId="0" quotePrefix="1" applyFont="1" applyFill="1" applyBorder="1" applyAlignment="1">
      <alignment horizontal="center" vertical="center" textRotation="255"/>
    </xf>
    <xf numFmtId="37" fontId="16" fillId="0" borderId="128" xfId="0" quotePrefix="1" applyFont="1" applyFill="1" applyBorder="1" applyAlignment="1">
      <alignment horizontal="center" vertical="center" textRotation="255"/>
    </xf>
    <xf numFmtId="37" fontId="5" fillId="0" borderId="82" xfId="0" applyFont="1" applyFill="1" applyBorder="1" applyAlignment="1">
      <alignment horizontal="left" vertical="center"/>
    </xf>
    <xf numFmtId="37" fontId="13" fillId="0" borderId="132" xfId="0" applyFont="1" applyFill="1" applyBorder="1" applyAlignment="1">
      <alignment horizontal="center" vertical="center"/>
    </xf>
    <xf numFmtId="176" fontId="0" fillId="0" borderId="174" xfId="0" applyNumberFormat="1" applyFont="1" applyFill="1" applyBorder="1" applyAlignment="1" applyProtection="1">
      <alignment horizontal="right" vertical="center" shrinkToFit="1"/>
    </xf>
    <xf numFmtId="10" fontId="0" fillId="0" borderId="27" xfId="0" applyNumberFormat="1" applyFont="1" applyFill="1" applyBorder="1" applyAlignment="1" applyProtection="1">
      <alignment vertical="center" shrinkToFit="1"/>
    </xf>
    <xf numFmtId="176" fontId="0" fillId="0" borderId="64" xfId="0" applyNumberFormat="1" applyFont="1" applyFill="1" applyBorder="1" applyAlignment="1" applyProtection="1">
      <alignment horizontal="right" vertical="center" shrinkToFit="1"/>
    </xf>
    <xf numFmtId="10" fontId="0" fillId="0" borderId="33" xfId="0" applyNumberFormat="1" applyFont="1" applyFill="1" applyBorder="1" applyAlignment="1" applyProtection="1">
      <alignment vertical="center" shrinkToFit="1"/>
    </xf>
    <xf numFmtId="176" fontId="0" fillId="0" borderId="57" xfId="0" applyNumberFormat="1" applyFont="1" applyFill="1" applyBorder="1" applyAlignment="1" applyProtection="1">
      <alignment horizontal="right" vertical="center" shrinkToFit="1"/>
    </xf>
    <xf numFmtId="176" fontId="0" fillId="0" borderId="65" xfId="0" applyNumberFormat="1" applyFont="1" applyFill="1" applyBorder="1" applyAlignment="1" applyProtection="1">
      <alignment horizontal="right" vertical="center" shrinkToFit="1"/>
    </xf>
    <xf numFmtId="10" fontId="0" fillId="0" borderId="66" xfId="0" applyNumberFormat="1" applyFont="1" applyFill="1" applyBorder="1" applyAlignment="1" applyProtection="1">
      <alignment vertical="center" shrinkToFit="1"/>
    </xf>
    <xf numFmtId="176" fontId="0" fillId="0" borderId="59" xfId="0" applyNumberFormat="1" applyFont="1" applyFill="1" applyBorder="1" applyAlignment="1" applyProtection="1">
      <alignment horizontal="right" vertical="center" shrinkToFit="1"/>
    </xf>
    <xf numFmtId="176" fontId="0" fillId="0" borderId="19" xfId="0" applyNumberFormat="1" applyFont="1" applyFill="1" applyBorder="1" applyAlignment="1" applyProtection="1">
      <alignment horizontal="right" vertical="center" shrinkToFit="1"/>
    </xf>
    <xf numFmtId="176" fontId="0" fillId="0" borderId="20" xfId="0" applyNumberFormat="1" applyFont="1" applyFill="1" applyBorder="1" applyAlignment="1" applyProtection="1">
      <alignment horizontal="right" vertical="center" shrinkToFit="1"/>
    </xf>
    <xf numFmtId="176" fontId="0" fillId="0" borderId="21" xfId="0" applyNumberFormat="1" applyFont="1" applyFill="1" applyBorder="1" applyAlignment="1" applyProtection="1">
      <alignment horizontal="right" vertical="center" shrinkToFit="1"/>
    </xf>
    <xf numFmtId="10" fontId="0" fillId="0" borderId="67" xfId="0" applyNumberFormat="1" applyFont="1" applyFill="1" applyBorder="1" applyAlignment="1" applyProtection="1">
      <alignment vertical="center" shrinkToFit="1"/>
    </xf>
    <xf numFmtId="176" fontId="0" fillId="0" borderId="52" xfId="0" applyNumberFormat="1" applyFont="1" applyFill="1" applyBorder="1" applyAlignment="1" applyProtection="1">
      <alignment horizontal="right" vertical="center" shrinkToFit="1"/>
    </xf>
    <xf numFmtId="10" fontId="0" fillId="0" borderId="32" xfId="0" applyNumberFormat="1" applyFont="1" applyFill="1" applyBorder="1" applyAlignment="1" applyProtection="1">
      <alignment vertical="center" shrinkToFit="1"/>
    </xf>
    <xf numFmtId="10" fontId="0" fillId="0" borderId="51" xfId="0" applyNumberFormat="1" applyFont="1" applyFill="1" applyBorder="1" applyAlignment="1" applyProtection="1">
      <alignment vertical="center" shrinkToFit="1"/>
    </xf>
    <xf numFmtId="10" fontId="0" fillId="0" borderId="69" xfId="0" applyNumberFormat="1" applyFont="1" applyFill="1" applyBorder="1" applyAlignment="1" applyProtection="1">
      <alignment vertical="center" shrinkToFit="1"/>
    </xf>
    <xf numFmtId="10" fontId="0" fillId="0" borderId="71" xfId="0" applyNumberFormat="1" applyFont="1" applyFill="1" applyBorder="1" applyAlignment="1" applyProtection="1">
      <alignment vertical="center" shrinkToFit="1"/>
    </xf>
    <xf numFmtId="176" fontId="0" fillId="0" borderId="72" xfId="0" applyNumberFormat="1" applyFont="1" applyFill="1" applyBorder="1" applyAlignment="1" applyProtection="1">
      <alignment horizontal="right" vertical="center" shrinkToFit="1"/>
    </xf>
    <xf numFmtId="176" fontId="0" fillId="0" borderId="46" xfId="0" applyNumberFormat="1" applyFont="1" applyFill="1" applyBorder="1" applyAlignment="1" applyProtection="1">
      <alignment horizontal="right" vertical="center" shrinkToFit="1"/>
    </xf>
    <xf numFmtId="10" fontId="0" fillId="0" borderId="73" xfId="0" applyNumberFormat="1" applyFont="1" applyFill="1" applyBorder="1" applyAlignment="1" applyProtection="1">
      <alignment vertical="center" shrinkToFit="1"/>
    </xf>
    <xf numFmtId="10" fontId="0" fillId="0" borderId="74" xfId="0" applyNumberFormat="1" applyFont="1" applyFill="1" applyBorder="1" applyAlignment="1" applyProtection="1">
      <alignment vertical="center" shrinkToFit="1"/>
    </xf>
    <xf numFmtId="10" fontId="0" fillId="0" borderId="75" xfId="0" applyNumberFormat="1" applyFont="1" applyFill="1" applyBorder="1" applyAlignment="1" applyProtection="1">
      <alignment vertical="center" shrinkToFit="1"/>
    </xf>
    <xf numFmtId="37" fontId="0" fillId="0" borderId="0" xfId="0" applyFont="1" applyFill="1" applyAlignment="1" applyProtection="1">
      <alignment vertical="center"/>
    </xf>
    <xf numFmtId="176" fontId="0" fillId="0" borderId="68" xfId="0" applyNumberFormat="1" applyFont="1" applyFill="1" applyBorder="1" applyAlignment="1" applyProtection="1">
      <alignment horizontal="right" vertical="center" shrinkToFit="1"/>
    </xf>
    <xf numFmtId="176" fontId="0" fillId="0" borderId="70" xfId="0" applyNumberFormat="1" applyFont="1" applyFill="1" applyBorder="1" applyAlignment="1" applyProtection="1">
      <alignment horizontal="right" vertical="center" shrinkToFit="1"/>
    </xf>
    <xf numFmtId="176" fontId="8" fillId="0" borderId="100" xfId="0" applyNumberFormat="1" applyFont="1" applyFill="1" applyBorder="1" applyAlignment="1">
      <alignment horizontal="right" vertical="center" shrinkToFit="1"/>
    </xf>
    <xf numFmtId="176" fontId="8" fillId="0" borderId="101" xfId="0" applyNumberFormat="1" applyFont="1" applyFill="1" applyBorder="1" applyAlignment="1">
      <alignment horizontal="right" vertical="center" shrinkToFit="1"/>
    </xf>
    <xf numFmtId="176" fontId="8" fillId="0" borderId="102" xfId="0" applyNumberFormat="1" applyFont="1" applyFill="1" applyBorder="1" applyAlignment="1">
      <alignment horizontal="right" vertical="center" shrinkToFit="1"/>
    </xf>
    <xf numFmtId="10" fontId="8" fillId="0" borderId="83" xfId="0" applyNumberFormat="1" applyFont="1" applyFill="1" applyBorder="1" applyAlignment="1">
      <alignment horizontal="right" vertical="center" shrinkToFit="1"/>
    </xf>
    <xf numFmtId="176" fontId="8" fillId="0" borderId="103" xfId="0" applyNumberFormat="1" applyFont="1" applyFill="1" applyBorder="1" applyAlignment="1">
      <alignment horizontal="right" vertical="center" shrinkToFit="1"/>
    </xf>
    <xf numFmtId="176" fontId="8" fillId="0" borderId="104" xfId="0" applyNumberFormat="1" applyFont="1" applyFill="1" applyBorder="1" applyAlignment="1">
      <alignment horizontal="right" vertical="center" shrinkToFit="1"/>
    </xf>
    <xf numFmtId="176" fontId="8" fillId="0" borderId="105" xfId="0" applyNumberFormat="1" applyFont="1" applyFill="1" applyBorder="1" applyAlignment="1">
      <alignment horizontal="right" vertical="center" shrinkToFit="1"/>
    </xf>
    <xf numFmtId="176" fontId="15" fillId="0" borderId="106" xfId="0" applyNumberFormat="1" applyFont="1" applyFill="1" applyBorder="1" applyAlignment="1">
      <alignment horizontal="right" vertical="center" shrinkToFit="1"/>
    </xf>
    <xf numFmtId="176" fontId="15" fillId="0" borderId="107" xfId="0" applyNumberFormat="1" applyFont="1" applyFill="1" applyBorder="1" applyAlignment="1">
      <alignment horizontal="right" vertical="center" shrinkToFit="1"/>
    </xf>
    <xf numFmtId="176" fontId="15" fillId="0" borderId="108" xfId="0" applyNumberFormat="1" applyFont="1" applyFill="1" applyBorder="1" applyAlignment="1">
      <alignment horizontal="right" vertical="center" shrinkToFit="1"/>
    </xf>
    <xf numFmtId="176" fontId="8" fillId="0" borderId="109" xfId="0" applyNumberFormat="1" applyFont="1" applyFill="1" applyBorder="1" applyAlignment="1">
      <alignment horizontal="right" vertical="center" shrinkToFit="1"/>
    </xf>
    <xf numFmtId="176" fontId="8" fillId="0" borderId="110" xfId="0" applyNumberFormat="1" applyFont="1" applyFill="1" applyBorder="1" applyAlignment="1">
      <alignment horizontal="right" vertical="center" shrinkToFit="1"/>
    </xf>
    <xf numFmtId="176" fontId="8" fillId="0" borderId="111" xfId="0" applyNumberFormat="1" applyFont="1" applyFill="1" applyBorder="1" applyAlignment="1">
      <alignment horizontal="right" vertical="center" shrinkToFit="1"/>
    </xf>
    <xf numFmtId="37" fontId="12" fillId="0" borderId="0" xfId="0" applyFont="1" applyFill="1" applyAlignment="1">
      <alignment vertical="center"/>
    </xf>
  </cellXfs>
  <cellStyles count="7">
    <cellStyle name="パーセント" xfId="5" builtinId="5"/>
    <cellStyle name="桁区切り" xfId="4" builtinId="6"/>
    <cellStyle name="桁区切り 2" xfId="3" xr:uid="{00000000-0005-0000-0000-000000000000}"/>
    <cellStyle name="標準" xfId="0" builtinId="0"/>
    <cellStyle name="標準 2" xfId="2" xr:uid="{00000000-0005-0000-0000-000002000000}"/>
    <cellStyle name="標準 3" xfId="6" xr:uid="{0033D25B-0355-459F-8D16-8875D3809EA7}"/>
    <cellStyle name="未定義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E59"/>
  <sheetViews>
    <sheetView view="pageBreakPreview" zoomScale="50" zoomScaleNormal="100" zoomScaleSheetLayoutView="50" workbookViewId="0">
      <selection activeCell="A2" sqref="A2:G2"/>
    </sheetView>
  </sheetViews>
  <sheetFormatPr defaultColWidth="8.6640625" defaultRowHeight="16.2" x14ac:dyDescent="0.2"/>
  <cols>
    <col min="1" max="1" width="4.5" style="129" customWidth="1"/>
    <col min="2" max="2" width="8.83203125" style="129" customWidth="1"/>
    <col min="3" max="4" width="8.4140625" style="129" customWidth="1"/>
    <col min="5" max="5" width="10" style="129" bestFit="1" customWidth="1"/>
    <col min="6" max="11" width="6.83203125" style="129" customWidth="1"/>
    <col min="12" max="13" width="8.4140625" style="130" customWidth="1"/>
    <col min="14" max="14" width="10" style="129" bestFit="1" customWidth="1"/>
    <col min="15" max="16" width="7.83203125" style="129" customWidth="1"/>
    <col min="17" max="17" width="8" style="129" customWidth="1"/>
    <col min="18" max="18" width="9.4140625" style="129" bestFit="1" customWidth="1"/>
    <col min="19" max="22" width="8.6640625" style="129"/>
    <col min="23" max="23" width="10" style="129" bestFit="1" customWidth="1"/>
    <col min="24" max="25" width="8.6640625" style="129"/>
    <col min="26" max="26" width="10" style="129" bestFit="1" customWidth="1"/>
    <col min="27" max="28" width="9" style="129" bestFit="1" customWidth="1"/>
    <col min="29" max="29" width="10.6640625" style="129" bestFit="1" customWidth="1"/>
    <col min="30" max="16384" width="8.6640625" style="129"/>
  </cols>
  <sheetData>
    <row r="1" spans="1:31" ht="23.4" x14ac:dyDescent="0.2">
      <c r="R1" s="68" t="s">
        <v>105</v>
      </c>
    </row>
    <row r="2" spans="1:31" s="75" customFormat="1" x14ac:dyDescent="0.2">
      <c r="A2" s="519" t="s">
        <v>115</v>
      </c>
      <c r="B2" s="519"/>
      <c r="C2" s="519"/>
      <c r="D2" s="519"/>
      <c r="E2" s="519"/>
      <c r="F2" s="519"/>
      <c r="G2" s="519"/>
      <c r="H2" s="520">
        <v>45579</v>
      </c>
      <c r="I2" s="520"/>
      <c r="J2" s="520"/>
      <c r="K2" s="4" t="s">
        <v>114</v>
      </c>
      <c r="L2" s="131"/>
      <c r="M2" s="131"/>
    </row>
    <row r="3" spans="1:31" ht="24.75" customHeight="1" thickBot="1" x14ac:dyDescent="0.25">
      <c r="B3" s="8"/>
      <c r="C3" s="8"/>
      <c r="D3" s="9"/>
      <c r="E3" s="7"/>
      <c r="F3" s="7"/>
      <c r="G3" s="7"/>
      <c r="H3" s="7"/>
      <c r="I3" s="7"/>
      <c r="J3" s="7"/>
      <c r="K3" s="7"/>
      <c r="L3" s="10"/>
      <c r="M3" s="10"/>
      <c r="N3" s="9"/>
      <c r="O3" s="9"/>
      <c r="P3" s="132"/>
      <c r="S3" s="132"/>
      <c r="T3" s="133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</row>
    <row r="4" spans="1:31" ht="24.75" customHeight="1" x14ac:dyDescent="0.2">
      <c r="A4" s="502" t="s">
        <v>0</v>
      </c>
      <c r="B4" s="503"/>
      <c r="C4" s="513">
        <f>H2</f>
        <v>45579</v>
      </c>
      <c r="D4" s="514"/>
      <c r="E4" s="514"/>
      <c r="F4" s="514"/>
      <c r="G4" s="514"/>
      <c r="H4" s="514"/>
      <c r="I4" s="514"/>
      <c r="J4" s="514"/>
      <c r="K4" s="515"/>
      <c r="L4" s="484" t="s">
        <v>135</v>
      </c>
      <c r="M4" s="485"/>
      <c r="N4" s="486"/>
      <c r="O4" s="487" t="s">
        <v>106</v>
      </c>
      <c r="P4" s="488"/>
      <c r="Q4" s="488"/>
      <c r="R4" s="489"/>
      <c r="S4" s="134"/>
      <c r="T4" s="135"/>
      <c r="U4" s="482"/>
      <c r="V4" s="482"/>
      <c r="W4" s="482"/>
      <c r="X4" s="482"/>
      <c r="Y4" s="482"/>
      <c r="Z4" s="482"/>
      <c r="AA4" s="483"/>
      <c r="AB4" s="483"/>
      <c r="AC4" s="483"/>
      <c r="AD4" s="483"/>
      <c r="AE4" s="135"/>
    </row>
    <row r="5" spans="1:31" ht="24.75" customHeight="1" x14ac:dyDescent="0.2">
      <c r="A5" s="504"/>
      <c r="B5" s="505"/>
      <c r="C5" s="512" t="s">
        <v>1</v>
      </c>
      <c r="D5" s="510" t="s">
        <v>2</v>
      </c>
      <c r="E5" s="508" t="s">
        <v>3</v>
      </c>
      <c r="F5" s="496" t="s">
        <v>109</v>
      </c>
      <c r="G5" s="497"/>
      <c r="H5" s="498"/>
      <c r="I5" s="499" t="s">
        <v>110</v>
      </c>
      <c r="J5" s="500"/>
      <c r="K5" s="501"/>
      <c r="L5" s="529" t="s">
        <v>1</v>
      </c>
      <c r="M5" s="527" t="s">
        <v>2</v>
      </c>
      <c r="N5" s="521" t="s">
        <v>3</v>
      </c>
      <c r="O5" s="525" t="s">
        <v>1</v>
      </c>
      <c r="P5" s="523" t="s">
        <v>2</v>
      </c>
      <c r="Q5" s="523" t="s">
        <v>3</v>
      </c>
      <c r="R5" s="521" t="s">
        <v>4</v>
      </c>
      <c r="S5" s="134"/>
      <c r="T5" s="135"/>
      <c r="U5" s="136"/>
      <c r="V5" s="136"/>
      <c r="W5" s="136"/>
      <c r="X5" s="136"/>
      <c r="Y5" s="136"/>
      <c r="Z5" s="136"/>
      <c r="AA5" s="135"/>
      <c r="AB5" s="135"/>
      <c r="AC5" s="135"/>
      <c r="AD5" s="135"/>
      <c r="AE5" s="135"/>
    </row>
    <row r="6" spans="1:31" ht="24.75" customHeight="1" thickBot="1" x14ac:dyDescent="0.25">
      <c r="A6" s="506"/>
      <c r="B6" s="507"/>
      <c r="C6" s="506"/>
      <c r="D6" s="511"/>
      <c r="E6" s="509"/>
      <c r="F6" s="70" t="s">
        <v>111</v>
      </c>
      <c r="G6" s="71" t="s">
        <v>112</v>
      </c>
      <c r="H6" s="73" t="s">
        <v>113</v>
      </c>
      <c r="I6" s="126" t="s">
        <v>111</v>
      </c>
      <c r="J6" s="71" t="s">
        <v>112</v>
      </c>
      <c r="K6" s="124" t="s">
        <v>113</v>
      </c>
      <c r="L6" s="530"/>
      <c r="M6" s="528"/>
      <c r="N6" s="522"/>
      <c r="O6" s="526"/>
      <c r="P6" s="524"/>
      <c r="Q6" s="524"/>
      <c r="R6" s="522"/>
      <c r="S6" s="134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7"/>
    </row>
    <row r="7" spans="1:31" ht="24.75" customHeight="1" x14ac:dyDescent="0.2">
      <c r="A7" s="493" t="s">
        <v>57</v>
      </c>
      <c r="B7" s="33" t="s">
        <v>6</v>
      </c>
      <c r="C7" s="138">
        <v>6172</v>
      </c>
      <c r="D7" s="139">
        <v>5946</v>
      </c>
      <c r="E7" s="140">
        <v>12118</v>
      </c>
      <c r="F7" s="141">
        <v>73</v>
      </c>
      <c r="G7" s="142">
        <v>57</v>
      </c>
      <c r="H7" s="143">
        <v>130</v>
      </c>
      <c r="I7" s="141">
        <v>77</v>
      </c>
      <c r="J7" s="142">
        <v>67</v>
      </c>
      <c r="K7" s="143">
        <v>144</v>
      </c>
      <c r="L7" s="144">
        <v>6147</v>
      </c>
      <c r="M7" s="145">
        <v>5969</v>
      </c>
      <c r="N7" s="146">
        <v>12116</v>
      </c>
      <c r="O7" s="147">
        <v>25</v>
      </c>
      <c r="P7" s="148">
        <v>-23</v>
      </c>
      <c r="Q7" s="148">
        <v>2</v>
      </c>
      <c r="R7" s="149">
        <v>2.0000000000000001E-4</v>
      </c>
      <c r="S7" s="516"/>
      <c r="T7" s="150"/>
      <c r="U7" s="76"/>
      <c r="V7" s="76"/>
      <c r="W7" s="76"/>
      <c r="X7" s="151"/>
      <c r="Y7" s="151"/>
      <c r="Z7" s="76"/>
      <c r="AA7" s="76"/>
      <c r="AB7" s="76"/>
      <c r="AC7" s="76"/>
      <c r="AD7" s="152"/>
      <c r="AE7" s="153" t="s">
        <v>49</v>
      </c>
    </row>
    <row r="8" spans="1:31" ht="24.75" customHeight="1" x14ac:dyDescent="0.2">
      <c r="A8" s="494"/>
      <c r="B8" s="33" t="s">
        <v>7</v>
      </c>
      <c r="C8" s="138">
        <v>8934</v>
      </c>
      <c r="D8" s="139">
        <v>9208</v>
      </c>
      <c r="E8" s="140">
        <v>18142</v>
      </c>
      <c r="F8" s="141">
        <v>112</v>
      </c>
      <c r="G8" s="142">
        <v>107</v>
      </c>
      <c r="H8" s="143">
        <v>219</v>
      </c>
      <c r="I8" s="141">
        <v>98</v>
      </c>
      <c r="J8" s="142">
        <v>123</v>
      </c>
      <c r="K8" s="143">
        <v>221</v>
      </c>
      <c r="L8" s="154">
        <v>8688</v>
      </c>
      <c r="M8" s="155">
        <v>8975</v>
      </c>
      <c r="N8" s="156">
        <v>17663</v>
      </c>
      <c r="O8" s="157">
        <v>246</v>
      </c>
      <c r="P8" s="139">
        <v>233</v>
      </c>
      <c r="Q8" s="139">
        <v>479</v>
      </c>
      <c r="R8" s="158">
        <v>2.7099999999999999E-2</v>
      </c>
      <c r="S8" s="516"/>
      <c r="T8" s="150"/>
      <c r="U8" s="76"/>
      <c r="V8" s="76"/>
      <c r="W8" s="76"/>
      <c r="X8" s="151"/>
      <c r="Y8" s="151"/>
      <c r="Z8" s="76"/>
      <c r="AA8" s="76"/>
      <c r="AB8" s="76"/>
      <c r="AC8" s="76"/>
      <c r="AD8" s="152"/>
      <c r="AE8" s="153" t="s">
        <v>49</v>
      </c>
    </row>
    <row r="9" spans="1:31" ht="24.75" customHeight="1" thickBot="1" x14ac:dyDescent="0.25">
      <c r="A9" s="495"/>
      <c r="B9" s="34" t="s">
        <v>5</v>
      </c>
      <c r="C9" s="159">
        <v>15106</v>
      </c>
      <c r="D9" s="160">
        <v>15154</v>
      </c>
      <c r="E9" s="161">
        <v>30260</v>
      </c>
      <c r="F9" s="162">
        <v>185</v>
      </c>
      <c r="G9" s="163">
        <v>164</v>
      </c>
      <c r="H9" s="164">
        <v>349</v>
      </c>
      <c r="I9" s="165">
        <v>175</v>
      </c>
      <c r="J9" s="163">
        <v>190</v>
      </c>
      <c r="K9" s="164">
        <v>365</v>
      </c>
      <c r="L9" s="166">
        <v>14835</v>
      </c>
      <c r="M9" s="167">
        <v>14944</v>
      </c>
      <c r="N9" s="162">
        <v>29779</v>
      </c>
      <c r="O9" s="168">
        <v>271</v>
      </c>
      <c r="P9" s="160">
        <v>210</v>
      </c>
      <c r="Q9" s="160">
        <v>481</v>
      </c>
      <c r="R9" s="169">
        <v>1.6199999999999999E-2</v>
      </c>
      <c r="S9" s="516"/>
      <c r="T9" s="150"/>
      <c r="U9" s="76"/>
      <c r="V9" s="76"/>
      <c r="W9" s="76"/>
      <c r="X9" s="76"/>
      <c r="Y9" s="76"/>
      <c r="Z9" s="76"/>
      <c r="AA9" s="76"/>
      <c r="AB9" s="76"/>
      <c r="AC9" s="76"/>
      <c r="AD9" s="152"/>
      <c r="AE9" s="152"/>
    </row>
    <row r="10" spans="1:31" ht="24.75" customHeight="1" x14ac:dyDescent="0.2">
      <c r="A10" s="494" t="s">
        <v>103</v>
      </c>
      <c r="B10" s="33" t="s">
        <v>46</v>
      </c>
      <c r="C10" s="138">
        <v>453</v>
      </c>
      <c r="D10" s="139">
        <v>424</v>
      </c>
      <c r="E10" s="140">
        <v>877</v>
      </c>
      <c r="F10" s="141">
        <v>1</v>
      </c>
      <c r="G10" s="142">
        <v>6</v>
      </c>
      <c r="H10" s="143">
        <v>7</v>
      </c>
      <c r="I10" s="141">
        <v>3</v>
      </c>
      <c r="J10" s="142">
        <v>2</v>
      </c>
      <c r="K10" s="143">
        <v>5</v>
      </c>
      <c r="L10" s="170">
        <v>508</v>
      </c>
      <c r="M10" s="139">
        <v>484</v>
      </c>
      <c r="N10" s="156">
        <v>992</v>
      </c>
      <c r="O10" s="157">
        <v>-55</v>
      </c>
      <c r="P10" s="139">
        <v>-60</v>
      </c>
      <c r="Q10" s="139">
        <v>-115</v>
      </c>
      <c r="R10" s="158">
        <v>-0.1159</v>
      </c>
      <c r="S10" s="516"/>
      <c r="T10" s="150"/>
      <c r="U10" s="76"/>
      <c r="V10" s="76"/>
      <c r="W10" s="76"/>
      <c r="X10" s="151"/>
      <c r="Y10" s="151"/>
      <c r="Z10" s="76"/>
      <c r="AA10" s="76"/>
      <c r="AB10" s="76"/>
      <c r="AC10" s="76"/>
      <c r="AD10" s="152"/>
      <c r="AE10" s="153" t="s">
        <v>50</v>
      </c>
    </row>
    <row r="11" spans="1:31" ht="24.75" customHeight="1" x14ac:dyDescent="0.2">
      <c r="A11" s="494"/>
      <c r="B11" s="33" t="s">
        <v>47</v>
      </c>
      <c r="C11" s="138">
        <v>697</v>
      </c>
      <c r="D11" s="139">
        <v>747</v>
      </c>
      <c r="E11" s="140">
        <v>1444</v>
      </c>
      <c r="F11" s="141">
        <v>4</v>
      </c>
      <c r="G11" s="142">
        <v>1</v>
      </c>
      <c r="H11" s="143">
        <v>5</v>
      </c>
      <c r="I11" s="141">
        <v>1</v>
      </c>
      <c r="J11" s="142">
        <v>5</v>
      </c>
      <c r="K11" s="143">
        <v>6</v>
      </c>
      <c r="L11" s="170">
        <v>781</v>
      </c>
      <c r="M11" s="139">
        <v>834</v>
      </c>
      <c r="N11" s="156">
        <v>1615</v>
      </c>
      <c r="O11" s="157">
        <v>-84</v>
      </c>
      <c r="P11" s="139">
        <v>-87</v>
      </c>
      <c r="Q11" s="139">
        <v>-171</v>
      </c>
      <c r="R11" s="158">
        <v>-0.10589999999999999</v>
      </c>
      <c r="S11" s="516"/>
      <c r="T11" s="150"/>
      <c r="U11" s="76"/>
      <c r="V11" s="76"/>
      <c r="W11" s="76"/>
      <c r="X11" s="151"/>
      <c r="Y11" s="151"/>
      <c r="Z11" s="76"/>
      <c r="AA11" s="76"/>
      <c r="AB11" s="76"/>
      <c r="AC11" s="76"/>
      <c r="AD11" s="152"/>
      <c r="AE11" s="153" t="s">
        <v>50</v>
      </c>
    </row>
    <row r="12" spans="1:31" ht="24.75" customHeight="1" thickBot="1" x14ac:dyDescent="0.25">
      <c r="A12" s="495"/>
      <c r="B12" s="34" t="s">
        <v>5</v>
      </c>
      <c r="C12" s="159">
        <v>1150</v>
      </c>
      <c r="D12" s="160">
        <v>1171</v>
      </c>
      <c r="E12" s="161">
        <v>2321</v>
      </c>
      <c r="F12" s="162">
        <v>5</v>
      </c>
      <c r="G12" s="163">
        <v>7</v>
      </c>
      <c r="H12" s="164">
        <v>12</v>
      </c>
      <c r="I12" s="165">
        <v>4</v>
      </c>
      <c r="J12" s="163">
        <v>7</v>
      </c>
      <c r="K12" s="164">
        <v>11</v>
      </c>
      <c r="L12" s="166">
        <v>1289</v>
      </c>
      <c r="M12" s="167">
        <v>1318</v>
      </c>
      <c r="N12" s="162">
        <v>2607</v>
      </c>
      <c r="O12" s="168">
        <v>-139</v>
      </c>
      <c r="P12" s="160">
        <v>-147</v>
      </c>
      <c r="Q12" s="160">
        <v>-286</v>
      </c>
      <c r="R12" s="169">
        <v>-0.10970000000000001</v>
      </c>
      <c r="S12" s="516"/>
      <c r="T12" s="150"/>
      <c r="U12" s="76"/>
      <c r="V12" s="76"/>
      <c r="W12" s="76"/>
      <c r="X12" s="76"/>
      <c r="Y12" s="76"/>
      <c r="Z12" s="76"/>
      <c r="AA12" s="76"/>
      <c r="AB12" s="76"/>
      <c r="AC12" s="76"/>
      <c r="AD12" s="152"/>
      <c r="AE12" s="152"/>
    </row>
    <row r="13" spans="1:31" ht="24.75" customHeight="1" x14ac:dyDescent="0.2">
      <c r="A13" s="493" t="s">
        <v>59</v>
      </c>
      <c r="B13" s="33" t="s">
        <v>8</v>
      </c>
      <c r="C13" s="138">
        <v>2845</v>
      </c>
      <c r="D13" s="139">
        <v>2933</v>
      </c>
      <c r="E13" s="140">
        <v>5778</v>
      </c>
      <c r="F13" s="141">
        <v>19</v>
      </c>
      <c r="G13" s="142">
        <v>18</v>
      </c>
      <c r="H13" s="143">
        <v>37</v>
      </c>
      <c r="I13" s="141">
        <v>23</v>
      </c>
      <c r="J13" s="142">
        <v>14</v>
      </c>
      <c r="K13" s="143">
        <v>37</v>
      </c>
      <c r="L13" s="170">
        <v>3132</v>
      </c>
      <c r="M13" s="139">
        <v>3231</v>
      </c>
      <c r="N13" s="156">
        <v>6363</v>
      </c>
      <c r="O13" s="157">
        <v>-287</v>
      </c>
      <c r="P13" s="139">
        <v>-298</v>
      </c>
      <c r="Q13" s="139">
        <v>-585</v>
      </c>
      <c r="R13" s="158">
        <v>-9.1899999999999996E-2</v>
      </c>
      <c r="S13" s="516"/>
      <c r="T13" s="150"/>
      <c r="U13" s="76"/>
      <c r="V13" s="76"/>
      <c r="W13" s="76"/>
      <c r="X13" s="151"/>
      <c r="Y13" s="151"/>
      <c r="Z13" s="76"/>
      <c r="AA13" s="76"/>
      <c r="AB13" s="76"/>
      <c r="AC13" s="76"/>
      <c r="AD13" s="152"/>
      <c r="AE13" s="153" t="s">
        <v>49</v>
      </c>
    </row>
    <row r="14" spans="1:31" ht="24.75" customHeight="1" x14ac:dyDescent="0.2">
      <c r="A14" s="494"/>
      <c r="B14" s="33" t="s">
        <v>9</v>
      </c>
      <c r="C14" s="138">
        <v>659</v>
      </c>
      <c r="D14" s="139">
        <v>741</v>
      </c>
      <c r="E14" s="140">
        <v>1400</v>
      </c>
      <c r="F14" s="141">
        <v>0</v>
      </c>
      <c r="G14" s="142">
        <v>1</v>
      </c>
      <c r="H14" s="143">
        <v>1</v>
      </c>
      <c r="I14" s="141">
        <v>1</v>
      </c>
      <c r="J14" s="142">
        <v>0</v>
      </c>
      <c r="K14" s="143">
        <v>1</v>
      </c>
      <c r="L14" s="170">
        <v>746</v>
      </c>
      <c r="M14" s="139">
        <v>850</v>
      </c>
      <c r="N14" s="156">
        <v>1596</v>
      </c>
      <c r="O14" s="157">
        <v>-87</v>
      </c>
      <c r="P14" s="139">
        <v>-109</v>
      </c>
      <c r="Q14" s="139">
        <v>-196</v>
      </c>
      <c r="R14" s="158">
        <v>-0.12280000000000001</v>
      </c>
      <c r="S14" s="516"/>
      <c r="T14" s="150"/>
      <c r="U14" s="76"/>
      <c r="V14" s="76"/>
      <c r="W14" s="76"/>
      <c r="X14" s="151"/>
      <c r="Y14" s="151"/>
      <c r="Z14" s="76"/>
      <c r="AA14" s="76"/>
      <c r="AB14" s="76"/>
      <c r="AC14" s="76"/>
      <c r="AD14" s="152"/>
      <c r="AE14" s="153" t="s">
        <v>49</v>
      </c>
    </row>
    <row r="15" spans="1:31" ht="24.75" customHeight="1" x14ac:dyDescent="0.2">
      <c r="A15" s="494"/>
      <c r="B15" s="33" t="s">
        <v>10</v>
      </c>
      <c r="C15" s="138">
        <v>5242</v>
      </c>
      <c r="D15" s="139">
        <v>5399</v>
      </c>
      <c r="E15" s="140">
        <v>10641</v>
      </c>
      <c r="F15" s="141">
        <v>51</v>
      </c>
      <c r="G15" s="142">
        <v>48</v>
      </c>
      <c r="H15" s="143">
        <v>99</v>
      </c>
      <c r="I15" s="141">
        <v>42</v>
      </c>
      <c r="J15" s="142">
        <v>64</v>
      </c>
      <c r="K15" s="143">
        <v>106</v>
      </c>
      <c r="L15" s="170">
        <v>5411</v>
      </c>
      <c r="M15" s="139">
        <v>5643</v>
      </c>
      <c r="N15" s="156">
        <v>11054</v>
      </c>
      <c r="O15" s="157">
        <v>-169</v>
      </c>
      <c r="P15" s="139">
        <v>-244</v>
      </c>
      <c r="Q15" s="139">
        <v>-413</v>
      </c>
      <c r="R15" s="158">
        <v>-3.7400000000000003E-2</v>
      </c>
      <c r="S15" s="516"/>
      <c r="T15" s="150"/>
      <c r="U15" s="76"/>
      <c r="V15" s="76"/>
      <c r="W15" s="76"/>
      <c r="X15" s="151"/>
      <c r="Y15" s="151"/>
      <c r="Z15" s="76"/>
      <c r="AA15" s="76"/>
      <c r="AB15" s="76"/>
      <c r="AC15" s="76"/>
      <c r="AD15" s="152"/>
      <c r="AE15" s="153" t="s">
        <v>49</v>
      </c>
    </row>
    <row r="16" spans="1:31" ht="24.75" customHeight="1" thickBot="1" x14ac:dyDescent="0.25">
      <c r="A16" s="495"/>
      <c r="B16" s="34" t="s">
        <v>5</v>
      </c>
      <c r="C16" s="159">
        <v>8746</v>
      </c>
      <c r="D16" s="160">
        <v>9073</v>
      </c>
      <c r="E16" s="161">
        <v>17819</v>
      </c>
      <c r="F16" s="162">
        <v>70</v>
      </c>
      <c r="G16" s="163">
        <v>67</v>
      </c>
      <c r="H16" s="164">
        <v>137</v>
      </c>
      <c r="I16" s="165">
        <v>66</v>
      </c>
      <c r="J16" s="163">
        <v>78</v>
      </c>
      <c r="K16" s="164">
        <v>144</v>
      </c>
      <c r="L16" s="166">
        <v>9289</v>
      </c>
      <c r="M16" s="167">
        <v>9724</v>
      </c>
      <c r="N16" s="162">
        <v>19013</v>
      </c>
      <c r="O16" s="168">
        <v>-543</v>
      </c>
      <c r="P16" s="160">
        <v>-651</v>
      </c>
      <c r="Q16" s="160">
        <v>-1194</v>
      </c>
      <c r="R16" s="169">
        <v>-6.2799999999999995E-2</v>
      </c>
      <c r="S16" s="516"/>
      <c r="T16" s="150"/>
      <c r="U16" s="76"/>
      <c r="V16" s="76"/>
      <c r="W16" s="76"/>
      <c r="X16" s="76"/>
      <c r="Y16" s="76"/>
      <c r="Z16" s="76"/>
      <c r="AA16" s="76"/>
      <c r="AB16" s="76"/>
      <c r="AC16" s="76"/>
      <c r="AD16" s="152"/>
      <c r="AE16" s="152"/>
    </row>
    <row r="17" spans="1:31" ht="24.75" customHeight="1" x14ac:dyDescent="0.2">
      <c r="A17" s="493" t="s">
        <v>60</v>
      </c>
      <c r="B17" s="35" t="s">
        <v>11</v>
      </c>
      <c r="C17" s="171">
        <v>6126</v>
      </c>
      <c r="D17" s="172">
        <v>6471</v>
      </c>
      <c r="E17" s="173">
        <v>12597</v>
      </c>
      <c r="F17" s="174">
        <v>57</v>
      </c>
      <c r="G17" s="175">
        <v>68</v>
      </c>
      <c r="H17" s="176">
        <v>125</v>
      </c>
      <c r="I17" s="174">
        <v>56</v>
      </c>
      <c r="J17" s="175">
        <v>46</v>
      </c>
      <c r="K17" s="177">
        <v>102</v>
      </c>
      <c r="L17" s="178">
        <v>6521</v>
      </c>
      <c r="M17" s="172">
        <v>6877</v>
      </c>
      <c r="N17" s="179">
        <v>13398</v>
      </c>
      <c r="O17" s="180">
        <v>-395</v>
      </c>
      <c r="P17" s="172">
        <v>-406</v>
      </c>
      <c r="Q17" s="172">
        <v>-801</v>
      </c>
      <c r="R17" s="181">
        <v>-5.9799999999999999E-2</v>
      </c>
      <c r="S17" s="516"/>
      <c r="T17" s="150"/>
      <c r="U17" s="76"/>
      <c r="V17" s="76"/>
      <c r="W17" s="76"/>
      <c r="X17" s="151"/>
      <c r="Y17" s="151"/>
      <c r="Z17" s="76"/>
      <c r="AA17" s="76"/>
      <c r="AB17" s="76"/>
      <c r="AC17" s="76"/>
      <c r="AD17" s="152"/>
      <c r="AE17" s="153" t="s">
        <v>49</v>
      </c>
    </row>
    <row r="18" spans="1:31" ht="24.75" customHeight="1" x14ac:dyDescent="0.2">
      <c r="A18" s="494"/>
      <c r="B18" s="33" t="s">
        <v>12</v>
      </c>
      <c r="C18" s="138">
        <v>2247</v>
      </c>
      <c r="D18" s="139">
        <v>2279</v>
      </c>
      <c r="E18" s="140">
        <v>4526</v>
      </c>
      <c r="F18" s="182">
        <v>16</v>
      </c>
      <c r="G18" s="142">
        <v>16</v>
      </c>
      <c r="H18" s="143">
        <v>32</v>
      </c>
      <c r="I18" s="141">
        <v>10</v>
      </c>
      <c r="J18" s="142">
        <v>20</v>
      </c>
      <c r="K18" s="143">
        <v>30</v>
      </c>
      <c r="L18" s="170">
        <v>2332</v>
      </c>
      <c r="M18" s="139">
        <v>2361</v>
      </c>
      <c r="N18" s="156">
        <v>4693</v>
      </c>
      <c r="O18" s="157">
        <v>-85</v>
      </c>
      <c r="P18" s="139">
        <v>-82</v>
      </c>
      <c r="Q18" s="139">
        <v>-167</v>
      </c>
      <c r="R18" s="158">
        <v>-3.56E-2</v>
      </c>
      <c r="S18" s="516"/>
      <c r="T18" s="150"/>
      <c r="U18" s="76"/>
      <c r="V18" s="76"/>
      <c r="W18" s="76"/>
      <c r="X18" s="151"/>
      <c r="Y18" s="151"/>
      <c r="Z18" s="76"/>
      <c r="AA18" s="76"/>
      <c r="AB18" s="76"/>
      <c r="AC18" s="76"/>
      <c r="AD18" s="152"/>
      <c r="AE18" s="153" t="s">
        <v>49</v>
      </c>
    </row>
    <row r="19" spans="1:31" ht="24.75" customHeight="1" x14ac:dyDescent="0.2">
      <c r="A19" s="494"/>
      <c r="B19" s="33" t="s">
        <v>13</v>
      </c>
      <c r="C19" s="138">
        <v>3919</v>
      </c>
      <c r="D19" s="139">
        <v>3848</v>
      </c>
      <c r="E19" s="140">
        <v>7767</v>
      </c>
      <c r="F19" s="182">
        <v>45</v>
      </c>
      <c r="G19" s="142">
        <v>29</v>
      </c>
      <c r="H19" s="143">
        <v>74</v>
      </c>
      <c r="I19" s="141">
        <v>24</v>
      </c>
      <c r="J19" s="142">
        <v>28</v>
      </c>
      <c r="K19" s="143">
        <v>52</v>
      </c>
      <c r="L19" s="170">
        <v>4007</v>
      </c>
      <c r="M19" s="139">
        <v>4025</v>
      </c>
      <c r="N19" s="156">
        <v>8032</v>
      </c>
      <c r="O19" s="157">
        <v>-88</v>
      </c>
      <c r="P19" s="139">
        <v>-177</v>
      </c>
      <c r="Q19" s="139">
        <v>-265</v>
      </c>
      <c r="R19" s="158">
        <v>-3.3000000000000002E-2</v>
      </c>
      <c r="S19" s="516"/>
      <c r="T19" s="150"/>
      <c r="U19" s="76"/>
      <c r="V19" s="76"/>
      <c r="W19" s="76"/>
      <c r="X19" s="151"/>
      <c r="Y19" s="151"/>
      <c r="Z19" s="76"/>
      <c r="AA19" s="76"/>
      <c r="AB19" s="76"/>
      <c r="AC19" s="76"/>
      <c r="AD19" s="152"/>
      <c r="AE19" s="153" t="s">
        <v>49</v>
      </c>
    </row>
    <row r="20" spans="1:31" ht="24.75" customHeight="1" x14ac:dyDescent="0.2">
      <c r="A20" s="494"/>
      <c r="B20" s="33" t="s">
        <v>14</v>
      </c>
      <c r="C20" s="138">
        <v>2547</v>
      </c>
      <c r="D20" s="139">
        <v>2458</v>
      </c>
      <c r="E20" s="140">
        <v>5005</v>
      </c>
      <c r="F20" s="182">
        <v>15</v>
      </c>
      <c r="G20" s="142">
        <v>20</v>
      </c>
      <c r="H20" s="143">
        <v>35</v>
      </c>
      <c r="I20" s="141">
        <v>21</v>
      </c>
      <c r="J20" s="142">
        <v>17</v>
      </c>
      <c r="K20" s="143">
        <v>38</v>
      </c>
      <c r="L20" s="170">
        <v>2686</v>
      </c>
      <c r="M20" s="139">
        <v>2668</v>
      </c>
      <c r="N20" s="156">
        <v>5354</v>
      </c>
      <c r="O20" s="157">
        <v>-139</v>
      </c>
      <c r="P20" s="139">
        <v>-210</v>
      </c>
      <c r="Q20" s="139">
        <v>-349</v>
      </c>
      <c r="R20" s="158">
        <v>-6.5199999999999994E-2</v>
      </c>
      <c r="S20" s="516"/>
      <c r="T20" s="150"/>
      <c r="U20" s="76"/>
      <c r="V20" s="76"/>
      <c r="W20" s="76"/>
      <c r="X20" s="151"/>
      <c r="Y20" s="151"/>
      <c r="Z20" s="76"/>
      <c r="AA20" s="76"/>
      <c r="AB20" s="76"/>
      <c r="AC20" s="76"/>
      <c r="AD20" s="152"/>
      <c r="AE20" s="153" t="s">
        <v>49</v>
      </c>
    </row>
    <row r="21" spans="1:31" ht="24.75" customHeight="1" x14ac:dyDescent="0.2">
      <c r="A21" s="494"/>
      <c r="B21" s="33" t="s">
        <v>15</v>
      </c>
      <c r="C21" s="138">
        <v>1389</v>
      </c>
      <c r="D21" s="139">
        <v>1420</v>
      </c>
      <c r="E21" s="140">
        <v>2809</v>
      </c>
      <c r="F21" s="182">
        <v>17</v>
      </c>
      <c r="G21" s="142">
        <v>12</v>
      </c>
      <c r="H21" s="143">
        <v>29</v>
      </c>
      <c r="I21" s="141">
        <v>11</v>
      </c>
      <c r="J21" s="142">
        <v>11</v>
      </c>
      <c r="K21" s="143">
        <v>22</v>
      </c>
      <c r="L21" s="170">
        <v>1450</v>
      </c>
      <c r="M21" s="139">
        <v>1508</v>
      </c>
      <c r="N21" s="156">
        <v>2958</v>
      </c>
      <c r="O21" s="157">
        <v>-61</v>
      </c>
      <c r="P21" s="139">
        <v>-88</v>
      </c>
      <c r="Q21" s="139">
        <v>-149</v>
      </c>
      <c r="R21" s="158">
        <v>-5.04E-2</v>
      </c>
      <c r="S21" s="516"/>
      <c r="T21" s="150"/>
      <c r="U21" s="76"/>
      <c r="V21" s="76"/>
      <c r="W21" s="76"/>
      <c r="X21" s="151"/>
      <c r="Y21" s="151"/>
      <c r="Z21" s="76"/>
      <c r="AA21" s="76"/>
      <c r="AB21" s="76"/>
      <c r="AC21" s="76"/>
      <c r="AD21" s="152"/>
      <c r="AE21" s="153" t="s">
        <v>49</v>
      </c>
    </row>
    <row r="22" spans="1:31" ht="24.75" customHeight="1" x14ac:dyDescent="0.2">
      <c r="A22" s="494"/>
      <c r="B22" s="36" t="s">
        <v>58</v>
      </c>
      <c r="C22" s="183">
        <v>5277</v>
      </c>
      <c r="D22" s="184">
        <v>5425</v>
      </c>
      <c r="E22" s="140">
        <v>10702</v>
      </c>
      <c r="F22" s="185">
        <v>46</v>
      </c>
      <c r="G22" s="186">
        <v>42</v>
      </c>
      <c r="H22" s="187">
        <v>88</v>
      </c>
      <c r="I22" s="185">
        <v>44</v>
      </c>
      <c r="J22" s="186">
        <v>29</v>
      </c>
      <c r="K22" s="143">
        <v>73</v>
      </c>
      <c r="L22" s="188">
        <v>5626</v>
      </c>
      <c r="M22" s="184">
        <v>5818</v>
      </c>
      <c r="N22" s="156">
        <v>11444</v>
      </c>
      <c r="O22" s="157">
        <v>-349</v>
      </c>
      <c r="P22" s="139">
        <v>-393</v>
      </c>
      <c r="Q22" s="139">
        <v>-742</v>
      </c>
      <c r="R22" s="158">
        <v>-6.4799999999999996E-2</v>
      </c>
      <c r="S22" s="516"/>
      <c r="T22" s="150"/>
      <c r="U22" s="76"/>
      <c r="V22" s="76"/>
      <c r="W22" s="76"/>
      <c r="X22" s="76"/>
      <c r="Y22" s="76"/>
      <c r="Z22" s="76"/>
      <c r="AA22" s="76"/>
      <c r="AB22" s="76"/>
      <c r="AC22" s="76"/>
      <c r="AD22" s="152"/>
      <c r="AE22" s="153" t="s">
        <v>49</v>
      </c>
    </row>
    <row r="23" spans="1:31" ht="24.75" customHeight="1" thickBot="1" x14ac:dyDescent="0.25">
      <c r="A23" s="495"/>
      <c r="B23" s="34" t="s">
        <v>5</v>
      </c>
      <c r="C23" s="159">
        <v>21505</v>
      </c>
      <c r="D23" s="160">
        <v>21901</v>
      </c>
      <c r="E23" s="161">
        <v>43406</v>
      </c>
      <c r="F23" s="162">
        <v>196</v>
      </c>
      <c r="G23" s="163">
        <v>187</v>
      </c>
      <c r="H23" s="164">
        <v>383</v>
      </c>
      <c r="I23" s="165">
        <v>166</v>
      </c>
      <c r="J23" s="163">
        <v>151</v>
      </c>
      <c r="K23" s="164">
        <v>317</v>
      </c>
      <c r="L23" s="166">
        <v>22622</v>
      </c>
      <c r="M23" s="167">
        <v>23257</v>
      </c>
      <c r="N23" s="162">
        <v>45879</v>
      </c>
      <c r="O23" s="168">
        <v>-1117</v>
      </c>
      <c r="P23" s="160">
        <v>-1356</v>
      </c>
      <c r="Q23" s="160">
        <v>-2473</v>
      </c>
      <c r="R23" s="169">
        <v>-5.3900000000000003E-2</v>
      </c>
      <c r="S23" s="516"/>
      <c r="T23" s="150"/>
      <c r="U23" s="76"/>
      <c r="V23" s="76"/>
      <c r="W23" s="76"/>
      <c r="X23" s="76"/>
      <c r="Y23" s="76"/>
      <c r="Z23" s="76"/>
      <c r="AA23" s="76"/>
      <c r="AB23" s="76"/>
      <c r="AC23" s="76"/>
      <c r="AD23" s="152"/>
      <c r="AE23" s="152"/>
    </row>
    <row r="24" spans="1:31" ht="24.75" customHeight="1" x14ac:dyDescent="0.2">
      <c r="A24" s="493" t="s">
        <v>61</v>
      </c>
      <c r="B24" s="33" t="s">
        <v>16</v>
      </c>
      <c r="C24" s="138">
        <v>1708</v>
      </c>
      <c r="D24" s="139">
        <v>1744</v>
      </c>
      <c r="E24" s="140">
        <v>3452</v>
      </c>
      <c r="F24" s="141">
        <v>13</v>
      </c>
      <c r="G24" s="142">
        <v>19</v>
      </c>
      <c r="H24" s="143">
        <v>32</v>
      </c>
      <c r="I24" s="141">
        <v>15</v>
      </c>
      <c r="J24" s="142">
        <v>9</v>
      </c>
      <c r="K24" s="143">
        <v>24</v>
      </c>
      <c r="L24" s="170">
        <v>1814</v>
      </c>
      <c r="M24" s="139">
        <v>1894</v>
      </c>
      <c r="N24" s="156">
        <v>3708</v>
      </c>
      <c r="O24" s="157">
        <v>-106</v>
      </c>
      <c r="P24" s="139">
        <v>-150</v>
      </c>
      <c r="Q24" s="139">
        <v>-256</v>
      </c>
      <c r="R24" s="158">
        <v>-6.9000000000000006E-2</v>
      </c>
      <c r="S24" s="516"/>
      <c r="T24" s="150"/>
      <c r="U24" s="76"/>
      <c r="V24" s="76"/>
      <c r="W24" s="76"/>
      <c r="X24" s="151"/>
      <c r="Y24" s="151"/>
      <c r="Z24" s="76"/>
      <c r="AA24" s="76"/>
      <c r="AB24" s="76"/>
      <c r="AC24" s="76"/>
      <c r="AD24" s="152"/>
      <c r="AE24" s="153" t="s">
        <v>48</v>
      </c>
    </row>
    <row r="25" spans="1:31" ht="24.75" customHeight="1" x14ac:dyDescent="0.2">
      <c r="A25" s="494"/>
      <c r="B25" s="33" t="s">
        <v>17</v>
      </c>
      <c r="C25" s="138">
        <v>1227</v>
      </c>
      <c r="D25" s="139">
        <v>1374</v>
      </c>
      <c r="E25" s="140">
        <v>2601</v>
      </c>
      <c r="F25" s="141">
        <v>18</v>
      </c>
      <c r="G25" s="142">
        <v>17</v>
      </c>
      <c r="H25" s="143">
        <v>35</v>
      </c>
      <c r="I25" s="141">
        <v>13</v>
      </c>
      <c r="J25" s="142">
        <v>20</v>
      </c>
      <c r="K25" s="143">
        <v>33</v>
      </c>
      <c r="L25" s="170">
        <v>1280</v>
      </c>
      <c r="M25" s="139">
        <v>1421</v>
      </c>
      <c r="N25" s="156">
        <v>2701</v>
      </c>
      <c r="O25" s="157">
        <v>-53</v>
      </c>
      <c r="P25" s="139">
        <v>-47</v>
      </c>
      <c r="Q25" s="139">
        <v>-100</v>
      </c>
      <c r="R25" s="158">
        <v>-3.6999999999999998E-2</v>
      </c>
      <c r="S25" s="516"/>
      <c r="T25" s="150"/>
      <c r="U25" s="76"/>
      <c r="V25" s="76"/>
      <c r="W25" s="76"/>
      <c r="X25" s="151"/>
      <c r="Y25" s="151"/>
      <c r="Z25" s="76"/>
      <c r="AA25" s="76"/>
      <c r="AB25" s="76"/>
      <c r="AC25" s="76"/>
      <c r="AD25" s="152"/>
      <c r="AE25" s="153" t="s">
        <v>48</v>
      </c>
    </row>
    <row r="26" spans="1:31" ht="24.75" customHeight="1" x14ac:dyDescent="0.2">
      <c r="A26" s="494"/>
      <c r="B26" s="33" t="s">
        <v>18</v>
      </c>
      <c r="C26" s="138">
        <v>2732</v>
      </c>
      <c r="D26" s="139">
        <v>2729</v>
      </c>
      <c r="E26" s="140">
        <v>5461</v>
      </c>
      <c r="F26" s="141">
        <v>36</v>
      </c>
      <c r="G26" s="142">
        <v>18</v>
      </c>
      <c r="H26" s="143">
        <v>54</v>
      </c>
      <c r="I26" s="141">
        <v>34</v>
      </c>
      <c r="J26" s="142">
        <v>26</v>
      </c>
      <c r="K26" s="143">
        <v>60</v>
      </c>
      <c r="L26" s="170">
        <v>2829</v>
      </c>
      <c r="M26" s="139">
        <v>2870</v>
      </c>
      <c r="N26" s="156">
        <v>5699</v>
      </c>
      <c r="O26" s="157">
        <v>-97</v>
      </c>
      <c r="P26" s="139">
        <v>-141</v>
      </c>
      <c r="Q26" s="139">
        <v>-238</v>
      </c>
      <c r="R26" s="158">
        <v>-4.1799999999999997E-2</v>
      </c>
      <c r="S26" s="516"/>
      <c r="T26" s="150"/>
      <c r="U26" s="76"/>
      <c r="V26" s="76"/>
      <c r="W26" s="76"/>
      <c r="X26" s="151"/>
      <c r="Y26" s="151"/>
      <c r="Z26" s="76"/>
      <c r="AA26" s="76"/>
      <c r="AB26" s="76"/>
      <c r="AC26" s="76"/>
      <c r="AD26" s="152"/>
      <c r="AE26" s="153" t="s">
        <v>48</v>
      </c>
    </row>
    <row r="27" spans="1:31" ht="24.75" customHeight="1" x14ac:dyDescent="0.2">
      <c r="A27" s="494"/>
      <c r="B27" s="37" t="s">
        <v>54</v>
      </c>
      <c r="C27" s="138">
        <v>7206</v>
      </c>
      <c r="D27" s="139">
        <v>7615</v>
      </c>
      <c r="E27" s="140">
        <v>14821</v>
      </c>
      <c r="F27" s="141">
        <v>80</v>
      </c>
      <c r="G27" s="142">
        <v>43</v>
      </c>
      <c r="H27" s="143">
        <v>123</v>
      </c>
      <c r="I27" s="141">
        <v>47</v>
      </c>
      <c r="J27" s="142">
        <v>61</v>
      </c>
      <c r="K27" s="143">
        <v>108</v>
      </c>
      <c r="L27" s="170">
        <v>7669</v>
      </c>
      <c r="M27" s="139">
        <v>8192</v>
      </c>
      <c r="N27" s="156">
        <v>15861</v>
      </c>
      <c r="O27" s="157">
        <v>-463</v>
      </c>
      <c r="P27" s="139">
        <v>-577</v>
      </c>
      <c r="Q27" s="139">
        <v>-1040</v>
      </c>
      <c r="R27" s="158">
        <v>-6.5600000000000006E-2</v>
      </c>
      <c r="S27" s="516"/>
      <c r="T27" s="3"/>
      <c r="U27" s="76"/>
      <c r="V27" s="76"/>
      <c r="W27" s="76"/>
      <c r="X27" s="151"/>
      <c r="Y27" s="151"/>
      <c r="Z27" s="76"/>
      <c r="AA27" s="76"/>
      <c r="AB27" s="76"/>
      <c r="AC27" s="76"/>
      <c r="AD27" s="152"/>
      <c r="AE27" s="153" t="s">
        <v>48</v>
      </c>
    </row>
    <row r="28" spans="1:31" ht="24.75" customHeight="1" thickBot="1" x14ac:dyDescent="0.25">
      <c r="A28" s="495"/>
      <c r="B28" s="34" t="s">
        <v>5</v>
      </c>
      <c r="C28" s="159">
        <v>12873</v>
      </c>
      <c r="D28" s="160">
        <v>13462</v>
      </c>
      <c r="E28" s="161">
        <v>26335</v>
      </c>
      <c r="F28" s="162">
        <v>147</v>
      </c>
      <c r="G28" s="163">
        <v>97</v>
      </c>
      <c r="H28" s="164">
        <v>244</v>
      </c>
      <c r="I28" s="165">
        <v>109</v>
      </c>
      <c r="J28" s="163">
        <v>116</v>
      </c>
      <c r="K28" s="164">
        <v>225</v>
      </c>
      <c r="L28" s="166">
        <v>13592</v>
      </c>
      <c r="M28" s="167">
        <v>14377</v>
      </c>
      <c r="N28" s="162">
        <v>27969</v>
      </c>
      <c r="O28" s="168">
        <v>-719</v>
      </c>
      <c r="P28" s="160">
        <v>-915</v>
      </c>
      <c r="Q28" s="160">
        <v>-1634</v>
      </c>
      <c r="R28" s="169">
        <v>-5.8400000000000001E-2</v>
      </c>
      <c r="S28" s="516"/>
      <c r="T28" s="150"/>
      <c r="U28" s="76"/>
      <c r="V28" s="76"/>
      <c r="W28" s="76"/>
      <c r="X28" s="76"/>
      <c r="Y28" s="76"/>
      <c r="Z28" s="76"/>
      <c r="AA28" s="76"/>
      <c r="AB28" s="76"/>
      <c r="AC28" s="76"/>
      <c r="AD28" s="152"/>
      <c r="AE28" s="152"/>
    </row>
    <row r="29" spans="1:31" ht="24.75" customHeight="1" x14ac:dyDescent="0.2">
      <c r="A29" s="493" t="s">
        <v>56</v>
      </c>
      <c r="B29" s="33" t="s">
        <v>19</v>
      </c>
      <c r="C29" s="138">
        <v>14587</v>
      </c>
      <c r="D29" s="139">
        <v>15032</v>
      </c>
      <c r="E29" s="140">
        <v>29619</v>
      </c>
      <c r="F29" s="141">
        <v>153</v>
      </c>
      <c r="G29" s="142">
        <v>147</v>
      </c>
      <c r="H29" s="143">
        <v>300</v>
      </c>
      <c r="I29" s="141">
        <v>153</v>
      </c>
      <c r="J29" s="142">
        <v>169</v>
      </c>
      <c r="K29" s="143">
        <v>322</v>
      </c>
      <c r="L29" s="170">
        <v>14877</v>
      </c>
      <c r="M29" s="139">
        <v>15371</v>
      </c>
      <c r="N29" s="156">
        <v>30248</v>
      </c>
      <c r="O29" s="157">
        <v>-290</v>
      </c>
      <c r="P29" s="139">
        <v>-339</v>
      </c>
      <c r="Q29" s="139">
        <v>-629</v>
      </c>
      <c r="R29" s="158">
        <v>-2.0799999999999999E-2</v>
      </c>
      <c r="S29" s="516"/>
      <c r="T29" s="150"/>
      <c r="U29" s="76"/>
      <c r="V29" s="76"/>
      <c r="W29" s="76"/>
      <c r="X29" s="76"/>
      <c r="Y29" s="76"/>
      <c r="Z29" s="76"/>
      <c r="AA29" s="76"/>
      <c r="AB29" s="76"/>
      <c r="AC29" s="76"/>
      <c r="AD29" s="152"/>
      <c r="AE29" s="153" t="s">
        <v>51</v>
      </c>
    </row>
    <row r="30" spans="1:31" ht="24.75" customHeight="1" thickBot="1" x14ac:dyDescent="0.25">
      <c r="A30" s="495"/>
      <c r="B30" s="34" t="s">
        <v>5</v>
      </c>
      <c r="C30" s="159">
        <v>14587</v>
      </c>
      <c r="D30" s="160">
        <v>15032</v>
      </c>
      <c r="E30" s="161">
        <v>29619</v>
      </c>
      <c r="F30" s="162">
        <v>153</v>
      </c>
      <c r="G30" s="163">
        <v>147</v>
      </c>
      <c r="H30" s="164">
        <v>300</v>
      </c>
      <c r="I30" s="165">
        <v>153</v>
      </c>
      <c r="J30" s="163">
        <v>169</v>
      </c>
      <c r="K30" s="164">
        <v>322</v>
      </c>
      <c r="L30" s="166">
        <v>14877</v>
      </c>
      <c r="M30" s="167">
        <v>15371</v>
      </c>
      <c r="N30" s="162">
        <v>30248</v>
      </c>
      <c r="O30" s="168">
        <v>-290</v>
      </c>
      <c r="P30" s="160">
        <v>-339</v>
      </c>
      <c r="Q30" s="160">
        <v>-629</v>
      </c>
      <c r="R30" s="169">
        <v>-2.0799999999999999E-2</v>
      </c>
      <c r="S30" s="516"/>
      <c r="T30" s="150"/>
      <c r="U30" s="76"/>
      <c r="V30" s="76"/>
      <c r="W30" s="76"/>
      <c r="X30" s="76"/>
      <c r="Y30" s="76"/>
      <c r="Z30" s="76"/>
      <c r="AA30" s="76"/>
      <c r="AB30" s="76"/>
      <c r="AC30" s="76"/>
      <c r="AD30" s="152"/>
      <c r="AE30" s="152"/>
    </row>
    <row r="31" spans="1:31" ht="24.75" customHeight="1" x14ac:dyDescent="0.2">
      <c r="A31" s="493" t="s">
        <v>62</v>
      </c>
      <c r="B31" s="35" t="s">
        <v>20</v>
      </c>
      <c r="C31" s="171">
        <v>5722</v>
      </c>
      <c r="D31" s="172">
        <v>5728</v>
      </c>
      <c r="E31" s="173">
        <v>11450</v>
      </c>
      <c r="F31" s="174">
        <v>57</v>
      </c>
      <c r="G31" s="175">
        <v>58</v>
      </c>
      <c r="H31" s="176">
        <v>115</v>
      </c>
      <c r="I31" s="174">
        <v>50</v>
      </c>
      <c r="J31" s="175">
        <v>65</v>
      </c>
      <c r="K31" s="177">
        <v>115</v>
      </c>
      <c r="L31" s="178">
        <v>6015</v>
      </c>
      <c r="M31" s="172">
        <v>6018</v>
      </c>
      <c r="N31" s="179">
        <v>12033</v>
      </c>
      <c r="O31" s="180">
        <v>-293</v>
      </c>
      <c r="P31" s="172">
        <v>-290</v>
      </c>
      <c r="Q31" s="172">
        <v>-583</v>
      </c>
      <c r="R31" s="181">
        <v>-4.8500000000000001E-2</v>
      </c>
      <c r="S31" s="516"/>
      <c r="T31" s="150"/>
      <c r="U31" s="76"/>
      <c r="V31" s="76"/>
      <c r="W31" s="76"/>
      <c r="X31" s="151"/>
      <c r="Y31" s="151"/>
      <c r="Z31" s="76"/>
      <c r="AA31" s="76"/>
      <c r="AB31" s="76"/>
      <c r="AC31" s="76"/>
      <c r="AD31" s="152"/>
      <c r="AE31" s="153" t="s">
        <v>52</v>
      </c>
    </row>
    <row r="32" spans="1:31" ht="24.75" customHeight="1" x14ac:dyDescent="0.2">
      <c r="A32" s="494"/>
      <c r="B32" s="33" t="s">
        <v>21</v>
      </c>
      <c r="C32" s="138">
        <v>4504</v>
      </c>
      <c r="D32" s="139">
        <v>4533</v>
      </c>
      <c r="E32" s="140">
        <v>9037</v>
      </c>
      <c r="F32" s="182">
        <v>47</v>
      </c>
      <c r="G32" s="142">
        <v>56</v>
      </c>
      <c r="H32" s="143">
        <v>103</v>
      </c>
      <c r="I32" s="141">
        <v>53</v>
      </c>
      <c r="J32" s="142">
        <v>40</v>
      </c>
      <c r="K32" s="143">
        <v>93</v>
      </c>
      <c r="L32" s="170">
        <v>4609</v>
      </c>
      <c r="M32" s="139">
        <v>4631</v>
      </c>
      <c r="N32" s="156">
        <v>9240</v>
      </c>
      <c r="O32" s="157">
        <v>-105</v>
      </c>
      <c r="P32" s="139">
        <v>-98</v>
      </c>
      <c r="Q32" s="139">
        <v>-203</v>
      </c>
      <c r="R32" s="158">
        <v>-2.1999999999999999E-2</v>
      </c>
      <c r="S32" s="516"/>
      <c r="T32" s="150"/>
      <c r="U32" s="76"/>
      <c r="V32" s="76"/>
      <c r="W32" s="76"/>
      <c r="X32" s="151"/>
      <c r="Y32" s="151"/>
      <c r="Z32" s="76"/>
      <c r="AA32" s="76"/>
      <c r="AB32" s="76"/>
      <c r="AC32" s="76"/>
      <c r="AD32" s="152"/>
      <c r="AE32" s="153" t="s">
        <v>52</v>
      </c>
    </row>
    <row r="33" spans="1:31" ht="24.75" customHeight="1" x14ac:dyDescent="0.2">
      <c r="A33" s="494"/>
      <c r="B33" s="33" t="s">
        <v>22</v>
      </c>
      <c r="C33" s="138">
        <v>4505</v>
      </c>
      <c r="D33" s="139">
        <v>4429</v>
      </c>
      <c r="E33" s="140">
        <v>8934</v>
      </c>
      <c r="F33" s="182">
        <v>49</v>
      </c>
      <c r="G33" s="142">
        <v>41</v>
      </c>
      <c r="H33" s="143">
        <v>90</v>
      </c>
      <c r="I33" s="141">
        <v>50</v>
      </c>
      <c r="J33" s="142">
        <v>51</v>
      </c>
      <c r="K33" s="143">
        <v>101</v>
      </c>
      <c r="L33" s="170">
        <v>4625</v>
      </c>
      <c r="M33" s="139">
        <v>4551</v>
      </c>
      <c r="N33" s="156">
        <v>9176</v>
      </c>
      <c r="O33" s="157">
        <v>-120</v>
      </c>
      <c r="P33" s="139">
        <v>-122</v>
      </c>
      <c r="Q33" s="139">
        <v>-242</v>
      </c>
      <c r="R33" s="158">
        <v>-2.64E-2</v>
      </c>
      <c r="S33" s="516"/>
      <c r="T33" s="150"/>
      <c r="U33" s="76"/>
      <c r="V33" s="76"/>
      <c r="W33" s="76"/>
      <c r="X33" s="151"/>
      <c r="Y33" s="151"/>
      <c r="Z33" s="76"/>
      <c r="AA33" s="76"/>
      <c r="AB33" s="76"/>
      <c r="AC33" s="76"/>
      <c r="AD33" s="152"/>
      <c r="AE33" s="153" t="s">
        <v>52</v>
      </c>
    </row>
    <row r="34" spans="1:31" ht="24.75" customHeight="1" x14ac:dyDescent="0.2">
      <c r="A34" s="494"/>
      <c r="B34" s="33" t="s">
        <v>23</v>
      </c>
      <c r="C34" s="138">
        <v>15050</v>
      </c>
      <c r="D34" s="139">
        <v>13609</v>
      </c>
      <c r="E34" s="140">
        <v>28659</v>
      </c>
      <c r="F34" s="182">
        <v>161</v>
      </c>
      <c r="G34" s="142">
        <v>156</v>
      </c>
      <c r="H34" s="143">
        <v>317</v>
      </c>
      <c r="I34" s="141">
        <v>181</v>
      </c>
      <c r="J34" s="142">
        <v>135</v>
      </c>
      <c r="K34" s="143">
        <v>316</v>
      </c>
      <c r="L34" s="170">
        <v>15290</v>
      </c>
      <c r="M34" s="139">
        <v>13881</v>
      </c>
      <c r="N34" s="156">
        <v>29171</v>
      </c>
      <c r="O34" s="157">
        <v>-240</v>
      </c>
      <c r="P34" s="139">
        <v>-272</v>
      </c>
      <c r="Q34" s="139">
        <v>-512</v>
      </c>
      <c r="R34" s="158">
        <v>-1.7600000000000001E-2</v>
      </c>
      <c r="S34" s="516"/>
      <c r="T34" s="150"/>
      <c r="U34" s="76"/>
      <c r="V34" s="76"/>
      <c r="W34" s="76"/>
      <c r="X34" s="151"/>
      <c r="Y34" s="151"/>
      <c r="Z34" s="76"/>
      <c r="AA34" s="76"/>
      <c r="AB34" s="76"/>
      <c r="AC34" s="76"/>
      <c r="AD34" s="152"/>
      <c r="AE34" s="153" t="s">
        <v>52</v>
      </c>
    </row>
    <row r="35" spans="1:31" ht="24.75" customHeight="1" x14ac:dyDescent="0.2">
      <c r="A35" s="494"/>
      <c r="B35" s="33" t="s">
        <v>24</v>
      </c>
      <c r="C35" s="138">
        <v>10685</v>
      </c>
      <c r="D35" s="139">
        <v>10614</v>
      </c>
      <c r="E35" s="140">
        <v>21299</v>
      </c>
      <c r="F35" s="185">
        <v>112</v>
      </c>
      <c r="G35" s="186">
        <v>107</v>
      </c>
      <c r="H35" s="187">
        <v>219</v>
      </c>
      <c r="I35" s="185">
        <v>125</v>
      </c>
      <c r="J35" s="186">
        <v>106</v>
      </c>
      <c r="K35" s="143">
        <v>231</v>
      </c>
      <c r="L35" s="170">
        <v>10971</v>
      </c>
      <c r="M35" s="139">
        <v>10863</v>
      </c>
      <c r="N35" s="156">
        <v>21834</v>
      </c>
      <c r="O35" s="157">
        <v>-286</v>
      </c>
      <c r="P35" s="139">
        <v>-249</v>
      </c>
      <c r="Q35" s="139">
        <v>-535</v>
      </c>
      <c r="R35" s="158">
        <v>-2.4500000000000001E-2</v>
      </c>
      <c r="S35" s="516"/>
      <c r="T35" s="150"/>
      <c r="U35" s="76"/>
      <c r="V35" s="76"/>
      <c r="W35" s="76"/>
      <c r="X35" s="151"/>
      <c r="Y35" s="151"/>
      <c r="Z35" s="76"/>
      <c r="AA35" s="76"/>
      <c r="AB35" s="76"/>
      <c r="AC35" s="76"/>
      <c r="AD35" s="152"/>
      <c r="AE35" s="153" t="s">
        <v>52</v>
      </c>
    </row>
    <row r="36" spans="1:31" ht="24.75" customHeight="1" thickBot="1" x14ac:dyDescent="0.25">
      <c r="A36" s="495"/>
      <c r="B36" s="34" t="s">
        <v>5</v>
      </c>
      <c r="C36" s="183">
        <v>40466</v>
      </c>
      <c r="D36" s="184">
        <v>38913</v>
      </c>
      <c r="E36" s="189">
        <v>79379</v>
      </c>
      <c r="F36" s="190">
        <v>426</v>
      </c>
      <c r="G36" s="191">
        <v>418</v>
      </c>
      <c r="H36" s="192">
        <v>844</v>
      </c>
      <c r="I36" s="193">
        <v>459</v>
      </c>
      <c r="J36" s="191">
        <v>397</v>
      </c>
      <c r="K36" s="192">
        <v>856</v>
      </c>
      <c r="L36" s="194">
        <v>41510</v>
      </c>
      <c r="M36" s="195">
        <v>39944</v>
      </c>
      <c r="N36" s="190">
        <v>81454</v>
      </c>
      <c r="O36" s="168">
        <v>-1044</v>
      </c>
      <c r="P36" s="160">
        <v>-1031</v>
      </c>
      <c r="Q36" s="160">
        <v>-2075</v>
      </c>
      <c r="R36" s="169">
        <v>-2.5499999999999998E-2</v>
      </c>
      <c r="S36" s="516"/>
      <c r="T36" s="150"/>
      <c r="W36" s="76"/>
      <c r="X36" s="76"/>
      <c r="Y36" s="76"/>
      <c r="Z36" s="76"/>
      <c r="AA36" s="76"/>
      <c r="AB36" s="76"/>
      <c r="AC36" s="76"/>
      <c r="AD36" s="152"/>
      <c r="AE36" s="152"/>
    </row>
    <row r="37" spans="1:31" ht="24.75" customHeight="1" thickBot="1" x14ac:dyDescent="0.25">
      <c r="A37" s="38"/>
      <c r="B37" s="39" t="s">
        <v>5</v>
      </c>
      <c r="C37" s="196">
        <v>114433</v>
      </c>
      <c r="D37" s="197">
        <v>114706</v>
      </c>
      <c r="E37" s="198">
        <v>229139</v>
      </c>
      <c r="F37" s="199">
        <v>1182</v>
      </c>
      <c r="G37" s="197">
        <v>1087</v>
      </c>
      <c r="H37" s="200">
        <v>2269</v>
      </c>
      <c r="I37" s="201">
        <v>1132</v>
      </c>
      <c r="J37" s="197">
        <v>1108</v>
      </c>
      <c r="K37" s="202">
        <v>2240</v>
      </c>
      <c r="L37" s="203">
        <v>118014</v>
      </c>
      <c r="M37" s="197">
        <v>118935</v>
      </c>
      <c r="N37" s="199">
        <v>236949</v>
      </c>
      <c r="O37" s="204">
        <v>-3581</v>
      </c>
      <c r="P37" s="205">
        <v>-4229</v>
      </c>
      <c r="Q37" s="206">
        <v>-7810</v>
      </c>
      <c r="R37" s="207">
        <v>-3.3000000000000002E-2</v>
      </c>
      <c r="S37" s="208"/>
      <c r="T37" s="150"/>
      <c r="W37" s="76"/>
      <c r="X37" s="76"/>
      <c r="Y37" s="76"/>
      <c r="Z37" s="76"/>
      <c r="AA37" s="76"/>
      <c r="AB37" s="76"/>
      <c r="AC37" s="76"/>
      <c r="AD37" s="152"/>
      <c r="AE37" s="152"/>
    </row>
    <row r="38" spans="1:31" ht="24.75" customHeight="1" x14ac:dyDescent="0.2">
      <c r="A38" s="40"/>
      <c r="B38" s="41" t="s">
        <v>25</v>
      </c>
      <c r="C38" s="209">
        <v>133211</v>
      </c>
      <c r="D38" s="210">
        <v>141601</v>
      </c>
      <c r="E38" s="211">
        <v>274812</v>
      </c>
      <c r="F38" s="212">
        <v>1501</v>
      </c>
      <c r="G38" s="213">
        <v>1362</v>
      </c>
      <c r="H38" s="214">
        <v>2863</v>
      </c>
      <c r="I38" s="212">
        <v>1504</v>
      </c>
      <c r="J38" s="213">
        <v>1458</v>
      </c>
      <c r="K38" s="215">
        <v>2962</v>
      </c>
      <c r="L38" s="216">
        <v>135432</v>
      </c>
      <c r="M38" s="217">
        <v>143719</v>
      </c>
      <c r="N38" s="218">
        <v>279151</v>
      </c>
      <c r="O38" s="180">
        <v>-2221</v>
      </c>
      <c r="P38" s="172">
        <v>-2118</v>
      </c>
      <c r="Q38" s="172">
        <v>-4339</v>
      </c>
      <c r="R38" s="181">
        <v>-1.55E-2</v>
      </c>
      <c r="S38" s="208"/>
      <c r="T38" s="219"/>
      <c r="W38" s="76"/>
      <c r="X38" s="151"/>
      <c r="Y38" s="151"/>
      <c r="Z38" s="76"/>
      <c r="AA38" s="76"/>
      <c r="AB38" s="76"/>
      <c r="AC38" s="76"/>
      <c r="AD38" s="152"/>
      <c r="AE38" s="153" t="s">
        <v>48</v>
      </c>
    </row>
    <row r="39" spans="1:31" ht="24.75" customHeight="1" x14ac:dyDescent="0.2">
      <c r="A39" s="42"/>
      <c r="B39" s="43" t="s">
        <v>26</v>
      </c>
      <c r="C39" s="220">
        <v>149927</v>
      </c>
      <c r="D39" s="221">
        <v>157404</v>
      </c>
      <c r="E39" s="222">
        <v>307331</v>
      </c>
      <c r="F39" s="141">
        <v>1775</v>
      </c>
      <c r="G39" s="142">
        <v>1729</v>
      </c>
      <c r="H39" s="143">
        <v>3504</v>
      </c>
      <c r="I39" s="141">
        <v>1873</v>
      </c>
      <c r="J39" s="142">
        <v>1761</v>
      </c>
      <c r="K39" s="223">
        <v>3634</v>
      </c>
      <c r="L39" s="224">
        <v>151397</v>
      </c>
      <c r="M39" s="225">
        <v>158835</v>
      </c>
      <c r="N39" s="156">
        <v>310232</v>
      </c>
      <c r="O39" s="157">
        <v>-1470</v>
      </c>
      <c r="P39" s="139">
        <v>-1431</v>
      </c>
      <c r="Q39" s="139">
        <v>-2901</v>
      </c>
      <c r="R39" s="158">
        <v>-9.4000000000000004E-3</v>
      </c>
      <c r="S39" s="208"/>
      <c r="T39" s="219"/>
      <c r="W39" s="76"/>
      <c r="X39" s="76"/>
      <c r="Y39" s="76"/>
      <c r="Z39" s="76"/>
      <c r="AA39" s="76"/>
      <c r="AB39" s="76"/>
      <c r="AC39" s="76"/>
      <c r="AD39" s="152"/>
      <c r="AE39" s="153" t="s">
        <v>50</v>
      </c>
    </row>
    <row r="40" spans="1:31" ht="24.75" customHeight="1" x14ac:dyDescent="0.2">
      <c r="A40" s="42"/>
      <c r="B40" s="43" t="s">
        <v>27</v>
      </c>
      <c r="C40" s="220">
        <v>42372</v>
      </c>
      <c r="D40" s="221">
        <v>46033</v>
      </c>
      <c r="E40" s="222">
        <v>88405</v>
      </c>
      <c r="F40" s="141">
        <v>381</v>
      </c>
      <c r="G40" s="142">
        <v>426</v>
      </c>
      <c r="H40" s="143">
        <v>807</v>
      </c>
      <c r="I40" s="141">
        <v>395</v>
      </c>
      <c r="J40" s="142">
        <v>389</v>
      </c>
      <c r="K40" s="223">
        <v>784</v>
      </c>
      <c r="L40" s="224">
        <v>44472</v>
      </c>
      <c r="M40" s="225">
        <v>48441</v>
      </c>
      <c r="N40" s="156">
        <v>92913</v>
      </c>
      <c r="O40" s="157">
        <v>-2100</v>
      </c>
      <c r="P40" s="139">
        <v>-2408</v>
      </c>
      <c r="Q40" s="139">
        <v>-4508</v>
      </c>
      <c r="R40" s="158">
        <v>-4.8500000000000001E-2</v>
      </c>
      <c r="S40" s="208"/>
      <c r="T40" s="219"/>
      <c r="W40" s="76"/>
      <c r="X40" s="76"/>
      <c r="Y40" s="76"/>
      <c r="Z40" s="76"/>
      <c r="AA40" s="76"/>
      <c r="AB40" s="76"/>
      <c r="AC40" s="76"/>
      <c r="AD40" s="152"/>
      <c r="AE40" s="153" t="s">
        <v>51</v>
      </c>
    </row>
    <row r="41" spans="1:31" ht="24.75" customHeight="1" x14ac:dyDescent="0.2">
      <c r="A41" s="42"/>
      <c r="B41" s="43" t="s">
        <v>28</v>
      </c>
      <c r="C41" s="220">
        <v>83579</v>
      </c>
      <c r="D41" s="221">
        <v>83671</v>
      </c>
      <c r="E41" s="222">
        <v>167250</v>
      </c>
      <c r="F41" s="141">
        <v>953</v>
      </c>
      <c r="G41" s="142">
        <v>971</v>
      </c>
      <c r="H41" s="143">
        <v>1924</v>
      </c>
      <c r="I41" s="141">
        <v>1101</v>
      </c>
      <c r="J41" s="142">
        <v>882</v>
      </c>
      <c r="K41" s="223">
        <v>1983</v>
      </c>
      <c r="L41" s="224">
        <v>84085</v>
      </c>
      <c r="M41" s="225">
        <v>84176</v>
      </c>
      <c r="N41" s="156">
        <v>168261</v>
      </c>
      <c r="O41" s="157">
        <v>-506</v>
      </c>
      <c r="P41" s="139">
        <v>-505</v>
      </c>
      <c r="Q41" s="139">
        <v>-1011</v>
      </c>
      <c r="R41" s="158">
        <v>-6.0000000000000001E-3</v>
      </c>
      <c r="S41" s="208"/>
      <c r="T41" s="219"/>
      <c r="W41" s="76"/>
      <c r="X41" s="76"/>
      <c r="Y41" s="76"/>
      <c r="Z41" s="76"/>
      <c r="AA41" s="76"/>
      <c r="AB41" s="76"/>
      <c r="AC41" s="76"/>
      <c r="AD41" s="152"/>
      <c r="AE41" s="153" t="s">
        <v>51</v>
      </c>
    </row>
    <row r="42" spans="1:31" ht="24.75" customHeight="1" x14ac:dyDescent="0.2">
      <c r="A42" s="42"/>
      <c r="B42" s="43" t="s">
        <v>29</v>
      </c>
      <c r="C42" s="220">
        <v>89410</v>
      </c>
      <c r="D42" s="221">
        <v>86549</v>
      </c>
      <c r="E42" s="222">
        <v>175959</v>
      </c>
      <c r="F42" s="141">
        <v>1064</v>
      </c>
      <c r="G42" s="142">
        <v>1033</v>
      </c>
      <c r="H42" s="143">
        <v>2097</v>
      </c>
      <c r="I42" s="141">
        <v>1087</v>
      </c>
      <c r="J42" s="142">
        <v>996</v>
      </c>
      <c r="K42" s="223">
        <v>2083</v>
      </c>
      <c r="L42" s="224">
        <v>90239</v>
      </c>
      <c r="M42" s="225">
        <v>87345</v>
      </c>
      <c r="N42" s="156">
        <v>177584</v>
      </c>
      <c r="O42" s="157">
        <v>-829</v>
      </c>
      <c r="P42" s="139">
        <v>-796</v>
      </c>
      <c r="Q42" s="139">
        <v>-1625</v>
      </c>
      <c r="R42" s="158">
        <v>-9.1999999999999998E-3</v>
      </c>
      <c r="S42" s="208"/>
      <c r="T42" s="219"/>
      <c r="W42" s="76"/>
      <c r="X42" s="76"/>
      <c r="Y42" s="76"/>
      <c r="Z42" s="76"/>
      <c r="AA42" s="76"/>
      <c r="AB42" s="76"/>
      <c r="AC42" s="76"/>
      <c r="AD42" s="152"/>
      <c r="AE42" s="153" t="s">
        <v>52</v>
      </c>
    </row>
    <row r="43" spans="1:31" ht="24.75" customHeight="1" x14ac:dyDescent="0.2">
      <c r="A43" s="517" t="s">
        <v>63</v>
      </c>
      <c r="B43" s="43" t="s">
        <v>30</v>
      </c>
      <c r="C43" s="220">
        <v>18247</v>
      </c>
      <c r="D43" s="221">
        <v>19483</v>
      </c>
      <c r="E43" s="222">
        <v>37730</v>
      </c>
      <c r="F43" s="141">
        <v>188</v>
      </c>
      <c r="G43" s="142">
        <v>205</v>
      </c>
      <c r="H43" s="143">
        <v>393</v>
      </c>
      <c r="I43" s="141">
        <v>195</v>
      </c>
      <c r="J43" s="142">
        <v>198</v>
      </c>
      <c r="K43" s="223">
        <v>393</v>
      </c>
      <c r="L43" s="224">
        <v>19117</v>
      </c>
      <c r="M43" s="225">
        <v>20525</v>
      </c>
      <c r="N43" s="156">
        <v>39642</v>
      </c>
      <c r="O43" s="157">
        <v>-870</v>
      </c>
      <c r="P43" s="139">
        <v>-1042</v>
      </c>
      <c r="Q43" s="139">
        <v>-1912</v>
      </c>
      <c r="R43" s="158">
        <v>-4.82E-2</v>
      </c>
      <c r="S43" s="518"/>
      <c r="T43" s="219"/>
      <c r="U43" s="76"/>
      <c r="V43" s="76"/>
      <c r="W43" s="76"/>
      <c r="X43" s="76"/>
      <c r="Y43" s="76"/>
      <c r="Z43" s="76"/>
      <c r="AA43" s="76"/>
      <c r="AB43" s="76"/>
      <c r="AC43" s="76"/>
      <c r="AD43" s="152"/>
      <c r="AE43" s="153" t="s">
        <v>48</v>
      </c>
    </row>
    <row r="44" spans="1:31" ht="24.75" customHeight="1" x14ac:dyDescent="0.2">
      <c r="A44" s="517"/>
      <c r="B44" s="44" t="s">
        <v>31</v>
      </c>
      <c r="C44" s="220">
        <v>30410</v>
      </c>
      <c r="D44" s="221">
        <v>30647</v>
      </c>
      <c r="E44" s="222">
        <v>61057</v>
      </c>
      <c r="F44" s="141">
        <v>363</v>
      </c>
      <c r="G44" s="142">
        <v>336</v>
      </c>
      <c r="H44" s="143">
        <v>699</v>
      </c>
      <c r="I44" s="141">
        <v>330</v>
      </c>
      <c r="J44" s="142">
        <v>320</v>
      </c>
      <c r="K44" s="223">
        <v>650</v>
      </c>
      <c r="L44" s="224">
        <v>31183</v>
      </c>
      <c r="M44" s="225">
        <v>31281</v>
      </c>
      <c r="N44" s="156">
        <v>62464</v>
      </c>
      <c r="O44" s="157">
        <v>-773</v>
      </c>
      <c r="P44" s="139">
        <v>-634</v>
      </c>
      <c r="Q44" s="139">
        <v>-1407</v>
      </c>
      <c r="R44" s="158">
        <v>-2.2499999999999999E-2</v>
      </c>
      <c r="S44" s="518"/>
      <c r="T44" s="219"/>
      <c r="U44" s="76"/>
      <c r="V44" s="76"/>
      <c r="W44" s="76"/>
      <c r="X44" s="76"/>
      <c r="Y44" s="76"/>
      <c r="Z44" s="76"/>
      <c r="AA44" s="76"/>
      <c r="AB44" s="76"/>
      <c r="AC44" s="76"/>
      <c r="AD44" s="152"/>
      <c r="AE44" s="153" t="s">
        <v>52</v>
      </c>
    </row>
    <row r="45" spans="1:31" ht="24.75" customHeight="1" x14ac:dyDescent="0.2">
      <c r="A45" s="42"/>
      <c r="B45" s="44" t="s">
        <v>32</v>
      </c>
      <c r="C45" s="220">
        <v>30480</v>
      </c>
      <c r="D45" s="221">
        <v>31997</v>
      </c>
      <c r="E45" s="222">
        <v>62477</v>
      </c>
      <c r="F45" s="141">
        <v>318</v>
      </c>
      <c r="G45" s="142">
        <v>295</v>
      </c>
      <c r="H45" s="143">
        <v>613</v>
      </c>
      <c r="I45" s="141">
        <v>316</v>
      </c>
      <c r="J45" s="142">
        <v>268</v>
      </c>
      <c r="K45" s="223">
        <v>584</v>
      </c>
      <c r="L45" s="224">
        <v>31656</v>
      </c>
      <c r="M45" s="225">
        <v>33256</v>
      </c>
      <c r="N45" s="156">
        <v>64912</v>
      </c>
      <c r="O45" s="157">
        <v>-1176</v>
      </c>
      <c r="P45" s="139">
        <v>-1259</v>
      </c>
      <c r="Q45" s="139">
        <v>-2435</v>
      </c>
      <c r="R45" s="158">
        <v>-3.7499999999999999E-2</v>
      </c>
      <c r="S45" s="208"/>
      <c r="T45" s="150"/>
      <c r="U45" s="76"/>
      <c r="V45" s="76"/>
      <c r="W45" s="76"/>
      <c r="X45" s="76"/>
      <c r="Y45" s="76"/>
      <c r="Z45" s="76"/>
      <c r="AA45" s="76"/>
      <c r="AB45" s="76"/>
      <c r="AC45" s="76"/>
      <c r="AD45" s="152"/>
      <c r="AE45" s="153" t="s">
        <v>49</v>
      </c>
    </row>
    <row r="46" spans="1:31" ht="24.75" customHeight="1" x14ac:dyDescent="0.2">
      <c r="A46" s="42"/>
      <c r="B46" s="44" t="s">
        <v>33</v>
      </c>
      <c r="C46" s="157">
        <v>26006</v>
      </c>
      <c r="D46" s="139">
        <v>27130</v>
      </c>
      <c r="E46" s="222">
        <v>53136</v>
      </c>
      <c r="F46" s="141">
        <v>300</v>
      </c>
      <c r="G46" s="142">
        <v>270</v>
      </c>
      <c r="H46" s="143">
        <v>570</v>
      </c>
      <c r="I46" s="141">
        <v>305</v>
      </c>
      <c r="J46" s="142">
        <v>282</v>
      </c>
      <c r="K46" s="223">
        <v>587</v>
      </c>
      <c r="L46" s="154">
        <v>26678</v>
      </c>
      <c r="M46" s="155">
        <v>27922</v>
      </c>
      <c r="N46" s="156">
        <v>54600</v>
      </c>
      <c r="O46" s="157">
        <v>-672</v>
      </c>
      <c r="P46" s="139">
        <v>-792</v>
      </c>
      <c r="Q46" s="139">
        <v>-1464</v>
      </c>
      <c r="R46" s="158">
        <v>-2.6800000000000001E-2</v>
      </c>
      <c r="S46" s="208"/>
      <c r="T46" s="150"/>
      <c r="U46" s="76"/>
      <c r="V46" s="76"/>
      <c r="W46" s="76"/>
      <c r="X46" s="76"/>
      <c r="Y46" s="76"/>
      <c r="Z46" s="76"/>
      <c r="AA46" s="76"/>
      <c r="AB46" s="76"/>
      <c r="AC46" s="76"/>
      <c r="AD46" s="152"/>
      <c r="AE46" s="153" t="s">
        <v>50</v>
      </c>
    </row>
    <row r="47" spans="1:31" ht="24.75" customHeight="1" x14ac:dyDescent="0.2">
      <c r="A47" s="42"/>
      <c r="B47" s="44" t="s">
        <v>34</v>
      </c>
      <c r="C47" s="157">
        <v>19109</v>
      </c>
      <c r="D47" s="139">
        <v>19551</v>
      </c>
      <c r="E47" s="222">
        <v>38660</v>
      </c>
      <c r="F47" s="141">
        <v>227</v>
      </c>
      <c r="G47" s="142">
        <v>201</v>
      </c>
      <c r="H47" s="143">
        <v>428</v>
      </c>
      <c r="I47" s="141">
        <v>227</v>
      </c>
      <c r="J47" s="142">
        <v>191</v>
      </c>
      <c r="K47" s="223">
        <v>418</v>
      </c>
      <c r="L47" s="154">
        <v>19763</v>
      </c>
      <c r="M47" s="155">
        <v>20342</v>
      </c>
      <c r="N47" s="156">
        <v>40105</v>
      </c>
      <c r="O47" s="157">
        <v>-654</v>
      </c>
      <c r="P47" s="139">
        <v>-791</v>
      </c>
      <c r="Q47" s="139">
        <v>-1445</v>
      </c>
      <c r="R47" s="158">
        <v>-3.5999999999999997E-2</v>
      </c>
      <c r="S47" s="208"/>
      <c r="T47" s="150"/>
      <c r="U47" s="76"/>
      <c r="V47" s="76"/>
      <c r="W47" s="76"/>
      <c r="X47" s="76"/>
      <c r="Y47" s="76"/>
      <c r="Z47" s="76"/>
      <c r="AA47" s="76"/>
      <c r="AB47" s="76"/>
      <c r="AC47" s="76"/>
      <c r="AD47" s="152"/>
      <c r="AE47" s="153" t="s">
        <v>49</v>
      </c>
    </row>
    <row r="48" spans="1:31" ht="24.75" customHeight="1" x14ac:dyDescent="0.2">
      <c r="A48" s="42"/>
      <c r="B48" s="45" t="s">
        <v>35</v>
      </c>
      <c r="C48" s="226">
        <v>23123</v>
      </c>
      <c r="D48" s="184">
        <v>23952</v>
      </c>
      <c r="E48" s="227">
        <v>47075</v>
      </c>
      <c r="F48" s="193">
        <v>248</v>
      </c>
      <c r="G48" s="191">
        <v>212</v>
      </c>
      <c r="H48" s="192">
        <v>460</v>
      </c>
      <c r="I48" s="193">
        <v>229</v>
      </c>
      <c r="J48" s="191">
        <v>224</v>
      </c>
      <c r="K48" s="228">
        <v>453</v>
      </c>
      <c r="L48" s="194">
        <v>23876</v>
      </c>
      <c r="M48" s="195">
        <v>24895</v>
      </c>
      <c r="N48" s="190">
        <v>48771</v>
      </c>
      <c r="O48" s="226">
        <v>-753</v>
      </c>
      <c r="P48" s="184">
        <v>-943</v>
      </c>
      <c r="Q48" s="184">
        <v>-1696</v>
      </c>
      <c r="R48" s="229">
        <v>-3.4799999999999998E-2</v>
      </c>
      <c r="S48" s="208"/>
      <c r="T48" s="150"/>
      <c r="U48" s="76"/>
      <c r="V48" s="76"/>
      <c r="W48" s="76"/>
      <c r="X48" s="76"/>
      <c r="Y48" s="76"/>
      <c r="Z48" s="76"/>
      <c r="AA48" s="76"/>
      <c r="AB48" s="76"/>
      <c r="AC48" s="76"/>
      <c r="AD48" s="152"/>
      <c r="AE48" s="153" t="s">
        <v>49</v>
      </c>
    </row>
    <row r="49" spans="1:31" ht="24.75" customHeight="1" thickBot="1" x14ac:dyDescent="0.25">
      <c r="A49" s="46"/>
      <c r="B49" s="34" t="s">
        <v>55</v>
      </c>
      <c r="C49" s="230">
        <v>20126</v>
      </c>
      <c r="D49" s="230">
        <v>20893</v>
      </c>
      <c r="E49" s="231">
        <v>41019</v>
      </c>
      <c r="F49" s="165">
        <v>220</v>
      </c>
      <c r="G49" s="163">
        <v>240</v>
      </c>
      <c r="H49" s="164">
        <v>460</v>
      </c>
      <c r="I49" s="165">
        <v>217</v>
      </c>
      <c r="J49" s="163">
        <v>236</v>
      </c>
      <c r="K49" s="232">
        <v>453</v>
      </c>
      <c r="L49" s="166">
        <v>20593</v>
      </c>
      <c r="M49" s="166">
        <v>21225</v>
      </c>
      <c r="N49" s="162">
        <v>41818</v>
      </c>
      <c r="O49" s="233">
        <v>-467</v>
      </c>
      <c r="P49" s="234">
        <v>-332</v>
      </c>
      <c r="Q49" s="234">
        <v>-799</v>
      </c>
      <c r="R49" s="235">
        <v>-1.9099999999999999E-2</v>
      </c>
      <c r="S49" s="208"/>
      <c r="T49" s="150"/>
      <c r="U49" s="76"/>
      <c r="V49" s="76"/>
      <c r="W49" s="76"/>
      <c r="X49" s="76"/>
      <c r="Y49" s="76"/>
      <c r="Z49" s="76"/>
      <c r="AA49" s="76"/>
      <c r="AB49" s="76"/>
      <c r="AC49" s="76"/>
      <c r="AD49" s="152"/>
      <c r="AE49" s="153" t="s">
        <v>51</v>
      </c>
    </row>
    <row r="50" spans="1:31" ht="24.75" customHeight="1" thickBot="1" x14ac:dyDescent="0.25">
      <c r="A50" s="47"/>
      <c r="B50" s="48" t="s">
        <v>36</v>
      </c>
      <c r="C50" s="236">
        <v>666000</v>
      </c>
      <c r="D50" s="237">
        <v>688911</v>
      </c>
      <c r="E50" s="238">
        <v>1354911</v>
      </c>
      <c r="F50" s="239">
        <v>7538</v>
      </c>
      <c r="G50" s="240">
        <v>7280</v>
      </c>
      <c r="H50" s="241">
        <v>14818</v>
      </c>
      <c r="I50" s="242">
        <v>7779</v>
      </c>
      <c r="J50" s="240">
        <v>7205</v>
      </c>
      <c r="K50" s="241">
        <v>14984</v>
      </c>
      <c r="L50" s="243">
        <v>678491</v>
      </c>
      <c r="M50" s="244">
        <v>701962</v>
      </c>
      <c r="N50" s="239">
        <v>1380453</v>
      </c>
      <c r="O50" s="245">
        <v>-12491</v>
      </c>
      <c r="P50" s="237">
        <v>-13051</v>
      </c>
      <c r="Q50" s="237">
        <v>-25542</v>
      </c>
      <c r="R50" s="246">
        <v>-1.8499999999999999E-2</v>
      </c>
      <c r="S50" s="134"/>
      <c r="T50" s="137"/>
      <c r="U50" s="76"/>
      <c r="V50" s="76"/>
      <c r="W50" s="76"/>
      <c r="X50" s="76"/>
      <c r="Y50" s="76"/>
      <c r="Z50" s="76"/>
      <c r="AA50" s="76"/>
      <c r="AB50" s="76"/>
      <c r="AC50" s="76"/>
      <c r="AD50" s="152"/>
      <c r="AE50" s="152"/>
    </row>
    <row r="51" spans="1:31" ht="24.75" customHeight="1" thickTop="1" thickBot="1" x14ac:dyDescent="0.25">
      <c r="A51" s="49"/>
      <c r="B51" s="50" t="s">
        <v>37</v>
      </c>
      <c r="C51" s="247">
        <v>780433</v>
      </c>
      <c r="D51" s="248">
        <v>803617</v>
      </c>
      <c r="E51" s="249">
        <v>1584050</v>
      </c>
      <c r="F51" s="250">
        <v>8720</v>
      </c>
      <c r="G51" s="251">
        <v>8367</v>
      </c>
      <c r="H51" s="252">
        <v>17087</v>
      </c>
      <c r="I51" s="253">
        <v>8911</v>
      </c>
      <c r="J51" s="251">
        <v>8313</v>
      </c>
      <c r="K51" s="252">
        <v>17224</v>
      </c>
      <c r="L51" s="254">
        <v>796505</v>
      </c>
      <c r="M51" s="255">
        <v>820897</v>
      </c>
      <c r="N51" s="250">
        <v>1617402</v>
      </c>
      <c r="O51" s="256">
        <v>-16072</v>
      </c>
      <c r="P51" s="248">
        <v>-17280</v>
      </c>
      <c r="Q51" s="248">
        <v>-33352</v>
      </c>
      <c r="R51" s="257">
        <v>-2.06E-2</v>
      </c>
      <c r="S51" s="134"/>
      <c r="T51" s="137"/>
      <c r="U51" s="76"/>
      <c r="V51" s="76"/>
      <c r="W51" s="76"/>
      <c r="X51" s="76"/>
      <c r="Y51" s="76"/>
      <c r="Z51" s="76"/>
      <c r="AA51" s="76"/>
      <c r="AB51" s="76"/>
      <c r="AC51" s="76"/>
      <c r="AD51" s="152"/>
      <c r="AE51" s="152"/>
    </row>
    <row r="52" spans="1:31" ht="24.75" hidden="1" customHeight="1" thickTop="1" x14ac:dyDescent="0.2">
      <c r="A52" s="490" t="s">
        <v>104</v>
      </c>
      <c r="B52" s="51" t="s">
        <v>38</v>
      </c>
      <c r="C52" s="258">
        <f>'国内(小選挙区別) '!C12</f>
        <v>164331</v>
      </c>
      <c r="D52" s="259">
        <f>'国内(小選挙区別) '!D12</f>
        <v>174546</v>
      </c>
      <c r="E52" s="260">
        <f>'国内(小選挙区別) '!E12</f>
        <v>338877</v>
      </c>
      <c r="F52" s="261" t="e">
        <f>SUMIFS(#REF!,#REF!,1)</f>
        <v>#REF!</v>
      </c>
      <c r="G52" s="262" t="e">
        <f>SUMIFS(#REF!,#REF!,1)</f>
        <v>#REF!</v>
      </c>
      <c r="H52" s="263" t="e">
        <f>SUMIFS(#REF!,#REF!,1)</f>
        <v>#REF!</v>
      </c>
      <c r="I52" s="261" t="e">
        <f>SUMIFS(#REF!,#REF!,1)</f>
        <v>#REF!</v>
      </c>
      <c r="J52" s="262" t="e">
        <f>SUMIFS(#REF!,#REF!,1)</f>
        <v>#REF!</v>
      </c>
      <c r="K52" s="263" t="e">
        <f>SUMIFS(#REF!,#REF!,1)</f>
        <v>#REF!</v>
      </c>
      <c r="L52" s="264" t="e">
        <f>#REF!</f>
        <v>#REF!</v>
      </c>
      <c r="M52" s="259" t="e">
        <f>#REF!</f>
        <v>#REF!</v>
      </c>
      <c r="N52" s="265" t="e">
        <f>#REF!</f>
        <v>#REF!</v>
      </c>
      <c r="O52" s="266" t="e">
        <f t="shared" ref="O52:O56" si="0">C52-L52</f>
        <v>#REF!</v>
      </c>
      <c r="P52" s="267" t="e">
        <f t="shared" ref="P52:P56" si="1">D52-M52</f>
        <v>#REF!</v>
      </c>
      <c r="Q52" s="267" t="e">
        <f t="shared" ref="Q52:Q56" si="2">E52-N52</f>
        <v>#REF!</v>
      </c>
      <c r="R52" s="268" t="str">
        <f t="shared" ref="R52:R56" si="3">IFERROR(ROUND(Q52/N52,4),"－")</f>
        <v>－</v>
      </c>
      <c r="S52" s="208"/>
      <c r="T52" s="135"/>
      <c r="U52" s="76"/>
      <c r="V52" s="76"/>
      <c r="W52" s="76"/>
      <c r="X52" s="76"/>
      <c r="Y52" s="76"/>
      <c r="Z52" s="76"/>
      <c r="AA52" s="76"/>
      <c r="AB52" s="76"/>
      <c r="AC52" s="76"/>
      <c r="AD52" s="152"/>
      <c r="AE52" s="152"/>
    </row>
    <row r="53" spans="1:31" ht="24.75" hidden="1" customHeight="1" x14ac:dyDescent="0.2">
      <c r="A53" s="491"/>
      <c r="B53" s="52" t="s">
        <v>40</v>
      </c>
      <c r="C53" s="138">
        <f>'国内(小選挙区別) '!C17</f>
        <v>160664</v>
      </c>
      <c r="D53" s="141">
        <f>'国内(小選挙区別) '!D17</f>
        <v>165629</v>
      </c>
      <c r="E53" s="269">
        <f>'国内(小選挙区別) '!E17</f>
        <v>326293</v>
      </c>
      <c r="F53" s="182" t="e">
        <f>SUMIFS(#REF!,#REF!,2)</f>
        <v>#REF!</v>
      </c>
      <c r="G53" s="142" t="e">
        <f>SUMIFS(#REF!,#REF!,2)</f>
        <v>#REF!</v>
      </c>
      <c r="H53" s="187" t="e">
        <f>SUMIFS(#REF!,#REF!,2)</f>
        <v>#REF!</v>
      </c>
      <c r="I53" s="141" t="e">
        <f>SUMIFS(#REF!,#REF!,2)</f>
        <v>#REF!</v>
      </c>
      <c r="J53" s="142" t="e">
        <f>SUMIFS(#REF!,#REF!,2)</f>
        <v>#REF!</v>
      </c>
      <c r="K53" s="187" t="e">
        <f>SUMIFS(#REF!,#REF!,2)</f>
        <v>#REF!</v>
      </c>
      <c r="L53" s="154" t="e">
        <f>#REF!</f>
        <v>#REF!</v>
      </c>
      <c r="M53" s="224" t="e">
        <f>#REF!</f>
        <v>#REF!</v>
      </c>
      <c r="N53" s="146" t="e">
        <f>#REF!</f>
        <v>#REF!</v>
      </c>
      <c r="O53" s="157" t="e">
        <f t="shared" si="0"/>
        <v>#REF!</v>
      </c>
      <c r="P53" s="170" t="e">
        <f t="shared" si="1"/>
        <v>#REF!</v>
      </c>
      <c r="Q53" s="139" t="e">
        <f t="shared" si="2"/>
        <v>#REF!</v>
      </c>
      <c r="R53" s="158" t="str">
        <f t="shared" si="3"/>
        <v>－</v>
      </c>
      <c r="S53" s="208"/>
      <c r="T53" s="135"/>
      <c r="U53" s="76"/>
      <c r="V53" s="76"/>
      <c r="W53" s="76"/>
      <c r="X53" s="76"/>
      <c r="Y53" s="76"/>
      <c r="Z53" s="76"/>
      <c r="AA53" s="76"/>
      <c r="AB53" s="76"/>
      <c r="AC53" s="76"/>
      <c r="AD53" s="152"/>
      <c r="AE53" s="152"/>
    </row>
    <row r="54" spans="1:31" ht="24.75" hidden="1" customHeight="1" x14ac:dyDescent="0.2">
      <c r="A54" s="491"/>
      <c r="B54" s="52" t="s">
        <v>42</v>
      </c>
      <c r="C54" s="138">
        <f>'国内(小選挙区別) '!C25</f>
        <v>160286</v>
      </c>
      <c r="D54" s="141">
        <f>'国内(小選挙区別) '!D25</f>
        <v>156109</v>
      </c>
      <c r="E54" s="140">
        <f>'国内(小選挙区別) '!E25</f>
        <v>316395</v>
      </c>
      <c r="F54" s="182" t="e">
        <f>SUMIFS(#REF!,#REF!,3)</f>
        <v>#REF!</v>
      </c>
      <c r="G54" s="142" t="e">
        <f>SUMIFS(#REF!,#REF!,3)</f>
        <v>#REF!</v>
      </c>
      <c r="H54" s="143" t="e">
        <f>SUMIFS(#REF!,#REF!,3)</f>
        <v>#REF!</v>
      </c>
      <c r="I54" s="141" t="e">
        <f>SUMIFS(#REF!,#REF!,3)</f>
        <v>#REF!</v>
      </c>
      <c r="J54" s="142" t="e">
        <f>SUMIFS(#REF!,#REF!,3)</f>
        <v>#REF!</v>
      </c>
      <c r="K54" s="143" t="e">
        <f>SUMIFS(#REF!,#REF!,3)</f>
        <v>#REF!</v>
      </c>
      <c r="L54" s="154" t="e">
        <f>#REF!</f>
        <v>#REF!</v>
      </c>
      <c r="M54" s="224" t="e">
        <f>#REF!</f>
        <v>#REF!</v>
      </c>
      <c r="N54" s="156" t="e">
        <f>#REF!</f>
        <v>#REF!</v>
      </c>
      <c r="O54" s="157" t="e">
        <f t="shared" si="0"/>
        <v>#REF!</v>
      </c>
      <c r="P54" s="170" t="e">
        <f t="shared" si="1"/>
        <v>#REF!</v>
      </c>
      <c r="Q54" s="139" t="e">
        <f t="shared" si="2"/>
        <v>#REF!</v>
      </c>
      <c r="R54" s="270" t="str">
        <f t="shared" si="3"/>
        <v>－</v>
      </c>
      <c r="S54" s="208"/>
      <c r="T54" s="135"/>
      <c r="U54" s="76"/>
      <c r="V54" s="76"/>
      <c r="W54" s="76"/>
      <c r="X54" s="76"/>
      <c r="Y54" s="76"/>
      <c r="Z54" s="76"/>
      <c r="AA54" s="76"/>
      <c r="AB54" s="76"/>
      <c r="AC54" s="76"/>
      <c r="AD54" s="152"/>
      <c r="AE54" s="152"/>
    </row>
    <row r="55" spans="1:31" ht="24.75" hidden="1" customHeight="1" x14ac:dyDescent="0.2">
      <c r="A55" s="491"/>
      <c r="B55" s="123" t="s">
        <v>44</v>
      </c>
      <c r="C55" s="138">
        <f>'国内(小選挙区別) '!C30</f>
        <v>142404</v>
      </c>
      <c r="D55" s="141">
        <f>'国内(小選挙区別) '!D30</f>
        <v>149462</v>
      </c>
      <c r="E55" s="189">
        <f>'国内(小選挙区別) '!E30</f>
        <v>291866</v>
      </c>
      <c r="F55" s="182" t="e">
        <f>SUMIFS(#REF!,#REF!,4)</f>
        <v>#REF!</v>
      </c>
      <c r="G55" s="142" t="e">
        <f>SUMIFS(#REF!,#REF!,4)</f>
        <v>#REF!</v>
      </c>
      <c r="H55" s="192" t="e">
        <f>SUMIFS(#REF!,#REF!,4)</f>
        <v>#REF!</v>
      </c>
      <c r="I55" s="141" t="e">
        <f>SUMIFS(#REF!,#REF!,4)</f>
        <v>#REF!</v>
      </c>
      <c r="J55" s="142" t="e">
        <f>SUMIFS(#REF!,#REF!,4)</f>
        <v>#REF!</v>
      </c>
      <c r="K55" s="192" t="e">
        <f>SUMIFS(#REF!,#REF!,4)</f>
        <v>#REF!</v>
      </c>
      <c r="L55" s="170" t="e">
        <f>#REF!</f>
        <v>#REF!</v>
      </c>
      <c r="M55" s="141" t="e">
        <f>#REF!</f>
        <v>#REF!</v>
      </c>
      <c r="N55" s="190" t="e">
        <f>#REF!</f>
        <v>#REF!</v>
      </c>
      <c r="O55" s="226" t="e">
        <f t="shared" si="0"/>
        <v>#REF!</v>
      </c>
      <c r="P55" s="184" t="e">
        <f t="shared" si="1"/>
        <v>#REF!</v>
      </c>
      <c r="Q55" s="184" t="e">
        <f t="shared" si="2"/>
        <v>#REF!</v>
      </c>
      <c r="R55" s="270" t="str">
        <f t="shared" si="3"/>
        <v>－</v>
      </c>
      <c r="S55" s="208"/>
      <c r="T55" s="135"/>
      <c r="U55" s="137"/>
      <c r="V55" s="137"/>
      <c r="W55" s="137"/>
      <c r="X55" s="137"/>
      <c r="Y55" s="137"/>
      <c r="Z55" s="137"/>
      <c r="AA55" s="76"/>
      <c r="AB55" s="76"/>
      <c r="AC55" s="76"/>
      <c r="AD55" s="152"/>
      <c r="AE55" s="152"/>
    </row>
    <row r="56" spans="1:31" ht="24.75" hidden="1" customHeight="1" thickBot="1" x14ac:dyDescent="0.25">
      <c r="A56" s="492"/>
      <c r="B56" s="32" t="s">
        <v>45</v>
      </c>
      <c r="C56" s="159">
        <f>'国内(小選挙区別) '!C46</f>
        <v>152748</v>
      </c>
      <c r="D56" s="165">
        <f>'国内(小選挙区別) '!D46</f>
        <v>157871</v>
      </c>
      <c r="E56" s="161">
        <f>'国内(小選挙区別) '!E46</f>
        <v>310619</v>
      </c>
      <c r="F56" s="271" t="e">
        <f>SUMIFS(#REF!,#REF!,5)</f>
        <v>#REF!</v>
      </c>
      <c r="G56" s="163" t="e">
        <f>SUMIFS(#REF!,#REF!,5)</f>
        <v>#REF!</v>
      </c>
      <c r="H56" s="164" t="e">
        <f>SUMIFS(#REF!,#REF!,5)</f>
        <v>#REF!</v>
      </c>
      <c r="I56" s="165" t="e">
        <f>SUMIFS(#REF!,#REF!,5)</f>
        <v>#REF!</v>
      </c>
      <c r="J56" s="163" t="e">
        <f>SUMIFS(#REF!,#REF!,5)</f>
        <v>#REF!</v>
      </c>
      <c r="K56" s="164" t="e">
        <f>SUMIFS(#REF!,#REF!,5)</f>
        <v>#REF!</v>
      </c>
      <c r="L56" s="166" t="e">
        <f>#REF!</f>
        <v>#REF!</v>
      </c>
      <c r="M56" s="272" t="e">
        <f>#REF!</f>
        <v>#REF!</v>
      </c>
      <c r="N56" s="162" t="e">
        <f>#REF!</f>
        <v>#REF!</v>
      </c>
      <c r="O56" s="233" t="e">
        <f t="shared" si="0"/>
        <v>#REF!</v>
      </c>
      <c r="P56" s="234" t="e">
        <f t="shared" si="1"/>
        <v>#REF!</v>
      </c>
      <c r="Q56" s="234" t="e">
        <f t="shared" si="2"/>
        <v>#REF!</v>
      </c>
      <c r="R56" s="273" t="str">
        <f t="shared" si="3"/>
        <v>－</v>
      </c>
      <c r="S56" s="208"/>
      <c r="T56" s="135"/>
      <c r="U56" s="76"/>
      <c r="V56" s="76"/>
      <c r="W56" s="137"/>
      <c r="X56" s="76"/>
      <c r="Y56" s="76"/>
      <c r="Z56" s="137"/>
      <c r="AA56" s="76"/>
      <c r="AB56" s="76"/>
      <c r="AC56" s="76"/>
      <c r="AD56" s="152"/>
      <c r="AE56" s="152"/>
    </row>
    <row r="57" spans="1:31" ht="16.8" thickTop="1" x14ac:dyDescent="0.2">
      <c r="A57" s="127" t="s">
        <v>131</v>
      </c>
      <c r="B57" s="1" t="s">
        <v>53</v>
      </c>
      <c r="C57" s="274"/>
      <c r="D57" s="274"/>
      <c r="E57" s="274"/>
      <c r="F57" s="274"/>
      <c r="G57" s="274"/>
      <c r="H57" s="274"/>
      <c r="I57" s="274"/>
      <c r="J57" s="274"/>
      <c r="K57" s="274"/>
      <c r="L57" s="275"/>
      <c r="M57" s="275"/>
      <c r="N57" s="137"/>
      <c r="O57" s="137"/>
      <c r="P57" s="137"/>
      <c r="Q57" s="137"/>
      <c r="R57" s="137"/>
      <c r="S57" s="276"/>
      <c r="T57" s="1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2"/>
    </row>
    <row r="58" spans="1:31" x14ac:dyDescent="0.2">
      <c r="A58" s="128" t="s">
        <v>132</v>
      </c>
      <c r="B58" s="1" t="s">
        <v>130</v>
      </c>
    </row>
    <row r="59" spans="1:31" x14ac:dyDescent="0.2">
      <c r="A59" s="416"/>
      <c r="B59" s="417"/>
    </row>
  </sheetData>
  <mergeCells count="38">
    <mergeCell ref="A2:G2"/>
    <mergeCell ref="H2:J2"/>
    <mergeCell ref="S13:S16"/>
    <mergeCell ref="A17:A23"/>
    <mergeCell ref="S17:S23"/>
    <mergeCell ref="A7:A9"/>
    <mergeCell ref="S7:S9"/>
    <mergeCell ref="A10:A12"/>
    <mergeCell ref="S10:S12"/>
    <mergeCell ref="R5:R6"/>
    <mergeCell ref="Q5:Q6"/>
    <mergeCell ref="P5:P6"/>
    <mergeCell ref="O5:O6"/>
    <mergeCell ref="N5:N6"/>
    <mergeCell ref="M5:M6"/>
    <mergeCell ref="L5:L6"/>
    <mergeCell ref="S24:S28"/>
    <mergeCell ref="A43:A44"/>
    <mergeCell ref="S43:S44"/>
    <mergeCell ref="A29:A30"/>
    <mergeCell ref="S29:S30"/>
    <mergeCell ref="A31:A36"/>
    <mergeCell ref="S31:S36"/>
    <mergeCell ref="A52:A56"/>
    <mergeCell ref="A24:A28"/>
    <mergeCell ref="A13:A16"/>
    <mergeCell ref="F5:H5"/>
    <mergeCell ref="I5:K5"/>
    <mergeCell ref="A4:B6"/>
    <mergeCell ref="E5:E6"/>
    <mergeCell ref="D5:D6"/>
    <mergeCell ref="C5:C6"/>
    <mergeCell ref="C4:K4"/>
    <mergeCell ref="X4:Z4"/>
    <mergeCell ref="AA4:AD4"/>
    <mergeCell ref="L4:N4"/>
    <mergeCell ref="O4:R4"/>
    <mergeCell ref="U4:W4"/>
  </mergeCells>
  <phoneticPr fontId="4"/>
  <printOptions horizontalCentered="1"/>
  <pageMargins left="0.39370078740157483" right="0.19685039370078741" top="0.59055118110236227" bottom="0.39370078740157483" header="0.51181102362204722" footer="0.19685039370078741"/>
  <pageSetup paperSize="9" scale="55" fitToHeight="0" orientation="portrait" r:id="rId1"/>
  <headerFooter alignWithMargins="0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153"/>
  <sheetViews>
    <sheetView view="pageBreakPreview" zoomScale="60" zoomScaleNormal="100" workbookViewId="0">
      <selection activeCell="X9" sqref="X8:X9"/>
    </sheetView>
  </sheetViews>
  <sheetFormatPr defaultColWidth="1.6640625" defaultRowHeight="12" x14ac:dyDescent="0.2"/>
  <cols>
    <col min="1" max="1" width="12.58203125" style="5" customWidth="1"/>
    <col min="2" max="2" width="4.6640625" style="5" customWidth="1"/>
    <col min="3" max="4" width="9.08203125" style="5" customWidth="1"/>
    <col min="5" max="5" width="10.1640625" style="5" customWidth="1"/>
    <col min="6" max="7" width="9.08203125" style="5" customWidth="1"/>
    <col min="8" max="8" width="10.83203125" style="5" customWidth="1"/>
    <col min="9" max="10" width="8.6640625" style="5" customWidth="1"/>
    <col min="11" max="11" width="10.6640625" style="5" bestFit="1" customWidth="1"/>
    <col min="12" max="12" width="8.58203125" style="5" customWidth="1"/>
    <col min="13" max="16384" width="1.6640625" style="5"/>
  </cols>
  <sheetData>
    <row r="1" spans="1:19" ht="23.4" x14ac:dyDescent="0.2">
      <c r="I1" s="67"/>
      <c r="J1" s="67"/>
      <c r="L1" s="68" t="s">
        <v>105</v>
      </c>
    </row>
    <row r="2" spans="1:19" ht="16.2" x14ac:dyDescent="0.2">
      <c r="A2" s="519" t="s">
        <v>128</v>
      </c>
      <c r="B2" s="519"/>
      <c r="C2" s="519"/>
      <c r="D2" s="519"/>
      <c r="E2" s="519"/>
      <c r="F2" s="519"/>
      <c r="G2" s="520">
        <v>45579</v>
      </c>
      <c r="H2" s="520"/>
      <c r="I2" s="4" t="s">
        <v>114</v>
      </c>
      <c r="K2" s="4"/>
    </row>
    <row r="3" spans="1:19" ht="20.100000000000001" customHeight="1" x14ac:dyDescent="0.2">
      <c r="B3" s="4"/>
      <c r="C3" s="4"/>
      <c r="D3" s="4"/>
      <c r="E3" s="4"/>
      <c r="F3" s="4"/>
      <c r="G3" s="6"/>
      <c r="H3" s="6"/>
      <c r="I3" s="4"/>
      <c r="J3" s="4"/>
      <c r="M3" s="277"/>
      <c r="N3" s="277"/>
      <c r="O3" s="277"/>
      <c r="P3" s="277"/>
      <c r="Q3" s="277"/>
      <c r="R3" s="277"/>
      <c r="S3" s="277"/>
    </row>
    <row r="4" spans="1:19" ht="26.1" customHeight="1" x14ac:dyDescent="0.2">
      <c r="A4" s="548" t="s">
        <v>64</v>
      </c>
      <c r="B4" s="550" t="s">
        <v>129</v>
      </c>
      <c r="C4" s="534">
        <f>G2</f>
        <v>45579</v>
      </c>
      <c r="D4" s="535"/>
      <c r="E4" s="536"/>
      <c r="F4" s="537" t="str">
        <f>国内!L4</f>
        <v>　令和3年10月18日現在</v>
      </c>
      <c r="G4" s="537"/>
      <c r="H4" s="538"/>
      <c r="I4" s="531" t="s">
        <v>107</v>
      </c>
      <c r="J4" s="532"/>
      <c r="K4" s="532"/>
      <c r="L4" s="533"/>
    </row>
    <row r="5" spans="1:19" ht="15" customHeight="1" x14ac:dyDescent="0.2">
      <c r="A5" s="549"/>
      <c r="B5" s="551"/>
      <c r="C5" s="60" t="s">
        <v>65</v>
      </c>
      <c r="D5" s="61" t="s">
        <v>66</v>
      </c>
      <c r="E5" s="62" t="s">
        <v>67</v>
      </c>
      <c r="F5" s="63" t="s">
        <v>65</v>
      </c>
      <c r="G5" s="61" t="s">
        <v>66</v>
      </c>
      <c r="H5" s="64" t="s">
        <v>67</v>
      </c>
      <c r="I5" s="59" t="s">
        <v>1</v>
      </c>
      <c r="J5" s="59" t="s">
        <v>2</v>
      </c>
      <c r="K5" s="59" t="s">
        <v>3</v>
      </c>
      <c r="L5" s="59" t="s">
        <v>4</v>
      </c>
    </row>
    <row r="6" spans="1:19" ht="25.5" customHeight="1" x14ac:dyDescent="0.2">
      <c r="A6" s="91" t="s">
        <v>68</v>
      </c>
      <c r="B6" s="539" t="s">
        <v>119</v>
      </c>
      <c r="C6" s="11">
        <v>133211</v>
      </c>
      <c r="D6" s="12">
        <v>141601</v>
      </c>
      <c r="E6" s="13">
        <v>274812</v>
      </c>
      <c r="F6" s="14">
        <v>135432</v>
      </c>
      <c r="G6" s="12">
        <v>143719</v>
      </c>
      <c r="H6" s="15">
        <v>279151</v>
      </c>
      <c r="I6" s="278">
        <v>-2221</v>
      </c>
      <c r="J6" s="279">
        <v>-2118</v>
      </c>
      <c r="K6" s="279">
        <v>-4339</v>
      </c>
      <c r="L6" s="280">
        <v>-1.55E-2</v>
      </c>
    </row>
    <row r="7" spans="1:19" ht="25.5" customHeight="1" x14ac:dyDescent="0.2">
      <c r="A7" s="283" t="s">
        <v>69</v>
      </c>
      <c r="B7" s="540"/>
      <c r="C7" s="11">
        <v>18247</v>
      </c>
      <c r="D7" s="12">
        <v>19483</v>
      </c>
      <c r="E7" s="13">
        <v>37730</v>
      </c>
      <c r="F7" s="14">
        <v>19117</v>
      </c>
      <c r="G7" s="12">
        <v>20525</v>
      </c>
      <c r="H7" s="16">
        <v>39642</v>
      </c>
      <c r="I7" s="281">
        <v>-870</v>
      </c>
      <c r="J7" s="281">
        <v>-1042</v>
      </c>
      <c r="K7" s="281">
        <v>-1912</v>
      </c>
      <c r="L7" s="282">
        <v>-4.82E-2</v>
      </c>
    </row>
    <row r="8" spans="1:19" ht="25.5" customHeight="1" x14ac:dyDescent="0.2">
      <c r="A8" s="91" t="s">
        <v>70</v>
      </c>
      <c r="B8" s="540"/>
      <c r="C8" s="11">
        <v>1708</v>
      </c>
      <c r="D8" s="12">
        <v>1744</v>
      </c>
      <c r="E8" s="13">
        <v>3452</v>
      </c>
      <c r="F8" s="14">
        <v>1814</v>
      </c>
      <c r="G8" s="12">
        <v>1894</v>
      </c>
      <c r="H8" s="16">
        <v>3708</v>
      </c>
      <c r="I8" s="281">
        <v>-106</v>
      </c>
      <c r="J8" s="281">
        <v>-150</v>
      </c>
      <c r="K8" s="281">
        <v>-256</v>
      </c>
      <c r="L8" s="282">
        <v>-6.9000000000000006E-2</v>
      </c>
    </row>
    <row r="9" spans="1:19" ht="25.5" customHeight="1" x14ac:dyDescent="0.2">
      <c r="A9" s="91" t="s">
        <v>71</v>
      </c>
      <c r="B9" s="540"/>
      <c r="C9" s="11">
        <v>1227</v>
      </c>
      <c r="D9" s="12">
        <v>1374</v>
      </c>
      <c r="E9" s="13">
        <v>2601</v>
      </c>
      <c r="F9" s="14">
        <v>1280</v>
      </c>
      <c r="G9" s="12">
        <v>1421</v>
      </c>
      <c r="H9" s="16">
        <v>2701</v>
      </c>
      <c r="I9" s="281">
        <v>-53</v>
      </c>
      <c r="J9" s="281">
        <v>-47</v>
      </c>
      <c r="K9" s="281">
        <v>-100</v>
      </c>
      <c r="L9" s="282">
        <v>-3.6999999999999998E-2</v>
      </c>
    </row>
    <row r="10" spans="1:19" ht="25.5" customHeight="1" x14ac:dyDescent="0.2">
      <c r="A10" s="91" t="s">
        <v>72</v>
      </c>
      <c r="B10" s="540"/>
      <c r="C10" s="11">
        <v>2732</v>
      </c>
      <c r="D10" s="12">
        <v>2729</v>
      </c>
      <c r="E10" s="13">
        <v>5461</v>
      </c>
      <c r="F10" s="14">
        <v>2829</v>
      </c>
      <c r="G10" s="12">
        <v>2870</v>
      </c>
      <c r="H10" s="16">
        <v>5699</v>
      </c>
      <c r="I10" s="281">
        <v>-97</v>
      </c>
      <c r="J10" s="281">
        <v>-141</v>
      </c>
      <c r="K10" s="281">
        <v>-238</v>
      </c>
      <c r="L10" s="282">
        <v>-4.1799999999999997E-2</v>
      </c>
    </row>
    <row r="11" spans="1:19" ht="25.5" customHeight="1" thickBot="1" x14ac:dyDescent="0.25">
      <c r="A11" s="284" t="s">
        <v>73</v>
      </c>
      <c r="B11" s="541"/>
      <c r="C11" s="17">
        <v>7206</v>
      </c>
      <c r="D11" s="18">
        <v>7615</v>
      </c>
      <c r="E11" s="19">
        <v>14821</v>
      </c>
      <c r="F11" s="20">
        <v>7669</v>
      </c>
      <c r="G11" s="18">
        <v>8192</v>
      </c>
      <c r="H11" s="21">
        <v>15861</v>
      </c>
      <c r="I11" s="285">
        <v>-463</v>
      </c>
      <c r="J11" s="285">
        <v>-577</v>
      </c>
      <c r="K11" s="285">
        <v>-1040</v>
      </c>
      <c r="L11" s="286">
        <v>-6.5600000000000006E-2</v>
      </c>
    </row>
    <row r="12" spans="1:19" ht="25.5" customHeight="1" thickBot="1" x14ac:dyDescent="0.25">
      <c r="A12" s="545" t="s">
        <v>118</v>
      </c>
      <c r="B12" s="546"/>
      <c r="C12" s="22">
        <v>164331</v>
      </c>
      <c r="D12" s="23">
        <v>174546</v>
      </c>
      <c r="E12" s="24">
        <v>338877</v>
      </c>
      <c r="F12" s="22">
        <v>168141</v>
      </c>
      <c r="G12" s="23">
        <v>178621</v>
      </c>
      <c r="H12" s="24">
        <v>346762</v>
      </c>
      <c r="I12" s="287">
        <v>-3810</v>
      </c>
      <c r="J12" s="287">
        <v>-4075</v>
      </c>
      <c r="K12" s="287">
        <v>-7885</v>
      </c>
      <c r="L12" s="288">
        <v>-2.2700000000000001E-2</v>
      </c>
    </row>
    <row r="13" spans="1:19" ht="25.5" customHeight="1" x14ac:dyDescent="0.2">
      <c r="A13" s="289" t="s">
        <v>141</v>
      </c>
      <c r="B13" s="542" t="s">
        <v>120</v>
      </c>
      <c r="C13" s="26">
        <v>42372</v>
      </c>
      <c r="D13" s="27">
        <v>46033</v>
      </c>
      <c r="E13" s="28">
        <v>88405</v>
      </c>
      <c r="F13" s="29">
        <v>44472</v>
      </c>
      <c r="G13" s="27">
        <v>48441</v>
      </c>
      <c r="H13" s="30">
        <v>92913</v>
      </c>
      <c r="I13" s="290">
        <v>-2100</v>
      </c>
      <c r="J13" s="290">
        <v>-2408</v>
      </c>
      <c r="K13" s="290">
        <v>-4508</v>
      </c>
      <c r="L13" s="291">
        <v>-4.8500000000000001E-2</v>
      </c>
    </row>
    <row r="14" spans="1:19" ht="25.5" customHeight="1" x14ac:dyDescent="0.2">
      <c r="A14" s="283" t="s">
        <v>74</v>
      </c>
      <c r="B14" s="543"/>
      <c r="C14" s="11">
        <v>83579</v>
      </c>
      <c r="D14" s="12">
        <v>83671</v>
      </c>
      <c r="E14" s="13">
        <v>167250</v>
      </c>
      <c r="F14" s="14">
        <v>84085</v>
      </c>
      <c r="G14" s="12">
        <v>84176</v>
      </c>
      <c r="H14" s="16">
        <v>168261</v>
      </c>
      <c r="I14" s="281">
        <v>-506</v>
      </c>
      <c r="J14" s="281">
        <v>-505</v>
      </c>
      <c r="K14" s="281">
        <v>-1011</v>
      </c>
      <c r="L14" s="282">
        <v>-6.0000000000000001E-3</v>
      </c>
    </row>
    <row r="15" spans="1:19" ht="25.5" customHeight="1" x14ac:dyDescent="0.2">
      <c r="A15" s="91" t="s">
        <v>142</v>
      </c>
      <c r="B15" s="543"/>
      <c r="C15" s="11">
        <v>20126</v>
      </c>
      <c r="D15" s="12">
        <v>20893</v>
      </c>
      <c r="E15" s="13">
        <v>41019</v>
      </c>
      <c r="F15" s="14">
        <v>20593</v>
      </c>
      <c r="G15" s="12">
        <v>21225</v>
      </c>
      <c r="H15" s="16">
        <v>41818</v>
      </c>
      <c r="I15" s="281">
        <v>-467</v>
      </c>
      <c r="J15" s="281">
        <v>-332</v>
      </c>
      <c r="K15" s="281">
        <v>-799</v>
      </c>
      <c r="L15" s="282">
        <v>-1.9099999999999999E-2</v>
      </c>
    </row>
    <row r="16" spans="1:19" ht="25.5" customHeight="1" thickBot="1" x14ac:dyDescent="0.25">
      <c r="A16" s="284" t="s">
        <v>75</v>
      </c>
      <c r="B16" s="544"/>
      <c r="C16" s="17">
        <v>14587</v>
      </c>
      <c r="D16" s="18">
        <v>15032</v>
      </c>
      <c r="E16" s="19">
        <v>29619</v>
      </c>
      <c r="F16" s="20">
        <v>14877</v>
      </c>
      <c r="G16" s="18">
        <v>15371</v>
      </c>
      <c r="H16" s="21">
        <v>30248</v>
      </c>
      <c r="I16" s="285">
        <v>-290</v>
      </c>
      <c r="J16" s="285">
        <v>-339</v>
      </c>
      <c r="K16" s="285">
        <v>-629</v>
      </c>
      <c r="L16" s="286">
        <v>-2.0799999999999999E-2</v>
      </c>
    </row>
    <row r="17" spans="1:12" ht="25.5" customHeight="1" thickBot="1" x14ac:dyDescent="0.25">
      <c r="A17" s="545" t="s">
        <v>122</v>
      </c>
      <c r="B17" s="546"/>
      <c r="C17" s="22">
        <v>160664</v>
      </c>
      <c r="D17" s="23">
        <v>165629</v>
      </c>
      <c r="E17" s="24">
        <v>326293</v>
      </c>
      <c r="F17" s="22">
        <v>164027</v>
      </c>
      <c r="G17" s="23">
        <v>169213</v>
      </c>
      <c r="H17" s="24">
        <v>333240</v>
      </c>
      <c r="I17" s="287">
        <v>-3363</v>
      </c>
      <c r="J17" s="287">
        <v>-3584</v>
      </c>
      <c r="K17" s="287">
        <v>-6947</v>
      </c>
      <c r="L17" s="288">
        <v>-2.0799999999999999E-2</v>
      </c>
    </row>
    <row r="18" spans="1:12" ht="25.5" customHeight="1" x14ac:dyDescent="0.2">
      <c r="A18" s="292" t="s">
        <v>143</v>
      </c>
      <c r="B18" s="542" t="s">
        <v>121</v>
      </c>
      <c r="C18" s="26">
        <v>89410</v>
      </c>
      <c r="D18" s="27">
        <v>86549</v>
      </c>
      <c r="E18" s="28">
        <v>175959</v>
      </c>
      <c r="F18" s="29">
        <v>90239</v>
      </c>
      <c r="G18" s="27">
        <v>87345</v>
      </c>
      <c r="H18" s="30">
        <v>177584</v>
      </c>
      <c r="I18" s="290">
        <v>-829</v>
      </c>
      <c r="J18" s="290">
        <v>-796</v>
      </c>
      <c r="K18" s="290">
        <v>-1625</v>
      </c>
      <c r="L18" s="291">
        <v>-9.1999999999999998E-3</v>
      </c>
    </row>
    <row r="19" spans="1:12" ht="25.5" customHeight="1" x14ac:dyDescent="0.2">
      <c r="A19" s="283" t="s">
        <v>76</v>
      </c>
      <c r="B19" s="543"/>
      <c r="C19" s="11">
        <v>30410</v>
      </c>
      <c r="D19" s="12">
        <v>30647</v>
      </c>
      <c r="E19" s="13">
        <v>61057</v>
      </c>
      <c r="F19" s="14">
        <v>31183</v>
      </c>
      <c r="G19" s="12">
        <v>31281</v>
      </c>
      <c r="H19" s="16">
        <v>62464</v>
      </c>
      <c r="I19" s="281">
        <v>-773</v>
      </c>
      <c r="J19" s="281">
        <v>-634</v>
      </c>
      <c r="K19" s="281">
        <v>-1407</v>
      </c>
      <c r="L19" s="282">
        <v>-2.2499999999999999E-2</v>
      </c>
    </row>
    <row r="20" spans="1:12" ht="25.5" customHeight="1" x14ac:dyDescent="0.2">
      <c r="A20" s="91" t="s">
        <v>77</v>
      </c>
      <c r="B20" s="543"/>
      <c r="C20" s="11">
        <v>5722</v>
      </c>
      <c r="D20" s="12">
        <v>5728</v>
      </c>
      <c r="E20" s="13">
        <v>11450</v>
      </c>
      <c r="F20" s="14">
        <v>6015</v>
      </c>
      <c r="G20" s="12">
        <v>6018</v>
      </c>
      <c r="H20" s="16">
        <v>12033</v>
      </c>
      <c r="I20" s="281">
        <v>-293</v>
      </c>
      <c r="J20" s="281">
        <v>-290</v>
      </c>
      <c r="K20" s="281">
        <v>-583</v>
      </c>
      <c r="L20" s="282">
        <v>-4.8500000000000001E-2</v>
      </c>
    </row>
    <row r="21" spans="1:12" ht="25.5" customHeight="1" x14ac:dyDescent="0.2">
      <c r="A21" s="91" t="s">
        <v>78</v>
      </c>
      <c r="B21" s="543"/>
      <c r="C21" s="11">
        <v>4504</v>
      </c>
      <c r="D21" s="12">
        <v>4533</v>
      </c>
      <c r="E21" s="13">
        <v>9037</v>
      </c>
      <c r="F21" s="14">
        <v>4609</v>
      </c>
      <c r="G21" s="12">
        <v>4631</v>
      </c>
      <c r="H21" s="16">
        <v>9240</v>
      </c>
      <c r="I21" s="281">
        <v>-105</v>
      </c>
      <c r="J21" s="281">
        <v>-98</v>
      </c>
      <c r="K21" s="281">
        <v>-203</v>
      </c>
      <c r="L21" s="282">
        <v>-2.1999999999999999E-2</v>
      </c>
    </row>
    <row r="22" spans="1:12" ht="25.5" customHeight="1" x14ac:dyDescent="0.2">
      <c r="A22" s="91" t="s">
        <v>79</v>
      </c>
      <c r="B22" s="543"/>
      <c r="C22" s="11">
        <v>4505</v>
      </c>
      <c r="D22" s="12">
        <v>4429</v>
      </c>
      <c r="E22" s="13">
        <v>8934</v>
      </c>
      <c r="F22" s="14">
        <v>4625</v>
      </c>
      <c r="G22" s="12">
        <v>4551</v>
      </c>
      <c r="H22" s="16">
        <v>9176</v>
      </c>
      <c r="I22" s="281">
        <v>-120</v>
      </c>
      <c r="J22" s="281">
        <v>-122</v>
      </c>
      <c r="K22" s="281">
        <v>-242</v>
      </c>
      <c r="L22" s="282">
        <v>-2.64E-2</v>
      </c>
    </row>
    <row r="23" spans="1:12" ht="25.5" customHeight="1" x14ac:dyDescent="0.2">
      <c r="A23" s="91" t="s">
        <v>80</v>
      </c>
      <c r="B23" s="543"/>
      <c r="C23" s="11">
        <v>15050</v>
      </c>
      <c r="D23" s="12">
        <v>13609</v>
      </c>
      <c r="E23" s="13">
        <v>28659</v>
      </c>
      <c r="F23" s="14">
        <v>15290</v>
      </c>
      <c r="G23" s="12">
        <v>13881</v>
      </c>
      <c r="H23" s="16">
        <v>29171</v>
      </c>
      <c r="I23" s="281">
        <v>-240</v>
      </c>
      <c r="J23" s="281">
        <v>-272</v>
      </c>
      <c r="K23" s="281">
        <v>-512</v>
      </c>
      <c r="L23" s="282">
        <v>-1.7600000000000001E-2</v>
      </c>
    </row>
    <row r="24" spans="1:12" ht="25.5" customHeight="1" thickBot="1" x14ac:dyDescent="0.25">
      <c r="A24" s="284" t="s">
        <v>81</v>
      </c>
      <c r="B24" s="544"/>
      <c r="C24" s="17">
        <v>10685</v>
      </c>
      <c r="D24" s="18">
        <v>10614</v>
      </c>
      <c r="E24" s="19">
        <v>21299</v>
      </c>
      <c r="F24" s="20">
        <v>10971</v>
      </c>
      <c r="G24" s="18">
        <v>10863</v>
      </c>
      <c r="H24" s="21">
        <v>21834</v>
      </c>
      <c r="I24" s="285">
        <v>-286</v>
      </c>
      <c r="J24" s="285">
        <v>-249</v>
      </c>
      <c r="K24" s="285">
        <v>-535</v>
      </c>
      <c r="L24" s="286">
        <v>-2.4500000000000001E-2</v>
      </c>
    </row>
    <row r="25" spans="1:12" ht="25.5" customHeight="1" thickBot="1" x14ac:dyDescent="0.25">
      <c r="A25" s="545" t="s">
        <v>123</v>
      </c>
      <c r="B25" s="546"/>
      <c r="C25" s="22">
        <v>160286</v>
      </c>
      <c r="D25" s="23">
        <v>156109</v>
      </c>
      <c r="E25" s="24">
        <v>316395</v>
      </c>
      <c r="F25" s="22">
        <v>162932</v>
      </c>
      <c r="G25" s="23">
        <v>158570</v>
      </c>
      <c r="H25" s="24">
        <v>321502</v>
      </c>
      <c r="I25" s="287">
        <v>-2646</v>
      </c>
      <c r="J25" s="287">
        <v>-2461</v>
      </c>
      <c r="K25" s="287">
        <v>-5107</v>
      </c>
      <c r="L25" s="288">
        <v>-1.5900000000000001E-2</v>
      </c>
    </row>
    <row r="26" spans="1:12" ht="25.5" customHeight="1" x14ac:dyDescent="0.2">
      <c r="A26" s="289" t="s">
        <v>82</v>
      </c>
      <c r="B26" s="542" t="s">
        <v>124</v>
      </c>
      <c r="C26" s="26">
        <v>115248</v>
      </c>
      <c r="D26" s="27">
        <v>121161</v>
      </c>
      <c r="E26" s="28">
        <v>236409</v>
      </c>
      <c r="F26" s="29">
        <v>116493</v>
      </c>
      <c r="G26" s="27">
        <v>122403</v>
      </c>
      <c r="H26" s="30">
        <v>238896</v>
      </c>
      <c r="I26" s="290">
        <v>-1245</v>
      </c>
      <c r="J26" s="290">
        <v>-1242</v>
      </c>
      <c r="K26" s="290">
        <v>-2487</v>
      </c>
      <c r="L26" s="291">
        <v>-1.04E-2</v>
      </c>
    </row>
    <row r="27" spans="1:12" ht="25.5" customHeight="1" x14ac:dyDescent="0.2">
      <c r="A27" s="283" t="s">
        <v>83</v>
      </c>
      <c r="B27" s="543"/>
      <c r="C27" s="11">
        <v>26006</v>
      </c>
      <c r="D27" s="12">
        <v>27130</v>
      </c>
      <c r="E27" s="13">
        <v>53136</v>
      </c>
      <c r="F27" s="14">
        <v>26678</v>
      </c>
      <c r="G27" s="12">
        <v>27922</v>
      </c>
      <c r="H27" s="16">
        <v>54600</v>
      </c>
      <c r="I27" s="281">
        <v>-672</v>
      </c>
      <c r="J27" s="281">
        <v>-792</v>
      </c>
      <c r="K27" s="281">
        <v>-1464</v>
      </c>
      <c r="L27" s="282">
        <v>-2.6800000000000001E-2</v>
      </c>
    </row>
    <row r="28" spans="1:12" ht="25.5" customHeight="1" x14ac:dyDescent="0.2">
      <c r="A28" s="91" t="s">
        <v>84</v>
      </c>
      <c r="B28" s="543"/>
      <c r="C28" s="11">
        <v>453</v>
      </c>
      <c r="D28" s="12">
        <v>424</v>
      </c>
      <c r="E28" s="13">
        <v>877</v>
      </c>
      <c r="F28" s="14">
        <v>508</v>
      </c>
      <c r="G28" s="12">
        <v>484</v>
      </c>
      <c r="H28" s="16">
        <v>992</v>
      </c>
      <c r="I28" s="281">
        <v>-55</v>
      </c>
      <c r="J28" s="281">
        <v>-60</v>
      </c>
      <c r="K28" s="281">
        <v>-115</v>
      </c>
      <c r="L28" s="282">
        <v>-0.1159</v>
      </c>
    </row>
    <row r="29" spans="1:12" ht="25.5" customHeight="1" thickBot="1" x14ac:dyDescent="0.25">
      <c r="A29" s="284" t="s">
        <v>85</v>
      </c>
      <c r="B29" s="544"/>
      <c r="C29" s="17">
        <v>697</v>
      </c>
      <c r="D29" s="18">
        <v>747</v>
      </c>
      <c r="E29" s="19">
        <v>1444</v>
      </c>
      <c r="F29" s="20">
        <v>781</v>
      </c>
      <c r="G29" s="18">
        <v>834</v>
      </c>
      <c r="H29" s="21">
        <v>1615</v>
      </c>
      <c r="I29" s="285">
        <v>-84</v>
      </c>
      <c r="J29" s="285">
        <v>-87</v>
      </c>
      <c r="K29" s="285">
        <v>-171</v>
      </c>
      <c r="L29" s="286">
        <v>-0.10589999999999999</v>
      </c>
    </row>
    <row r="30" spans="1:12" ht="25.5" customHeight="1" thickBot="1" x14ac:dyDescent="0.25">
      <c r="A30" s="545" t="s">
        <v>125</v>
      </c>
      <c r="B30" s="546"/>
      <c r="C30" s="22">
        <v>142404</v>
      </c>
      <c r="D30" s="23">
        <v>149462</v>
      </c>
      <c r="E30" s="24">
        <v>291866</v>
      </c>
      <c r="F30" s="22">
        <v>144460</v>
      </c>
      <c r="G30" s="23">
        <v>151643</v>
      </c>
      <c r="H30" s="24">
        <v>296103</v>
      </c>
      <c r="I30" s="287">
        <v>-2056</v>
      </c>
      <c r="J30" s="287">
        <v>-2181</v>
      </c>
      <c r="K30" s="287">
        <v>-4237</v>
      </c>
      <c r="L30" s="288">
        <v>-1.43E-2</v>
      </c>
    </row>
    <row r="31" spans="1:12" ht="25.5" customHeight="1" x14ac:dyDescent="0.2">
      <c r="A31" s="289" t="s">
        <v>86</v>
      </c>
      <c r="B31" s="542" t="s">
        <v>126</v>
      </c>
      <c r="C31" s="26">
        <v>34679</v>
      </c>
      <c r="D31" s="27">
        <v>36243</v>
      </c>
      <c r="E31" s="13">
        <v>70922</v>
      </c>
      <c r="F31" s="29">
        <v>34904</v>
      </c>
      <c r="G31" s="27">
        <v>36432</v>
      </c>
      <c r="H31" s="16">
        <v>71336</v>
      </c>
      <c r="I31" s="290">
        <v>-225</v>
      </c>
      <c r="J31" s="290">
        <v>-189</v>
      </c>
      <c r="K31" s="290">
        <v>-414</v>
      </c>
      <c r="L31" s="291">
        <v>-5.7999999999999996E-3</v>
      </c>
    </row>
    <row r="32" spans="1:12" ht="25.5" customHeight="1" x14ac:dyDescent="0.2">
      <c r="A32" s="283" t="s">
        <v>144</v>
      </c>
      <c r="B32" s="543"/>
      <c r="C32" s="11">
        <v>30480</v>
      </c>
      <c r="D32" s="12">
        <v>31997</v>
      </c>
      <c r="E32" s="13">
        <v>62477</v>
      </c>
      <c r="F32" s="14">
        <v>31656</v>
      </c>
      <c r="G32" s="12">
        <v>33256</v>
      </c>
      <c r="H32" s="16">
        <v>64912</v>
      </c>
      <c r="I32" s="281">
        <v>-1176</v>
      </c>
      <c r="J32" s="281">
        <v>-1259</v>
      </c>
      <c r="K32" s="281">
        <v>-2435</v>
      </c>
      <c r="L32" s="282">
        <v>-3.7499999999999999E-2</v>
      </c>
    </row>
    <row r="33" spans="1:12" ht="25.5" customHeight="1" x14ac:dyDescent="0.2">
      <c r="A33" s="91" t="s">
        <v>87</v>
      </c>
      <c r="B33" s="543"/>
      <c r="C33" s="11">
        <v>19109</v>
      </c>
      <c r="D33" s="12">
        <v>19551</v>
      </c>
      <c r="E33" s="13">
        <v>38660</v>
      </c>
      <c r="F33" s="14">
        <v>19763</v>
      </c>
      <c r="G33" s="12">
        <v>20342</v>
      </c>
      <c r="H33" s="16">
        <v>40105</v>
      </c>
      <c r="I33" s="281">
        <v>-654</v>
      </c>
      <c r="J33" s="281">
        <v>-791</v>
      </c>
      <c r="K33" s="281">
        <v>-1445</v>
      </c>
      <c r="L33" s="282">
        <v>-3.5999999999999997E-2</v>
      </c>
    </row>
    <row r="34" spans="1:12" ht="25.5" customHeight="1" x14ac:dyDescent="0.2">
      <c r="A34" s="91" t="s">
        <v>88</v>
      </c>
      <c r="B34" s="543"/>
      <c r="C34" s="11">
        <v>23123</v>
      </c>
      <c r="D34" s="12">
        <v>23952</v>
      </c>
      <c r="E34" s="13">
        <v>47075</v>
      </c>
      <c r="F34" s="14">
        <v>23876</v>
      </c>
      <c r="G34" s="12">
        <v>24895</v>
      </c>
      <c r="H34" s="16">
        <v>48771</v>
      </c>
      <c r="I34" s="281">
        <v>-753</v>
      </c>
      <c r="J34" s="281">
        <v>-943</v>
      </c>
      <c r="K34" s="281">
        <v>-1696</v>
      </c>
      <c r="L34" s="282">
        <v>-3.4799999999999998E-2</v>
      </c>
    </row>
    <row r="35" spans="1:12" ht="25.5" customHeight="1" x14ac:dyDescent="0.2">
      <c r="A35" s="91" t="s">
        <v>89</v>
      </c>
      <c r="B35" s="543"/>
      <c r="C35" s="11">
        <v>6172</v>
      </c>
      <c r="D35" s="12">
        <v>5946</v>
      </c>
      <c r="E35" s="13">
        <v>12118</v>
      </c>
      <c r="F35" s="14">
        <v>6147</v>
      </c>
      <c r="G35" s="12">
        <v>5969</v>
      </c>
      <c r="H35" s="16">
        <v>12116</v>
      </c>
      <c r="I35" s="281">
        <v>25</v>
      </c>
      <c r="J35" s="281">
        <v>-23</v>
      </c>
      <c r="K35" s="281">
        <v>2</v>
      </c>
      <c r="L35" s="282">
        <v>2.0000000000000001E-4</v>
      </c>
    </row>
    <row r="36" spans="1:12" ht="25.5" customHeight="1" x14ac:dyDescent="0.2">
      <c r="A36" s="91" t="s">
        <v>90</v>
      </c>
      <c r="B36" s="543"/>
      <c r="C36" s="11">
        <v>8934</v>
      </c>
      <c r="D36" s="12">
        <v>9208</v>
      </c>
      <c r="E36" s="13">
        <v>18142</v>
      </c>
      <c r="F36" s="14">
        <v>8688</v>
      </c>
      <c r="G36" s="12">
        <v>8975</v>
      </c>
      <c r="H36" s="16">
        <v>17663</v>
      </c>
      <c r="I36" s="281">
        <v>246</v>
      </c>
      <c r="J36" s="281">
        <v>233</v>
      </c>
      <c r="K36" s="281">
        <v>479</v>
      </c>
      <c r="L36" s="282">
        <v>2.7099999999999999E-2</v>
      </c>
    </row>
    <row r="37" spans="1:12" ht="25.5" customHeight="1" x14ac:dyDescent="0.2">
      <c r="A37" s="283" t="s">
        <v>91</v>
      </c>
      <c r="B37" s="543"/>
      <c r="C37" s="11">
        <v>2845</v>
      </c>
      <c r="D37" s="12">
        <v>2933</v>
      </c>
      <c r="E37" s="13">
        <v>5778</v>
      </c>
      <c r="F37" s="14">
        <v>3132</v>
      </c>
      <c r="G37" s="12">
        <v>3231</v>
      </c>
      <c r="H37" s="16">
        <v>6363</v>
      </c>
      <c r="I37" s="281">
        <v>-287</v>
      </c>
      <c r="J37" s="281">
        <v>-298</v>
      </c>
      <c r="K37" s="281">
        <v>-585</v>
      </c>
      <c r="L37" s="282">
        <v>-9.1899999999999996E-2</v>
      </c>
    </row>
    <row r="38" spans="1:12" ht="25.5" customHeight="1" x14ac:dyDescent="0.2">
      <c r="A38" s="283" t="s">
        <v>92</v>
      </c>
      <c r="B38" s="543"/>
      <c r="C38" s="11">
        <v>659</v>
      </c>
      <c r="D38" s="12">
        <v>741</v>
      </c>
      <c r="E38" s="13">
        <v>1400</v>
      </c>
      <c r="F38" s="14">
        <v>746</v>
      </c>
      <c r="G38" s="12">
        <v>850</v>
      </c>
      <c r="H38" s="16">
        <v>1596</v>
      </c>
      <c r="I38" s="281">
        <v>-87</v>
      </c>
      <c r="J38" s="281">
        <v>-109</v>
      </c>
      <c r="K38" s="281">
        <v>-196</v>
      </c>
      <c r="L38" s="282">
        <v>-0.12280000000000001</v>
      </c>
    </row>
    <row r="39" spans="1:12" ht="25.5" customHeight="1" x14ac:dyDescent="0.2">
      <c r="A39" s="283" t="s">
        <v>93</v>
      </c>
      <c r="B39" s="543"/>
      <c r="C39" s="11">
        <v>5242</v>
      </c>
      <c r="D39" s="12">
        <v>5399</v>
      </c>
      <c r="E39" s="13">
        <v>10641</v>
      </c>
      <c r="F39" s="14">
        <v>5411</v>
      </c>
      <c r="G39" s="12">
        <v>5643</v>
      </c>
      <c r="H39" s="16">
        <v>11054</v>
      </c>
      <c r="I39" s="281">
        <v>-169</v>
      </c>
      <c r="J39" s="281">
        <v>-244</v>
      </c>
      <c r="K39" s="281">
        <v>-413</v>
      </c>
      <c r="L39" s="282">
        <v>-3.7400000000000003E-2</v>
      </c>
    </row>
    <row r="40" spans="1:12" ht="25.5" customHeight="1" x14ac:dyDescent="0.2">
      <c r="A40" s="91" t="s">
        <v>94</v>
      </c>
      <c r="B40" s="543"/>
      <c r="C40" s="11">
        <v>6126</v>
      </c>
      <c r="D40" s="12">
        <v>6471</v>
      </c>
      <c r="E40" s="13">
        <v>12597</v>
      </c>
      <c r="F40" s="14">
        <v>6521</v>
      </c>
      <c r="G40" s="12">
        <v>6877</v>
      </c>
      <c r="H40" s="16">
        <v>13398</v>
      </c>
      <c r="I40" s="281">
        <v>-395</v>
      </c>
      <c r="J40" s="281">
        <v>-406</v>
      </c>
      <c r="K40" s="281">
        <v>-801</v>
      </c>
      <c r="L40" s="282">
        <v>-5.9799999999999999E-2</v>
      </c>
    </row>
    <row r="41" spans="1:12" ht="25.5" customHeight="1" x14ac:dyDescent="0.2">
      <c r="A41" s="91" t="s">
        <v>95</v>
      </c>
      <c r="B41" s="543"/>
      <c r="C41" s="11">
        <v>2247</v>
      </c>
      <c r="D41" s="12">
        <v>2279</v>
      </c>
      <c r="E41" s="13">
        <v>4526</v>
      </c>
      <c r="F41" s="14">
        <v>2332</v>
      </c>
      <c r="G41" s="12">
        <v>2361</v>
      </c>
      <c r="H41" s="16">
        <v>4693</v>
      </c>
      <c r="I41" s="281">
        <v>-85</v>
      </c>
      <c r="J41" s="281">
        <v>-82</v>
      </c>
      <c r="K41" s="281">
        <v>-167</v>
      </c>
      <c r="L41" s="282">
        <v>-3.56E-2</v>
      </c>
    </row>
    <row r="42" spans="1:12" ht="25.5" customHeight="1" x14ac:dyDescent="0.2">
      <c r="A42" s="91" t="s">
        <v>96</v>
      </c>
      <c r="B42" s="543"/>
      <c r="C42" s="11">
        <v>3919</v>
      </c>
      <c r="D42" s="12">
        <v>3848</v>
      </c>
      <c r="E42" s="13">
        <v>7767</v>
      </c>
      <c r="F42" s="14">
        <v>4007</v>
      </c>
      <c r="G42" s="12">
        <v>4025</v>
      </c>
      <c r="H42" s="16">
        <v>8032</v>
      </c>
      <c r="I42" s="281">
        <v>-88</v>
      </c>
      <c r="J42" s="281">
        <v>-177</v>
      </c>
      <c r="K42" s="281">
        <v>-265</v>
      </c>
      <c r="L42" s="282">
        <v>-3.3000000000000002E-2</v>
      </c>
    </row>
    <row r="43" spans="1:12" ht="25.5" customHeight="1" x14ac:dyDescent="0.2">
      <c r="A43" s="91" t="s">
        <v>97</v>
      </c>
      <c r="B43" s="543"/>
      <c r="C43" s="11">
        <v>2547</v>
      </c>
      <c r="D43" s="12">
        <v>2458</v>
      </c>
      <c r="E43" s="13">
        <v>5005</v>
      </c>
      <c r="F43" s="14">
        <v>2686</v>
      </c>
      <c r="G43" s="12">
        <v>2668</v>
      </c>
      <c r="H43" s="16">
        <v>5354</v>
      </c>
      <c r="I43" s="281">
        <v>-139</v>
      </c>
      <c r="J43" s="281">
        <v>-210</v>
      </c>
      <c r="K43" s="281">
        <v>-349</v>
      </c>
      <c r="L43" s="282">
        <v>-6.5199999999999994E-2</v>
      </c>
    </row>
    <row r="44" spans="1:12" ht="25.5" customHeight="1" x14ac:dyDescent="0.2">
      <c r="A44" s="91" t="s">
        <v>98</v>
      </c>
      <c r="B44" s="543"/>
      <c r="C44" s="11">
        <v>1389</v>
      </c>
      <c r="D44" s="12">
        <v>1420</v>
      </c>
      <c r="E44" s="13">
        <v>2809</v>
      </c>
      <c r="F44" s="14">
        <v>1450</v>
      </c>
      <c r="G44" s="12">
        <v>1508</v>
      </c>
      <c r="H44" s="16">
        <v>2958</v>
      </c>
      <c r="I44" s="281">
        <v>-61</v>
      </c>
      <c r="J44" s="281">
        <v>-88</v>
      </c>
      <c r="K44" s="281">
        <v>-149</v>
      </c>
      <c r="L44" s="282">
        <v>-5.04E-2</v>
      </c>
    </row>
    <row r="45" spans="1:12" ht="25.5" customHeight="1" thickBot="1" x14ac:dyDescent="0.25">
      <c r="A45" s="284" t="s">
        <v>99</v>
      </c>
      <c r="B45" s="544"/>
      <c r="C45" s="17">
        <v>5277</v>
      </c>
      <c r="D45" s="18">
        <v>5425</v>
      </c>
      <c r="E45" s="13">
        <v>10702</v>
      </c>
      <c r="F45" s="20">
        <v>5626</v>
      </c>
      <c r="G45" s="18">
        <v>5818</v>
      </c>
      <c r="H45" s="16">
        <v>11444</v>
      </c>
      <c r="I45" s="285">
        <v>-349</v>
      </c>
      <c r="J45" s="285">
        <v>-393</v>
      </c>
      <c r="K45" s="285">
        <v>-742</v>
      </c>
      <c r="L45" s="286">
        <v>-6.4799999999999996E-2</v>
      </c>
    </row>
    <row r="46" spans="1:12" ht="25.5" customHeight="1" thickBot="1" x14ac:dyDescent="0.25">
      <c r="A46" s="545" t="s">
        <v>127</v>
      </c>
      <c r="B46" s="546"/>
      <c r="C46" s="22">
        <v>152748</v>
      </c>
      <c r="D46" s="23">
        <v>157871</v>
      </c>
      <c r="E46" s="24">
        <v>310619</v>
      </c>
      <c r="F46" s="22">
        <v>156945</v>
      </c>
      <c r="G46" s="23">
        <v>162850</v>
      </c>
      <c r="H46" s="24">
        <v>319795</v>
      </c>
      <c r="I46" s="287">
        <v>-4197</v>
      </c>
      <c r="J46" s="287">
        <v>-4979</v>
      </c>
      <c r="K46" s="287">
        <v>-9176</v>
      </c>
      <c r="L46" s="288">
        <v>-2.87E-2</v>
      </c>
    </row>
    <row r="47" spans="1:12" ht="25.5" customHeight="1" thickBot="1" x14ac:dyDescent="0.25">
      <c r="A47" s="545" t="s">
        <v>100</v>
      </c>
      <c r="B47" s="547"/>
      <c r="C47" s="31">
        <v>780433</v>
      </c>
      <c r="D47" s="23">
        <v>803617</v>
      </c>
      <c r="E47" s="25">
        <v>1584050</v>
      </c>
      <c r="F47" s="31">
        <v>796505</v>
      </c>
      <c r="G47" s="23">
        <v>820897</v>
      </c>
      <c r="H47" s="25">
        <v>1617402</v>
      </c>
      <c r="I47" s="287">
        <v>-16072</v>
      </c>
      <c r="J47" s="287">
        <v>-17280</v>
      </c>
      <c r="K47" s="287">
        <v>-33352</v>
      </c>
      <c r="L47" s="288">
        <v>-2.06E-2</v>
      </c>
    </row>
    <row r="48" spans="1:12" ht="18.45" customHeight="1" x14ac:dyDescent="0.2">
      <c r="A48" s="418" t="s">
        <v>131</v>
      </c>
      <c r="B48" s="419" t="s">
        <v>53</v>
      </c>
    </row>
    <row r="49" spans="1:2" ht="18.45" customHeight="1" x14ac:dyDescent="0.2">
      <c r="A49" s="420" t="s">
        <v>136</v>
      </c>
      <c r="B49" s="5" t="s">
        <v>137</v>
      </c>
    </row>
    <row r="50" spans="1:2" ht="18.45" customHeight="1" x14ac:dyDescent="0.2">
      <c r="B50" s="5" t="s">
        <v>138</v>
      </c>
    </row>
    <row r="51" spans="1:2" ht="12" customHeight="1" x14ac:dyDescent="0.2"/>
    <row r="52" spans="1:2" ht="12" customHeight="1" x14ac:dyDescent="0.2"/>
    <row r="53" spans="1:2" ht="12" customHeight="1" x14ac:dyDescent="0.2"/>
    <row r="54" spans="1:2" ht="12" customHeight="1" x14ac:dyDescent="0.2"/>
    <row r="55" spans="1:2" ht="12" customHeight="1" x14ac:dyDescent="0.2"/>
    <row r="56" spans="1:2" ht="12" customHeight="1" x14ac:dyDescent="0.2"/>
    <row r="57" spans="1:2" ht="12" customHeight="1" x14ac:dyDescent="0.2"/>
    <row r="58" spans="1:2" ht="12" customHeight="1" x14ac:dyDescent="0.2"/>
    <row r="59" spans="1:2" ht="12" customHeight="1" x14ac:dyDescent="0.2"/>
    <row r="60" spans="1:2" ht="12" customHeight="1" x14ac:dyDescent="0.2"/>
    <row r="61" spans="1:2" ht="12" customHeight="1" x14ac:dyDescent="0.2"/>
    <row r="62" spans="1:2" ht="12" customHeight="1" x14ac:dyDescent="0.2"/>
    <row r="63" spans="1:2" ht="12" customHeight="1" x14ac:dyDescent="0.2"/>
    <row r="64" spans="1:2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</sheetData>
  <mergeCells count="18">
    <mergeCell ref="A2:F2"/>
    <mergeCell ref="G2:H2"/>
    <mergeCell ref="B18:B24"/>
    <mergeCell ref="A46:B46"/>
    <mergeCell ref="A47:B47"/>
    <mergeCell ref="A4:A5"/>
    <mergeCell ref="B4:B5"/>
    <mergeCell ref="B26:B29"/>
    <mergeCell ref="B31:B45"/>
    <mergeCell ref="A12:B12"/>
    <mergeCell ref="A17:B17"/>
    <mergeCell ref="A25:B25"/>
    <mergeCell ref="A30:B30"/>
    <mergeCell ref="I4:L4"/>
    <mergeCell ref="C4:E4"/>
    <mergeCell ref="F4:H4"/>
    <mergeCell ref="B6:B11"/>
    <mergeCell ref="B13:B16"/>
  </mergeCells>
  <phoneticPr fontId="4"/>
  <pageMargins left="0.78740157480314965" right="0.43" top="0.51181102362204722" bottom="0.51181102362204722" header="0.51181102362204722" footer="0.51181102362204722"/>
  <pageSetup paperSize="9" scale="64" orientation="portrait" r:id="rId1"/>
  <headerFooter alignWithMargins="0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58"/>
  <sheetViews>
    <sheetView view="pageBreakPreview" topLeftCell="A23" zoomScale="50" zoomScaleNormal="100" zoomScaleSheetLayoutView="50" workbookViewId="0">
      <selection activeCell="U33" sqref="U33"/>
    </sheetView>
  </sheetViews>
  <sheetFormatPr defaultColWidth="10.6640625" defaultRowHeight="16.2" x14ac:dyDescent="0.2"/>
  <cols>
    <col min="1" max="1" width="4.5" style="75" customWidth="1"/>
    <col min="2" max="2" width="8.83203125" style="75" customWidth="1"/>
    <col min="3" max="4" width="8.4140625" style="75" customWidth="1"/>
    <col min="5" max="5" width="10" style="75" customWidth="1"/>
    <col min="6" max="11" width="6.83203125" style="75" customWidth="1"/>
    <col min="12" max="13" width="8.4140625" style="75" customWidth="1"/>
    <col min="14" max="14" width="10" style="75" customWidth="1"/>
    <col min="15" max="16" width="7.83203125" style="75" customWidth="1"/>
    <col min="17" max="17" width="8" style="75" customWidth="1"/>
    <col min="18" max="18" width="9.4140625" style="75" customWidth="1"/>
    <col min="19" max="16384" width="10.6640625" style="75"/>
  </cols>
  <sheetData>
    <row r="1" spans="1:19" ht="23.4" x14ac:dyDescent="0.2">
      <c r="R1" s="69" t="s">
        <v>102</v>
      </c>
    </row>
    <row r="2" spans="1:19" ht="19.2" x14ac:dyDescent="0.2">
      <c r="B2" s="519" t="s">
        <v>116</v>
      </c>
      <c r="C2" s="519"/>
      <c r="D2" s="519"/>
      <c r="E2" s="519"/>
      <c r="F2" s="519"/>
      <c r="G2" s="520">
        <v>45579</v>
      </c>
      <c r="H2" s="520"/>
      <c r="I2" s="520"/>
      <c r="J2" s="4" t="s">
        <v>114</v>
      </c>
      <c r="S2" s="66"/>
    </row>
    <row r="3" spans="1:19" ht="24.75" customHeight="1" thickBot="1" x14ac:dyDescent="0.25">
      <c r="G3" s="132"/>
      <c r="H3" s="132"/>
      <c r="I3" s="132"/>
      <c r="J3" s="132"/>
      <c r="K3" s="132"/>
      <c r="L3" s="293"/>
      <c r="M3" s="293"/>
      <c r="N3" s="293"/>
      <c r="O3" s="132"/>
      <c r="P3" s="132"/>
      <c r="R3" s="132"/>
    </row>
    <row r="4" spans="1:19" ht="24.75" customHeight="1" x14ac:dyDescent="0.2">
      <c r="A4" s="502" t="s">
        <v>0</v>
      </c>
      <c r="B4" s="503"/>
      <c r="C4" s="565">
        <f>G2</f>
        <v>45579</v>
      </c>
      <c r="D4" s="566"/>
      <c r="E4" s="566"/>
      <c r="F4" s="566"/>
      <c r="G4" s="566"/>
      <c r="H4" s="566"/>
      <c r="I4" s="566"/>
      <c r="J4" s="566"/>
      <c r="K4" s="567"/>
      <c r="L4" s="484" t="str">
        <f>国内!L4</f>
        <v>　令和3年10月18日現在</v>
      </c>
      <c r="M4" s="485"/>
      <c r="N4" s="552"/>
      <c r="O4" s="553" t="s">
        <v>106</v>
      </c>
      <c r="P4" s="554"/>
      <c r="Q4" s="554"/>
      <c r="R4" s="555"/>
    </row>
    <row r="5" spans="1:19" ht="24.75" customHeight="1" x14ac:dyDescent="0.2">
      <c r="A5" s="504"/>
      <c r="B5" s="505"/>
      <c r="C5" s="512" t="s">
        <v>1</v>
      </c>
      <c r="D5" s="523" t="s">
        <v>2</v>
      </c>
      <c r="E5" s="556" t="s">
        <v>3</v>
      </c>
      <c r="F5" s="496" t="s">
        <v>109</v>
      </c>
      <c r="G5" s="497"/>
      <c r="H5" s="498"/>
      <c r="I5" s="558" t="s">
        <v>110</v>
      </c>
      <c r="J5" s="559"/>
      <c r="K5" s="560"/>
      <c r="L5" s="563" t="s">
        <v>1</v>
      </c>
      <c r="M5" s="523" t="s">
        <v>2</v>
      </c>
      <c r="N5" s="556" t="s">
        <v>3</v>
      </c>
      <c r="O5" s="512" t="s">
        <v>1</v>
      </c>
      <c r="P5" s="523" t="s">
        <v>2</v>
      </c>
      <c r="Q5" s="523" t="s">
        <v>3</v>
      </c>
      <c r="R5" s="556" t="s">
        <v>4</v>
      </c>
    </row>
    <row r="6" spans="1:19" ht="24.75" customHeight="1" thickBot="1" x14ac:dyDescent="0.25">
      <c r="A6" s="506"/>
      <c r="B6" s="507"/>
      <c r="C6" s="506"/>
      <c r="D6" s="557"/>
      <c r="E6" s="507"/>
      <c r="F6" s="125" t="s">
        <v>111</v>
      </c>
      <c r="G6" s="120" t="s">
        <v>112</v>
      </c>
      <c r="H6" s="74" t="s">
        <v>113</v>
      </c>
      <c r="I6" s="72" t="s">
        <v>111</v>
      </c>
      <c r="J6" s="120" t="s">
        <v>112</v>
      </c>
      <c r="K6" s="122" t="s">
        <v>113</v>
      </c>
      <c r="L6" s="564"/>
      <c r="M6" s="557"/>
      <c r="N6" s="562"/>
      <c r="O6" s="561"/>
      <c r="P6" s="557"/>
      <c r="Q6" s="557"/>
      <c r="R6" s="507"/>
    </row>
    <row r="7" spans="1:19" ht="24.75" customHeight="1" x14ac:dyDescent="0.2">
      <c r="A7" s="493" t="s">
        <v>57</v>
      </c>
      <c r="B7" s="33" t="s">
        <v>6</v>
      </c>
      <c r="C7" s="421">
        <v>1</v>
      </c>
      <c r="D7" s="331">
        <v>4</v>
      </c>
      <c r="E7" s="95">
        <v>5</v>
      </c>
      <c r="F7" s="422">
        <v>0</v>
      </c>
      <c r="G7" s="423">
        <v>0</v>
      </c>
      <c r="H7" s="424">
        <v>0</v>
      </c>
      <c r="I7" s="425">
        <v>0</v>
      </c>
      <c r="J7" s="423">
        <v>0</v>
      </c>
      <c r="K7" s="426">
        <v>0</v>
      </c>
      <c r="L7" s="405">
        <v>1</v>
      </c>
      <c r="M7" s="331">
        <v>4</v>
      </c>
      <c r="N7" s="427">
        <v>5</v>
      </c>
      <c r="O7" s="428">
        <v>0</v>
      </c>
      <c r="P7" s="331">
        <v>0</v>
      </c>
      <c r="Q7" s="331">
        <v>0</v>
      </c>
      <c r="R7" s="429">
        <v>0</v>
      </c>
    </row>
    <row r="8" spans="1:19" ht="24.75" customHeight="1" x14ac:dyDescent="0.2">
      <c r="A8" s="494"/>
      <c r="B8" s="33" t="s">
        <v>7</v>
      </c>
      <c r="C8" s="421">
        <v>3</v>
      </c>
      <c r="D8" s="333">
        <v>6</v>
      </c>
      <c r="E8" s="95">
        <v>9</v>
      </c>
      <c r="F8" s="430">
        <v>0</v>
      </c>
      <c r="G8" s="431">
        <v>0</v>
      </c>
      <c r="H8" s="432">
        <v>0</v>
      </c>
      <c r="I8" s="433">
        <v>0</v>
      </c>
      <c r="J8" s="431">
        <v>0</v>
      </c>
      <c r="K8" s="434">
        <v>0</v>
      </c>
      <c r="L8" s="405">
        <v>3</v>
      </c>
      <c r="M8" s="333">
        <v>6</v>
      </c>
      <c r="N8" s="435">
        <v>9</v>
      </c>
      <c r="O8" s="421">
        <v>0</v>
      </c>
      <c r="P8" s="333">
        <v>0</v>
      </c>
      <c r="Q8" s="333">
        <v>0</v>
      </c>
      <c r="R8" s="429">
        <v>0</v>
      </c>
    </row>
    <row r="9" spans="1:19" ht="24.75" customHeight="1" thickBot="1" x14ac:dyDescent="0.25">
      <c r="A9" s="495"/>
      <c r="B9" s="34" t="s">
        <v>5</v>
      </c>
      <c r="C9" s="436">
        <v>4</v>
      </c>
      <c r="D9" s="340">
        <v>10</v>
      </c>
      <c r="E9" s="98">
        <v>14</v>
      </c>
      <c r="F9" s="437">
        <v>0</v>
      </c>
      <c r="G9" s="438">
        <v>0</v>
      </c>
      <c r="H9" s="439">
        <v>0</v>
      </c>
      <c r="I9" s="440">
        <v>0</v>
      </c>
      <c r="J9" s="438">
        <v>0</v>
      </c>
      <c r="K9" s="441">
        <v>0</v>
      </c>
      <c r="L9" s="442">
        <v>4</v>
      </c>
      <c r="M9" s="340">
        <v>10</v>
      </c>
      <c r="N9" s="443">
        <v>14</v>
      </c>
      <c r="O9" s="436">
        <v>0</v>
      </c>
      <c r="P9" s="340">
        <v>0</v>
      </c>
      <c r="Q9" s="340">
        <v>0</v>
      </c>
      <c r="R9" s="444">
        <v>0</v>
      </c>
    </row>
    <row r="10" spans="1:19" ht="24.75" customHeight="1" x14ac:dyDescent="0.2">
      <c r="A10" s="494" t="s">
        <v>103</v>
      </c>
      <c r="B10" s="33" t="s">
        <v>46</v>
      </c>
      <c r="C10" s="421">
        <v>0</v>
      </c>
      <c r="D10" s="333">
        <v>0</v>
      </c>
      <c r="E10" s="95">
        <v>0</v>
      </c>
      <c r="F10" s="430">
        <v>0</v>
      </c>
      <c r="G10" s="431">
        <v>0</v>
      </c>
      <c r="H10" s="432">
        <v>0</v>
      </c>
      <c r="I10" s="433">
        <v>0</v>
      </c>
      <c r="J10" s="431">
        <v>0</v>
      </c>
      <c r="K10" s="434">
        <v>0</v>
      </c>
      <c r="L10" s="405">
        <v>0</v>
      </c>
      <c r="M10" s="333">
        <v>0</v>
      </c>
      <c r="N10" s="435">
        <v>0</v>
      </c>
      <c r="O10" s="421">
        <v>0</v>
      </c>
      <c r="P10" s="333">
        <v>0</v>
      </c>
      <c r="Q10" s="333">
        <v>0</v>
      </c>
      <c r="R10" s="429" t="s">
        <v>145</v>
      </c>
    </row>
    <row r="11" spans="1:19" ht="24.75" customHeight="1" x14ac:dyDescent="0.2">
      <c r="A11" s="494"/>
      <c r="B11" s="33" t="s">
        <v>47</v>
      </c>
      <c r="C11" s="421">
        <v>0</v>
      </c>
      <c r="D11" s="333">
        <v>1</v>
      </c>
      <c r="E11" s="95">
        <v>1</v>
      </c>
      <c r="F11" s="430">
        <v>0</v>
      </c>
      <c r="G11" s="431">
        <v>0</v>
      </c>
      <c r="H11" s="432">
        <v>0</v>
      </c>
      <c r="I11" s="433">
        <v>0</v>
      </c>
      <c r="J11" s="431">
        <v>0</v>
      </c>
      <c r="K11" s="434">
        <v>0</v>
      </c>
      <c r="L11" s="405">
        <v>0</v>
      </c>
      <c r="M11" s="333">
        <v>1</v>
      </c>
      <c r="N11" s="435">
        <v>1</v>
      </c>
      <c r="O11" s="421">
        <v>0</v>
      </c>
      <c r="P11" s="333">
        <v>0</v>
      </c>
      <c r="Q11" s="333">
        <v>0</v>
      </c>
      <c r="R11" s="429">
        <v>0</v>
      </c>
    </row>
    <row r="12" spans="1:19" ht="24.75" customHeight="1" thickBot="1" x14ac:dyDescent="0.25">
      <c r="A12" s="495"/>
      <c r="B12" s="34" t="s">
        <v>5</v>
      </c>
      <c r="C12" s="436">
        <v>0</v>
      </c>
      <c r="D12" s="340">
        <v>1</v>
      </c>
      <c r="E12" s="98">
        <v>1</v>
      </c>
      <c r="F12" s="437">
        <v>0</v>
      </c>
      <c r="G12" s="438">
        <v>0</v>
      </c>
      <c r="H12" s="439">
        <v>0</v>
      </c>
      <c r="I12" s="440">
        <v>0</v>
      </c>
      <c r="J12" s="438">
        <v>0</v>
      </c>
      <c r="K12" s="441">
        <v>0</v>
      </c>
      <c r="L12" s="442">
        <v>0</v>
      </c>
      <c r="M12" s="340">
        <v>1</v>
      </c>
      <c r="N12" s="443">
        <v>1</v>
      </c>
      <c r="O12" s="436">
        <v>0</v>
      </c>
      <c r="P12" s="340">
        <v>0</v>
      </c>
      <c r="Q12" s="340">
        <v>0</v>
      </c>
      <c r="R12" s="444">
        <v>0</v>
      </c>
    </row>
    <row r="13" spans="1:19" ht="24.75" customHeight="1" x14ac:dyDescent="0.2">
      <c r="A13" s="493" t="s">
        <v>59</v>
      </c>
      <c r="B13" s="33" t="s">
        <v>8</v>
      </c>
      <c r="C13" s="421">
        <v>5</v>
      </c>
      <c r="D13" s="333">
        <v>7</v>
      </c>
      <c r="E13" s="95">
        <v>12</v>
      </c>
      <c r="F13" s="430">
        <v>0</v>
      </c>
      <c r="G13" s="431">
        <v>0</v>
      </c>
      <c r="H13" s="432">
        <v>0</v>
      </c>
      <c r="I13" s="433">
        <v>0</v>
      </c>
      <c r="J13" s="431">
        <v>0</v>
      </c>
      <c r="K13" s="434">
        <v>0</v>
      </c>
      <c r="L13" s="405">
        <v>5</v>
      </c>
      <c r="M13" s="333">
        <v>8</v>
      </c>
      <c r="N13" s="435">
        <v>13</v>
      </c>
      <c r="O13" s="421">
        <v>0</v>
      </c>
      <c r="P13" s="333">
        <v>-1</v>
      </c>
      <c r="Q13" s="333">
        <v>-1</v>
      </c>
      <c r="R13" s="429">
        <v>-7.6899999999999996E-2</v>
      </c>
    </row>
    <row r="14" spans="1:19" ht="24.75" customHeight="1" x14ac:dyDescent="0.2">
      <c r="A14" s="494"/>
      <c r="B14" s="33" t="s">
        <v>9</v>
      </c>
      <c r="C14" s="421">
        <v>1</v>
      </c>
      <c r="D14" s="333">
        <v>2</v>
      </c>
      <c r="E14" s="95">
        <v>3</v>
      </c>
      <c r="F14" s="430">
        <v>0</v>
      </c>
      <c r="G14" s="431">
        <v>0</v>
      </c>
      <c r="H14" s="432">
        <v>0</v>
      </c>
      <c r="I14" s="433">
        <v>0</v>
      </c>
      <c r="J14" s="431">
        <v>0</v>
      </c>
      <c r="K14" s="434">
        <v>0</v>
      </c>
      <c r="L14" s="405">
        <v>1</v>
      </c>
      <c r="M14" s="333">
        <v>2</v>
      </c>
      <c r="N14" s="435">
        <v>3</v>
      </c>
      <c r="O14" s="421">
        <v>0</v>
      </c>
      <c r="P14" s="333">
        <v>0</v>
      </c>
      <c r="Q14" s="333">
        <v>0</v>
      </c>
      <c r="R14" s="429">
        <v>0</v>
      </c>
    </row>
    <row r="15" spans="1:19" ht="24.75" customHeight="1" x14ac:dyDescent="0.2">
      <c r="A15" s="494"/>
      <c r="B15" s="33" t="s">
        <v>10</v>
      </c>
      <c r="C15" s="421">
        <v>3</v>
      </c>
      <c r="D15" s="333">
        <v>4</v>
      </c>
      <c r="E15" s="95">
        <v>7</v>
      </c>
      <c r="F15" s="430">
        <v>0</v>
      </c>
      <c r="G15" s="431">
        <v>0</v>
      </c>
      <c r="H15" s="432">
        <v>0</v>
      </c>
      <c r="I15" s="433">
        <v>0</v>
      </c>
      <c r="J15" s="431">
        <v>0</v>
      </c>
      <c r="K15" s="434">
        <v>0</v>
      </c>
      <c r="L15" s="405">
        <v>2</v>
      </c>
      <c r="M15" s="333">
        <v>4</v>
      </c>
      <c r="N15" s="435">
        <v>6</v>
      </c>
      <c r="O15" s="421">
        <v>1</v>
      </c>
      <c r="P15" s="333">
        <v>0</v>
      </c>
      <c r="Q15" s="333">
        <v>1</v>
      </c>
      <c r="R15" s="429">
        <v>0.16669999999999999</v>
      </c>
    </row>
    <row r="16" spans="1:19" ht="24.75" customHeight="1" thickBot="1" x14ac:dyDescent="0.25">
      <c r="A16" s="495"/>
      <c r="B16" s="34" t="s">
        <v>5</v>
      </c>
      <c r="C16" s="436">
        <v>9</v>
      </c>
      <c r="D16" s="340">
        <v>13</v>
      </c>
      <c r="E16" s="98">
        <v>22</v>
      </c>
      <c r="F16" s="437">
        <v>0</v>
      </c>
      <c r="G16" s="438">
        <v>0</v>
      </c>
      <c r="H16" s="439">
        <v>0</v>
      </c>
      <c r="I16" s="440">
        <v>0</v>
      </c>
      <c r="J16" s="438">
        <v>0</v>
      </c>
      <c r="K16" s="441">
        <v>0</v>
      </c>
      <c r="L16" s="442">
        <v>8</v>
      </c>
      <c r="M16" s="340">
        <v>14</v>
      </c>
      <c r="N16" s="443">
        <v>22</v>
      </c>
      <c r="O16" s="436">
        <v>1</v>
      </c>
      <c r="P16" s="340">
        <v>-1</v>
      </c>
      <c r="Q16" s="340">
        <v>0</v>
      </c>
      <c r="R16" s="444">
        <v>0</v>
      </c>
    </row>
    <row r="17" spans="1:18" ht="24.75" customHeight="1" x14ac:dyDescent="0.2">
      <c r="A17" s="493" t="s">
        <v>60</v>
      </c>
      <c r="B17" s="35" t="s">
        <v>11</v>
      </c>
      <c r="C17" s="445">
        <v>9</v>
      </c>
      <c r="D17" s="355">
        <v>8</v>
      </c>
      <c r="E17" s="101">
        <v>17</v>
      </c>
      <c r="F17" s="446">
        <v>0</v>
      </c>
      <c r="G17" s="447">
        <v>0</v>
      </c>
      <c r="H17" s="448">
        <v>0</v>
      </c>
      <c r="I17" s="449">
        <v>0</v>
      </c>
      <c r="J17" s="447">
        <v>0</v>
      </c>
      <c r="K17" s="450">
        <v>0</v>
      </c>
      <c r="L17" s="451">
        <v>9</v>
      </c>
      <c r="M17" s="355">
        <v>8</v>
      </c>
      <c r="N17" s="452">
        <v>17</v>
      </c>
      <c r="O17" s="445">
        <v>0</v>
      </c>
      <c r="P17" s="355">
        <v>0</v>
      </c>
      <c r="Q17" s="355">
        <v>0</v>
      </c>
      <c r="R17" s="453">
        <v>0</v>
      </c>
    </row>
    <row r="18" spans="1:18" ht="24.75" customHeight="1" x14ac:dyDescent="0.2">
      <c r="A18" s="494"/>
      <c r="B18" s="33" t="s">
        <v>12</v>
      </c>
      <c r="C18" s="421">
        <v>3</v>
      </c>
      <c r="D18" s="333">
        <v>4</v>
      </c>
      <c r="E18" s="95">
        <v>7</v>
      </c>
      <c r="F18" s="430">
        <v>0</v>
      </c>
      <c r="G18" s="431">
        <v>0</v>
      </c>
      <c r="H18" s="432">
        <v>0</v>
      </c>
      <c r="I18" s="433">
        <v>0</v>
      </c>
      <c r="J18" s="431">
        <v>0</v>
      </c>
      <c r="K18" s="434">
        <v>0</v>
      </c>
      <c r="L18" s="405">
        <v>3</v>
      </c>
      <c r="M18" s="333">
        <v>4</v>
      </c>
      <c r="N18" s="435">
        <v>7</v>
      </c>
      <c r="O18" s="421">
        <v>0</v>
      </c>
      <c r="P18" s="333">
        <v>0</v>
      </c>
      <c r="Q18" s="333">
        <v>0</v>
      </c>
      <c r="R18" s="429">
        <v>0</v>
      </c>
    </row>
    <row r="19" spans="1:18" ht="24.75" customHeight="1" x14ac:dyDescent="0.2">
      <c r="A19" s="494"/>
      <c r="B19" s="33" t="s">
        <v>13</v>
      </c>
      <c r="C19" s="421">
        <v>1</v>
      </c>
      <c r="D19" s="333">
        <v>4</v>
      </c>
      <c r="E19" s="95">
        <v>5</v>
      </c>
      <c r="F19" s="430">
        <v>0</v>
      </c>
      <c r="G19" s="431">
        <v>0</v>
      </c>
      <c r="H19" s="432">
        <v>0</v>
      </c>
      <c r="I19" s="433">
        <v>0</v>
      </c>
      <c r="J19" s="431">
        <v>0</v>
      </c>
      <c r="K19" s="434">
        <v>0</v>
      </c>
      <c r="L19" s="405">
        <v>2</v>
      </c>
      <c r="M19" s="333">
        <v>4</v>
      </c>
      <c r="N19" s="435">
        <v>6</v>
      </c>
      <c r="O19" s="421">
        <v>-1</v>
      </c>
      <c r="P19" s="333">
        <v>0</v>
      </c>
      <c r="Q19" s="333">
        <v>-1</v>
      </c>
      <c r="R19" s="429">
        <v>-0.16669999999999999</v>
      </c>
    </row>
    <row r="20" spans="1:18" ht="24.75" customHeight="1" x14ac:dyDescent="0.2">
      <c r="A20" s="494"/>
      <c r="B20" s="33" t="s">
        <v>14</v>
      </c>
      <c r="C20" s="421">
        <v>1</v>
      </c>
      <c r="D20" s="333">
        <v>5</v>
      </c>
      <c r="E20" s="95">
        <v>6</v>
      </c>
      <c r="F20" s="430">
        <v>0</v>
      </c>
      <c r="G20" s="431">
        <v>0</v>
      </c>
      <c r="H20" s="432">
        <v>0</v>
      </c>
      <c r="I20" s="433">
        <v>0</v>
      </c>
      <c r="J20" s="431">
        <v>0</v>
      </c>
      <c r="K20" s="434">
        <v>0</v>
      </c>
      <c r="L20" s="405">
        <v>1</v>
      </c>
      <c r="M20" s="333">
        <v>6</v>
      </c>
      <c r="N20" s="435">
        <v>7</v>
      </c>
      <c r="O20" s="421">
        <v>0</v>
      </c>
      <c r="P20" s="333">
        <v>-1</v>
      </c>
      <c r="Q20" s="333">
        <v>-1</v>
      </c>
      <c r="R20" s="429">
        <v>-0.1429</v>
      </c>
    </row>
    <row r="21" spans="1:18" ht="24.75" customHeight="1" x14ac:dyDescent="0.2">
      <c r="A21" s="494"/>
      <c r="B21" s="33" t="s">
        <v>15</v>
      </c>
      <c r="C21" s="421">
        <v>0</v>
      </c>
      <c r="D21" s="333">
        <v>0</v>
      </c>
      <c r="E21" s="95">
        <v>0</v>
      </c>
      <c r="F21" s="430">
        <v>0</v>
      </c>
      <c r="G21" s="431">
        <v>0</v>
      </c>
      <c r="H21" s="432">
        <v>0</v>
      </c>
      <c r="I21" s="433">
        <v>0</v>
      </c>
      <c r="J21" s="431">
        <v>0</v>
      </c>
      <c r="K21" s="434">
        <v>0</v>
      </c>
      <c r="L21" s="405">
        <v>0</v>
      </c>
      <c r="M21" s="333">
        <v>0</v>
      </c>
      <c r="N21" s="435">
        <v>0</v>
      </c>
      <c r="O21" s="421">
        <v>0</v>
      </c>
      <c r="P21" s="333">
        <v>0</v>
      </c>
      <c r="Q21" s="333">
        <v>0</v>
      </c>
      <c r="R21" s="429" t="s">
        <v>145</v>
      </c>
    </row>
    <row r="22" spans="1:18" ht="24.75" customHeight="1" x14ac:dyDescent="0.2">
      <c r="A22" s="494"/>
      <c r="B22" s="36" t="s">
        <v>58</v>
      </c>
      <c r="C22" s="454">
        <v>4</v>
      </c>
      <c r="D22" s="383">
        <v>6</v>
      </c>
      <c r="E22" s="95">
        <v>10</v>
      </c>
      <c r="F22" s="455">
        <v>0</v>
      </c>
      <c r="G22" s="456">
        <v>0</v>
      </c>
      <c r="H22" s="457">
        <v>0</v>
      </c>
      <c r="I22" s="458">
        <v>0</v>
      </c>
      <c r="J22" s="456">
        <v>0</v>
      </c>
      <c r="K22" s="434">
        <v>0</v>
      </c>
      <c r="L22" s="459">
        <v>3</v>
      </c>
      <c r="M22" s="383">
        <v>6</v>
      </c>
      <c r="N22" s="435">
        <v>9</v>
      </c>
      <c r="O22" s="421">
        <v>1</v>
      </c>
      <c r="P22" s="333">
        <v>0</v>
      </c>
      <c r="Q22" s="333">
        <v>1</v>
      </c>
      <c r="R22" s="429">
        <v>0.1111</v>
      </c>
    </row>
    <row r="23" spans="1:18" ht="24.75" customHeight="1" thickBot="1" x14ac:dyDescent="0.25">
      <c r="A23" s="495"/>
      <c r="B23" s="34" t="s">
        <v>5</v>
      </c>
      <c r="C23" s="436">
        <v>18</v>
      </c>
      <c r="D23" s="340">
        <v>27</v>
      </c>
      <c r="E23" s="98">
        <v>45</v>
      </c>
      <c r="F23" s="437">
        <v>0</v>
      </c>
      <c r="G23" s="438">
        <v>0</v>
      </c>
      <c r="H23" s="439">
        <v>0</v>
      </c>
      <c r="I23" s="440">
        <v>0</v>
      </c>
      <c r="J23" s="438">
        <v>0</v>
      </c>
      <c r="K23" s="441">
        <v>0</v>
      </c>
      <c r="L23" s="442">
        <v>18</v>
      </c>
      <c r="M23" s="340">
        <v>28</v>
      </c>
      <c r="N23" s="443">
        <v>46</v>
      </c>
      <c r="O23" s="436">
        <v>0</v>
      </c>
      <c r="P23" s="340">
        <v>-1</v>
      </c>
      <c r="Q23" s="340">
        <v>-1</v>
      </c>
      <c r="R23" s="444">
        <v>-2.1700000000000001E-2</v>
      </c>
    </row>
    <row r="24" spans="1:18" ht="24.75" customHeight="1" x14ac:dyDescent="0.2">
      <c r="A24" s="493" t="s">
        <v>61</v>
      </c>
      <c r="B24" s="33" t="s">
        <v>16</v>
      </c>
      <c r="C24" s="421">
        <v>0</v>
      </c>
      <c r="D24" s="333">
        <v>1</v>
      </c>
      <c r="E24" s="95">
        <v>1</v>
      </c>
      <c r="F24" s="430">
        <v>0</v>
      </c>
      <c r="G24" s="431">
        <v>0</v>
      </c>
      <c r="H24" s="432">
        <v>0</v>
      </c>
      <c r="I24" s="433">
        <v>0</v>
      </c>
      <c r="J24" s="431">
        <v>0</v>
      </c>
      <c r="K24" s="434">
        <v>0</v>
      </c>
      <c r="L24" s="405">
        <v>0</v>
      </c>
      <c r="M24" s="333">
        <v>1</v>
      </c>
      <c r="N24" s="435">
        <v>1</v>
      </c>
      <c r="O24" s="421">
        <v>0</v>
      </c>
      <c r="P24" s="333">
        <v>0</v>
      </c>
      <c r="Q24" s="333">
        <v>0</v>
      </c>
      <c r="R24" s="453">
        <v>0</v>
      </c>
    </row>
    <row r="25" spans="1:18" ht="24.75" customHeight="1" x14ac:dyDescent="0.2">
      <c r="A25" s="494"/>
      <c r="B25" s="33" t="s">
        <v>17</v>
      </c>
      <c r="C25" s="421">
        <v>0</v>
      </c>
      <c r="D25" s="333">
        <v>1</v>
      </c>
      <c r="E25" s="95">
        <v>1</v>
      </c>
      <c r="F25" s="430">
        <v>0</v>
      </c>
      <c r="G25" s="431">
        <v>0</v>
      </c>
      <c r="H25" s="432">
        <v>0</v>
      </c>
      <c r="I25" s="433">
        <v>0</v>
      </c>
      <c r="J25" s="431">
        <v>0</v>
      </c>
      <c r="K25" s="434">
        <v>0</v>
      </c>
      <c r="L25" s="405">
        <v>0</v>
      </c>
      <c r="M25" s="333">
        <v>2</v>
      </c>
      <c r="N25" s="435">
        <v>2</v>
      </c>
      <c r="O25" s="421">
        <v>0</v>
      </c>
      <c r="P25" s="333">
        <v>-1</v>
      </c>
      <c r="Q25" s="333">
        <v>-1</v>
      </c>
      <c r="R25" s="429">
        <v>-0.5</v>
      </c>
    </row>
    <row r="26" spans="1:18" ht="24.75" customHeight="1" x14ac:dyDescent="0.2">
      <c r="A26" s="494"/>
      <c r="B26" s="33" t="s">
        <v>18</v>
      </c>
      <c r="C26" s="421">
        <v>1</v>
      </c>
      <c r="D26" s="333">
        <v>3</v>
      </c>
      <c r="E26" s="95">
        <v>4</v>
      </c>
      <c r="F26" s="430">
        <v>0</v>
      </c>
      <c r="G26" s="431">
        <v>0</v>
      </c>
      <c r="H26" s="432">
        <v>0</v>
      </c>
      <c r="I26" s="433">
        <v>0</v>
      </c>
      <c r="J26" s="431">
        <v>0</v>
      </c>
      <c r="K26" s="434">
        <v>0</v>
      </c>
      <c r="L26" s="405">
        <v>1</v>
      </c>
      <c r="M26" s="333">
        <v>2</v>
      </c>
      <c r="N26" s="435">
        <v>3</v>
      </c>
      <c r="O26" s="421">
        <v>0</v>
      </c>
      <c r="P26" s="333">
        <v>1</v>
      </c>
      <c r="Q26" s="333">
        <v>1</v>
      </c>
      <c r="R26" s="429">
        <v>0.33329999999999999</v>
      </c>
    </row>
    <row r="27" spans="1:18" ht="24.75" customHeight="1" x14ac:dyDescent="0.2">
      <c r="A27" s="494"/>
      <c r="B27" s="53" t="s">
        <v>54</v>
      </c>
      <c r="C27" s="421">
        <v>7</v>
      </c>
      <c r="D27" s="333">
        <v>15</v>
      </c>
      <c r="E27" s="95">
        <v>22</v>
      </c>
      <c r="F27" s="430">
        <v>0</v>
      </c>
      <c r="G27" s="431">
        <v>0</v>
      </c>
      <c r="H27" s="432">
        <v>0</v>
      </c>
      <c r="I27" s="433">
        <v>0</v>
      </c>
      <c r="J27" s="431">
        <v>0</v>
      </c>
      <c r="K27" s="434">
        <v>0</v>
      </c>
      <c r="L27" s="405">
        <v>7</v>
      </c>
      <c r="M27" s="333">
        <v>17</v>
      </c>
      <c r="N27" s="435">
        <v>24</v>
      </c>
      <c r="O27" s="421">
        <v>0</v>
      </c>
      <c r="P27" s="333">
        <v>-2</v>
      </c>
      <c r="Q27" s="333">
        <v>-2</v>
      </c>
      <c r="R27" s="429">
        <v>-8.3299999999999999E-2</v>
      </c>
    </row>
    <row r="28" spans="1:18" ht="24.75" customHeight="1" thickBot="1" x14ac:dyDescent="0.25">
      <c r="A28" s="495"/>
      <c r="B28" s="34" t="s">
        <v>5</v>
      </c>
      <c r="C28" s="436">
        <v>8</v>
      </c>
      <c r="D28" s="340">
        <v>20</v>
      </c>
      <c r="E28" s="98">
        <v>28</v>
      </c>
      <c r="F28" s="437">
        <v>0</v>
      </c>
      <c r="G28" s="438">
        <v>0</v>
      </c>
      <c r="H28" s="439">
        <v>0</v>
      </c>
      <c r="I28" s="440">
        <v>0</v>
      </c>
      <c r="J28" s="438">
        <v>0</v>
      </c>
      <c r="K28" s="441">
        <v>0</v>
      </c>
      <c r="L28" s="442">
        <v>8</v>
      </c>
      <c r="M28" s="340">
        <v>22</v>
      </c>
      <c r="N28" s="443">
        <v>30</v>
      </c>
      <c r="O28" s="436">
        <v>0</v>
      </c>
      <c r="P28" s="340">
        <v>-2</v>
      </c>
      <c r="Q28" s="340">
        <v>-2</v>
      </c>
      <c r="R28" s="444">
        <v>-6.6699999999999995E-2</v>
      </c>
    </row>
    <row r="29" spans="1:18" ht="24.75" customHeight="1" x14ac:dyDescent="0.2">
      <c r="A29" s="493" t="s">
        <v>56</v>
      </c>
      <c r="B29" s="33" t="s">
        <v>19</v>
      </c>
      <c r="C29" s="421">
        <v>8</v>
      </c>
      <c r="D29" s="333">
        <v>9</v>
      </c>
      <c r="E29" s="95">
        <v>17</v>
      </c>
      <c r="F29" s="430">
        <v>0</v>
      </c>
      <c r="G29" s="431">
        <v>0</v>
      </c>
      <c r="H29" s="432">
        <v>0</v>
      </c>
      <c r="I29" s="433">
        <v>0</v>
      </c>
      <c r="J29" s="431">
        <v>0</v>
      </c>
      <c r="K29" s="434">
        <v>0</v>
      </c>
      <c r="L29" s="405">
        <v>9</v>
      </c>
      <c r="M29" s="333">
        <v>10</v>
      </c>
      <c r="N29" s="435">
        <v>19</v>
      </c>
      <c r="O29" s="421">
        <v>-1</v>
      </c>
      <c r="P29" s="333">
        <v>-1</v>
      </c>
      <c r="Q29" s="333">
        <v>-2</v>
      </c>
      <c r="R29" s="429">
        <v>-0.1053</v>
      </c>
    </row>
    <row r="30" spans="1:18" ht="24.75" customHeight="1" thickBot="1" x14ac:dyDescent="0.25">
      <c r="A30" s="495"/>
      <c r="B30" s="34" t="s">
        <v>5</v>
      </c>
      <c r="C30" s="436">
        <v>8</v>
      </c>
      <c r="D30" s="340">
        <v>9</v>
      </c>
      <c r="E30" s="98">
        <v>17</v>
      </c>
      <c r="F30" s="437">
        <v>0</v>
      </c>
      <c r="G30" s="438">
        <v>0</v>
      </c>
      <c r="H30" s="439">
        <v>0</v>
      </c>
      <c r="I30" s="440">
        <v>0</v>
      </c>
      <c r="J30" s="438">
        <v>0</v>
      </c>
      <c r="K30" s="441">
        <v>0</v>
      </c>
      <c r="L30" s="442">
        <v>9</v>
      </c>
      <c r="M30" s="340">
        <v>10</v>
      </c>
      <c r="N30" s="443">
        <v>19</v>
      </c>
      <c r="O30" s="436">
        <v>-1</v>
      </c>
      <c r="P30" s="340">
        <v>-1</v>
      </c>
      <c r="Q30" s="340">
        <v>-2</v>
      </c>
      <c r="R30" s="444">
        <v>-0.1053</v>
      </c>
    </row>
    <row r="31" spans="1:18" ht="24.75" customHeight="1" x14ac:dyDescent="0.2">
      <c r="A31" s="493" t="s">
        <v>62</v>
      </c>
      <c r="B31" s="35" t="s">
        <v>20</v>
      </c>
      <c r="C31" s="445">
        <v>3</v>
      </c>
      <c r="D31" s="355">
        <v>7</v>
      </c>
      <c r="E31" s="101">
        <v>10</v>
      </c>
      <c r="F31" s="446">
        <v>0</v>
      </c>
      <c r="G31" s="447">
        <v>0</v>
      </c>
      <c r="H31" s="448">
        <v>0</v>
      </c>
      <c r="I31" s="449">
        <v>0</v>
      </c>
      <c r="J31" s="447">
        <v>0</v>
      </c>
      <c r="K31" s="450">
        <v>0</v>
      </c>
      <c r="L31" s="451">
        <v>3</v>
      </c>
      <c r="M31" s="355">
        <v>6</v>
      </c>
      <c r="N31" s="452">
        <v>9</v>
      </c>
      <c r="O31" s="445">
        <v>0</v>
      </c>
      <c r="P31" s="355">
        <v>1</v>
      </c>
      <c r="Q31" s="355">
        <v>1</v>
      </c>
      <c r="R31" s="453">
        <v>0.1111</v>
      </c>
    </row>
    <row r="32" spans="1:18" ht="24.75" customHeight="1" x14ac:dyDescent="0.2">
      <c r="A32" s="494"/>
      <c r="B32" s="33" t="s">
        <v>21</v>
      </c>
      <c r="C32" s="421">
        <v>0</v>
      </c>
      <c r="D32" s="333">
        <v>2</v>
      </c>
      <c r="E32" s="95">
        <v>2</v>
      </c>
      <c r="F32" s="430">
        <v>0</v>
      </c>
      <c r="G32" s="431">
        <v>0</v>
      </c>
      <c r="H32" s="432">
        <v>0</v>
      </c>
      <c r="I32" s="433">
        <v>0</v>
      </c>
      <c r="J32" s="431">
        <v>0</v>
      </c>
      <c r="K32" s="434">
        <v>0</v>
      </c>
      <c r="L32" s="405">
        <v>0</v>
      </c>
      <c r="M32" s="333">
        <v>2</v>
      </c>
      <c r="N32" s="435">
        <v>2</v>
      </c>
      <c r="O32" s="421">
        <v>0</v>
      </c>
      <c r="P32" s="333">
        <v>0</v>
      </c>
      <c r="Q32" s="333">
        <v>0</v>
      </c>
      <c r="R32" s="429">
        <v>0</v>
      </c>
    </row>
    <row r="33" spans="1:18" ht="24.75" customHeight="1" x14ac:dyDescent="0.2">
      <c r="A33" s="494"/>
      <c r="B33" s="33" t="s">
        <v>22</v>
      </c>
      <c r="C33" s="421">
        <v>5</v>
      </c>
      <c r="D33" s="333">
        <v>1</v>
      </c>
      <c r="E33" s="95">
        <v>6</v>
      </c>
      <c r="F33" s="430">
        <v>0</v>
      </c>
      <c r="G33" s="431">
        <v>0</v>
      </c>
      <c r="H33" s="432">
        <v>0</v>
      </c>
      <c r="I33" s="433">
        <v>0</v>
      </c>
      <c r="J33" s="431">
        <v>0</v>
      </c>
      <c r="K33" s="434">
        <v>0</v>
      </c>
      <c r="L33" s="405">
        <v>5</v>
      </c>
      <c r="M33" s="333">
        <v>1</v>
      </c>
      <c r="N33" s="435">
        <v>6</v>
      </c>
      <c r="O33" s="421">
        <v>0</v>
      </c>
      <c r="P33" s="333">
        <v>0</v>
      </c>
      <c r="Q33" s="333">
        <v>0</v>
      </c>
      <c r="R33" s="429">
        <v>0</v>
      </c>
    </row>
    <row r="34" spans="1:18" ht="24.75" customHeight="1" x14ac:dyDescent="0.2">
      <c r="A34" s="494"/>
      <c r="B34" s="33" t="s">
        <v>23</v>
      </c>
      <c r="C34" s="421">
        <v>19</v>
      </c>
      <c r="D34" s="333">
        <v>22</v>
      </c>
      <c r="E34" s="95">
        <v>41</v>
      </c>
      <c r="F34" s="430">
        <v>0</v>
      </c>
      <c r="G34" s="431">
        <v>0</v>
      </c>
      <c r="H34" s="432">
        <v>0</v>
      </c>
      <c r="I34" s="433">
        <v>0</v>
      </c>
      <c r="J34" s="431">
        <v>0</v>
      </c>
      <c r="K34" s="434">
        <v>0</v>
      </c>
      <c r="L34" s="405">
        <v>18</v>
      </c>
      <c r="M34" s="333">
        <v>20</v>
      </c>
      <c r="N34" s="435">
        <v>38</v>
      </c>
      <c r="O34" s="421">
        <v>1</v>
      </c>
      <c r="P34" s="333">
        <v>2</v>
      </c>
      <c r="Q34" s="333">
        <v>3</v>
      </c>
      <c r="R34" s="429">
        <v>7.8899999999999998E-2</v>
      </c>
    </row>
    <row r="35" spans="1:18" ht="24.75" customHeight="1" x14ac:dyDescent="0.2">
      <c r="A35" s="494"/>
      <c r="B35" s="33" t="s">
        <v>24</v>
      </c>
      <c r="C35" s="421">
        <v>5</v>
      </c>
      <c r="D35" s="333">
        <v>6</v>
      </c>
      <c r="E35" s="95">
        <v>11</v>
      </c>
      <c r="F35" s="455">
        <v>0</v>
      </c>
      <c r="G35" s="456">
        <v>0</v>
      </c>
      <c r="H35" s="457">
        <v>0</v>
      </c>
      <c r="I35" s="458">
        <v>0</v>
      </c>
      <c r="J35" s="456">
        <v>0</v>
      </c>
      <c r="K35" s="434">
        <v>0</v>
      </c>
      <c r="L35" s="405">
        <v>6</v>
      </c>
      <c r="M35" s="333">
        <v>5</v>
      </c>
      <c r="N35" s="435">
        <v>11</v>
      </c>
      <c r="O35" s="421">
        <v>-1</v>
      </c>
      <c r="P35" s="333">
        <v>1</v>
      </c>
      <c r="Q35" s="333">
        <v>0</v>
      </c>
      <c r="R35" s="429">
        <v>0</v>
      </c>
    </row>
    <row r="36" spans="1:18" ht="24.75" customHeight="1" thickBot="1" x14ac:dyDescent="0.25">
      <c r="A36" s="495"/>
      <c r="B36" s="34" t="s">
        <v>5</v>
      </c>
      <c r="C36" s="454">
        <v>32</v>
      </c>
      <c r="D36" s="383">
        <v>38</v>
      </c>
      <c r="E36" s="104">
        <v>70</v>
      </c>
      <c r="F36" s="460">
        <v>0</v>
      </c>
      <c r="G36" s="461">
        <v>0</v>
      </c>
      <c r="H36" s="462">
        <v>0</v>
      </c>
      <c r="I36" s="463">
        <v>0</v>
      </c>
      <c r="J36" s="461">
        <v>0</v>
      </c>
      <c r="K36" s="464">
        <v>0</v>
      </c>
      <c r="L36" s="459">
        <v>32</v>
      </c>
      <c r="M36" s="383">
        <v>34</v>
      </c>
      <c r="N36" s="465">
        <v>66</v>
      </c>
      <c r="O36" s="436">
        <v>0</v>
      </c>
      <c r="P36" s="340">
        <v>4</v>
      </c>
      <c r="Q36" s="340">
        <v>4</v>
      </c>
      <c r="R36" s="444">
        <v>6.0600000000000001E-2</v>
      </c>
    </row>
    <row r="37" spans="1:18" ht="24.75" customHeight="1" thickBot="1" x14ac:dyDescent="0.25">
      <c r="A37" s="38"/>
      <c r="B37" s="39" t="s">
        <v>5</v>
      </c>
      <c r="C37" s="466">
        <v>79</v>
      </c>
      <c r="D37" s="467">
        <v>118</v>
      </c>
      <c r="E37" s="107">
        <v>197</v>
      </c>
      <c r="F37" s="468">
        <v>0</v>
      </c>
      <c r="G37" s="467">
        <v>0</v>
      </c>
      <c r="H37" s="469">
        <v>0</v>
      </c>
      <c r="I37" s="470">
        <v>0</v>
      </c>
      <c r="J37" s="467">
        <v>0</v>
      </c>
      <c r="K37" s="471">
        <v>0</v>
      </c>
      <c r="L37" s="472">
        <v>79</v>
      </c>
      <c r="M37" s="467">
        <v>119</v>
      </c>
      <c r="N37" s="473">
        <v>198</v>
      </c>
      <c r="O37" s="366">
        <v>0</v>
      </c>
      <c r="P37" s="367">
        <v>-1</v>
      </c>
      <c r="Q37" s="368">
        <v>-1</v>
      </c>
      <c r="R37" s="474">
        <v>-5.1000000000000004E-3</v>
      </c>
    </row>
    <row r="38" spans="1:18" ht="24.75" customHeight="1" x14ac:dyDescent="0.2">
      <c r="A38" s="40"/>
      <c r="B38" s="41" t="s">
        <v>25</v>
      </c>
      <c r="C38" s="475">
        <v>58</v>
      </c>
      <c r="D38" s="476">
        <v>113</v>
      </c>
      <c r="E38" s="110">
        <v>171</v>
      </c>
      <c r="F38" s="422">
        <v>0</v>
      </c>
      <c r="G38" s="423">
        <v>0</v>
      </c>
      <c r="H38" s="424">
        <v>0</v>
      </c>
      <c r="I38" s="425">
        <v>0</v>
      </c>
      <c r="J38" s="423">
        <v>0</v>
      </c>
      <c r="K38" s="426">
        <v>0</v>
      </c>
      <c r="L38" s="477">
        <v>64</v>
      </c>
      <c r="M38" s="476">
        <v>114</v>
      </c>
      <c r="N38" s="478">
        <v>178</v>
      </c>
      <c r="O38" s="445">
        <v>-6</v>
      </c>
      <c r="P38" s="355">
        <v>-1</v>
      </c>
      <c r="Q38" s="355">
        <v>-7</v>
      </c>
      <c r="R38" s="453">
        <v>-3.9300000000000002E-2</v>
      </c>
    </row>
    <row r="39" spans="1:18" ht="24.75" customHeight="1" x14ac:dyDescent="0.2">
      <c r="A39" s="42"/>
      <c r="B39" s="43" t="s">
        <v>26</v>
      </c>
      <c r="C39" s="430">
        <v>82</v>
      </c>
      <c r="D39" s="479">
        <v>119</v>
      </c>
      <c r="E39" s="95">
        <v>201</v>
      </c>
      <c r="F39" s="430">
        <v>0</v>
      </c>
      <c r="G39" s="431">
        <v>0</v>
      </c>
      <c r="H39" s="432">
        <v>0</v>
      </c>
      <c r="I39" s="433">
        <v>1</v>
      </c>
      <c r="J39" s="431">
        <v>0</v>
      </c>
      <c r="K39" s="434">
        <v>1</v>
      </c>
      <c r="L39" s="433">
        <v>76</v>
      </c>
      <c r="M39" s="479">
        <v>114</v>
      </c>
      <c r="N39" s="480">
        <v>190</v>
      </c>
      <c r="O39" s="421">
        <v>6</v>
      </c>
      <c r="P39" s="333">
        <v>5</v>
      </c>
      <c r="Q39" s="333">
        <v>11</v>
      </c>
      <c r="R39" s="429">
        <v>5.79E-2</v>
      </c>
    </row>
    <row r="40" spans="1:18" ht="24.75" customHeight="1" x14ac:dyDescent="0.2">
      <c r="A40" s="42"/>
      <c r="B40" s="43" t="s">
        <v>27</v>
      </c>
      <c r="C40" s="430">
        <v>27</v>
      </c>
      <c r="D40" s="479">
        <v>42</v>
      </c>
      <c r="E40" s="95">
        <v>69</v>
      </c>
      <c r="F40" s="430">
        <v>0</v>
      </c>
      <c r="G40" s="431">
        <v>0</v>
      </c>
      <c r="H40" s="432">
        <v>0</v>
      </c>
      <c r="I40" s="433">
        <v>0</v>
      </c>
      <c r="J40" s="431">
        <v>1</v>
      </c>
      <c r="K40" s="434">
        <v>1</v>
      </c>
      <c r="L40" s="433">
        <v>28</v>
      </c>
      <c r="M40" s="479">
        <v>41</v>
      </c>
      <c r="N40" s="480">
        <v>69</v>
      </c>
      <c r="O40" s="421">
        <v>-1</v>
      </c>
      <c r="P40" s="333">
        <v>1</v>
      </c>
      <c r="Q40" s="333">
        <v>0</v>
      </c>
      <c r="R40" s="429">
        <v>0</v>
      </c>
    </row>
    <row r="41" spans="1:18" ht="24.75" customHeight="1" x14ac:dyDescent="0.2">
      <c r="A41" s="42"/>
      <c r="B41" s="43" t="s">
        <v>28</v>
      </c>
      <c r="C41" s="375">
        <v>47</v>
      </c>
      <c r="D41" s="112">
        <v>58</v>
      </c>
      <c r="E41" s="377">
        <v>105</v>
      </c>
      <c r="F41" s="375">
        <v>0</v>
      </c>
      <c r="G41" s="378">
        <v>0</v>
      </c>
      <c r="H41" s="379">
        <v>0</v>
      </c>
      <c r="I41" s="111">
        <v>0</v>
      </c>
      <c r="J41" s="378">
        <v>0</v>
      </c>
      <c r="K41" s="404">
        <v>0</v>
      </c>
      <c r="L41" s="111">
        <v>56</v>
      </c>
      <c r="M41" s="112">
        <v>57</v>
      </c>
      <c r="N41" s="376">
        <v>113</v>
      </c>
      <c r="O41" s="403">
        <v>-9</v>
      </c>
      <c r="P41" s="94">
        <v>1</v>
      </c>
      <c r="Q41" s="94">
        <v>-8</v>
      </c>
      <c r="R41" s="574">
        <v>-7.0800000000000002E-2</v>
      </c>
    </row>
    <row r="42" spans="1:18" ht="24.75" customHeight="1" x14ac:dyDescent="0.2">
      <c r="A42" s="42"/>
      <c r="B42" s="43" t="s">
        <v>29</v>
      </c>
      <c r="C42" s="375">
        <v>42</v>
      </c>
      <c r="D42" s="112">
        <v>48</v>
      </c>
      <c r="E42" s="377">
        <v>90</v>
      </c>
      <c r="F42" s="375">
        <v>0</v>
      </c>
      <c r="G42" s="378">
        <v>0</v>
      </c>
      <c r="H42" s="379">
        <v>0</v>
      </c>
      <c r="I42" s="111">
        <v>0</v>
      </c>
      <c r="J42" s="378">
        <v>0</v>
      </c>
      <c r="K42" s="404">
        <v>0</v>
      </c>
      <c r="L42" s="111">
        <v>52</v>
      </c>
      <c r="M42" s="112">
        <v>50</v>
      </c>
      <c r="N42" s="376">
        <v>102</v>
      </c>
      <c r="O42" s="403">
        <v>-10</v>
      </c>
      <c r="P42" s="94">
        <v>-2</v>
      </c>
      <c r="Q42" s="94">
        <v>-12</v>
      </c>
      <c r="R42" s="574">
        <v>-0.1176</v>
      </c>
    </row>
    <row r="43" spans="1:18" ht="24.75" customHeight="1" x14ac:dyDescent="0.2">
      <c r="A43" s="517" t="s">
        <v>63</v>
      </c>
      <c r="B43" s="43" t="s">
        <v>30</v>
      </c>
      <c r="C43" s="375">
        <v>11</v>
      </c>
      <c r="D43" s="112">
        <v>9</v>
      </c>
      <c r="E43" s="377">
        <v>20</v>
      </c>
      <c r="F43" s="375">
        <v>0</v>
      </c>
      <c r="G43" s="378">
        <v>0</v>
      </c>
      <c r="H43" s="379">
        <v>0</v>
      </c>
      <c r="I43" s="111">
        <v>0</v>
      </c>
      <c r="J43" s="378">
        <v>0</v>
      </c>
      <c r="K43" s="404">
        <v>0</v>
      </c>
      <c r="L43" s="111">
        <v>8</v>
      </c>
      <c r="M43" s="112">
        <v>10</v>
      </c>
      <c r="N43" s="376">
        <v>18</v>
      </c>
      <c r="O43" s="403">
        <v>3</v>
      </c>
      <c r="P43" s="94">
        <v>-1</v>
      </c>
      <c r="Q43" s="94">
        <v>2</v>
      </c>
      <c r="R43" s="574">
        <v>0.1111</v>
      </c>
    </row>
    <row r="44" spans="1:18" ht="24.75" customHeight="1" x14ac:dyDescent="0.2">
      <c r="A44" s="517"/>
      <c r="B44" s="44" t="s">
        <v>31</v>
      </c>
      <c r="C44" s="375">
        <v>17</v>
      </c>
      <c r="D44" s="112">
        <v>25</v>
      </c>
      <c r="E44" s="377">
        <v>42</v>
      </c>
      <c r="F44" s="375">
        <v>0</v>
      </c>
      <c r="G44" s="378">
        <v>0</v>
      </c>
      <c r="H44" s="379">
        <v>0</v>
      </c>
      <c r="I44" s="111">
        <v>0</v>
      </c>
      <c r="J44" s="378">
        <v>0</v>
      </c>
      <c r="K44" s="404">
        <v>0</v>
      </c>
      <c r="L44" s="111">
        <v>17</v>
      </c>
      <c r="M44" s="112">
        <v>25</v>
      </c>
      <c r="N44" s="376">
        <v>42</v>
      </c>
      <c r="O44" s="403">
        <v>0</v>
      </c>
      <c r="P44" s="94">
        <v>0</v>
      </c>
      <c r="Q44" s="94">
        <v>0</v>
      </c>
      <c r="R44" s="574">
        <v>0</v>
      </c>
    </row>
    <row r="45" spans="1:18" ht="24.75" customHeight="1" x14ac:dyDescent="0.2">
      <c r="A45" s="42"/>
      <c r="B45" s="44" t="s">
        <v>32</v>
      </c>
      <c r="C45" s="375">
        <v>17</v>
      </c>
      <c r="D45" s="112">
        <v>28</v>
      </c>
      <c r="E45" s="377">
        <v>45</v>
      </c>
      <c r="F45" s="375">
        <v>0</v>
      </c>
      <c r="G45" s="378">
        <v>0</v>
      </c>
      <c r="H45" s="379">
        <v>0</v>
      </c>
      <c r="I45" s="111">
        <v>0</v>
      </c>
      <c r="J45" s="378">
        <v>0</v>
      </c>
      <c r="K45" s="404">
        <v>0</v>
      </c>
      <c r="L45" s="111">
        <v>19</v>
      </c>
      <c r="M45" s="112">
        <v>28</v>
      </c>
      <c r="N45" s="376">
        <v>47</v>
      </c>
      <c r="O45" s="403">
        <v>-2</v>
      </c>
      <c r="P45" s="94">
        <v>0</v>
      </c>
      <c r="Q45" s="94">
        <v>-2</v>
      </c>
      <c r="R45" s="574">
        <v>-4.2599999999999999E-2</v>
      </c>
    </row>
    <row r="46" spans="1:18" ht="24.75" customHeight="1" x14ac:dyDescent="0.2">
      <c r="A46" s="42"/>
      <c r="B46" s="44" t="s">
        <v>33</v>
      </c>
      <c r="C46" s="380">
        <v>14</v>
      </c>
      <c r="D46" s="94">
        <v>16</v>
      </c>
      <c r="E46" s="377">
        <v>30</v>
      </c>
      <c r="F46" s="375">
        <v>0</v>
      </c>
      <c r="G46" s="378">
        <v>0</v>
      </c>
      <c r="H46" s="379">
        <v>0</v>
      </c>
      <c r="I46" s="111">
        <v>0</v>
      </c>
      <c r="J46" s="378">
        <v>0</v>
      </c>
      <c r="K46" s="404">
        <v>0</v>
      </c>
      <c r="L46" s="92">
        <v>10</v>
      </c>
      <c r="M46" s="94">
        <v>16</v>
      </c>
      <c r="N46" s="376">
        <v>26</v>
      </c>
      <c r="O46" s="403">
        <v>4</v>
      </c>
      <c r="P46" s="94">
        <v>0</v>
      </c>
      <c r="Q46" s="94">
        <v>4</v>
      </c>
      <c r="R46" s="574">
        <v>0.15379999999999999</v>
      </c>
    </row>
    <row r="47" spans="1:18" ht="24.75" customHeight="1" x14ac:dyDescent="0.2">
      <c r="A47" s="42"/>
      <c r="B47" s="44" t="s">
        <v>34</v>
      </c>
      <c r="C47" s="380">
        <v>12</v>
      </c>
      <c r="D47" s="94">
        <v>9</v>
      </c>
      <c r="E47" s="377">
        <v>21</v>
      </c>
      <c r="F47" s="375">
        <v>0</v>
      </c>
      <c r="G47" s="378">
        <v>0</v>
      </c>
      <c r="H47" s="379">
        <v>0</v>
      </c>
      <c r="I47" s="111">
        <v>0</v>
      </c>
      <c r="J47" s="378">
        <v>0</v>
      </c>
      <c r="K47" s="404">
        <v>0</v>
      </c>
      <c r="L47" s="92">
        <v>14</v>
      </c>
      <c r="M47" s="94">
        <v>13</v>
      </c>
      <c r="N47" s="376">
        <v>27</v>
      </c>
      <c r="O47" s="403">
        <v>-2</v>
      </c>
      <c r="P47" s="94">
        <v>-4</v>
      </c>
      <c r="Q47" s="94">
        <v>-6</v>
      </c>
      <c r="R47" s="574">
        <v>-0.22220000000000001</v>
      </c>
    </row>
    <row r="48" spans="1:18" ht="24.75" customHeight="1" x14ac:dyDescent="0.2">
      <c r="A48" s="42"/>
      <c r="B48" s="45" t="s">
        <v>35</v>
      </c>
      <c r="C48" s="381">
        <v>31</v>
      </c>
      <c r="D48" s="103">
        <v>24</v>
      </c>
      <c r="E48" s="385">
        <v>55</v>
      </c>
      <c r="F48" s="575">
        <v>0</v>
      </c>
      <c r="G48" s="386">
        <v>0</v>
      </c>
      <c r="H48" s="387">
        <v>0</v>
      </c>
      <c r="I48" s="388">
        <v>0</v>
      </c>
      <c r="J48" s="386">
        <v>0</v>
      </c>
      <c r="K48" s="576">
        <v>0</v>
      </c>
      <c r="L48" s="102">
        <v>27</v>
      </c>
      <c r="M48" s="103">
        <v>22</v>
      </c>
      <c r="N48" s="382">
        <v>49</v>
      </c>
      <c r="O48" s="577">
        <v>4</v>
      </c>
      <c r="P48" s="103">
        <v>2</v>
      </c>
      <c r="Q48" s="103">
        <v>6</v>
      </c>
      <c r="R48" s="578">
        <v>0.12239999999999999</v>
      </c>
    </row>
    <row r="49" spans="1:18" ht="24.75" customHeight="1" thickBot="1" x14ac:dyDescent="0.25">
      <c r="A49" s="46"/>
      <c r="B49" s="34" t="s">
        <v>55</v>
      </c>
      <c r="C49" s="96">
        <v>11</v>
      </c>
      <c r="D49" s="96">
        <v>10</v>
      </c>
      <c r="E49" s="407">
        <v>21</v>
      </c>
      <c r="F49" s="579">
        <v>0</v>
      </c>
      <c r="G49" s="580">
        <v>0</v>
      </c>
      <c r="H49" s="581">
        <v>0</v>
      </c>
      <c r="I49" s="119">
        <v>0</v>
      </c>
      <c r="J49" s="580">
        <v>0</v>
      </c>
      <c r="K49" s="582">
        <v>0</v>
      </c>
      <c r="L49" s="96">
        <v>13</v>
      </c>
      <c r="M49" s="96">
        <v>13</v>
      </c>
      <c r="N49" s="384">
        <v>26</v>
      </c>
      <c r="O49" s="583">
        <v>-2</v>
      </c>
      <c r="P49" s="584">
        <v>-3</v>
      </c>
      <c r="Q49" s="584">
        <v>-5</v>
      </c>
      <c r="R49" s="585">
        <v>-0.1923</v>
      </c>
    </row>
    <row r="50" spans="1:18" ht="24.75" customHeight="1" thickBot="1" x14ac:dyDescent="0.25">
      <c r="A50" s="47"/>
      <c r="B50" s="48" t="s">
        <v>36</v>
      </c>
      <c r="C50" s="598">
        <v>369</v>
      </c>
      <c r="D50" s="114">
        <v>501</v>
      </c>
      <c r="E50" s="599">
        <v>870</v>
      </c>
      <c r="F50" s="586">
        <v>0</v>
      </c>
      <c r="G50" s="587">
        <v>0</v>
      </c>
      <c r="H50" s="588">
        <v>0</v>
      </c>
      <c r="I50" s="589">
        <v>1</v>
      </c>
      <c r="J50" s="587">
        <v>1</v>
      </c>
      <c r="K50" s="590">
        <v>2</v>
      </c>
      <c r="L50" s="113">
        <v>384</v>
      </c>
      <c r="M50" s="114">
        <v>503</v>
      </c>
      <c r="N50" s="591">
        <v>887</v>
      </c>
      <c r="O50" s="598">
        <v>-15</v>
      </c>
      <c r="P50" s="114">
        <v>-2</v>
      </c>
      <c r="Q50" s="114">
        <v>-17</v>
      </c>
      <c r="R50" s="600">
        <v>-1.9199999999999998E-2</v>
      </c>
    </row>
    <row r="51" spans="1:18" ht="24.75" customHeight="1" thickTop="1" thickBot="1" x14ac:dyDescent="0.25">
      <c r="A51" s="49"/>
      <c r="B51" s="50" t="s">
        <v>37</v>
      </c>
      <c r="C51" s="601">
        <v>448</v>
      </c>
      <c r="D51" s="116">
        <v>619</v>
      </c>
      <c r="E51" s="602">
        <v>1067</v>
      </c>
      <c r="F51" s="592">
        <v>0</v>
      </c>
      <c r="G51" s="593">
        <v>0</v>
      </c>
      <c r="H51" s="594">
        <v>0</v>
      </c>
      <c r="I51" s="595">
        <v>1</v>
      </c>
      <c r="J51" s="593">
        <v>1</v>
      </c>
      <c r="K51" s="596">
        <v>2</v>
      </c>
      <c r="L51" s="115">
        <v>463</v>
      </c>
      <c r="M51" s="116">
        <v>622</v>
      </c>
      <c r="N51" s="597">
        <v>1085</v>
      </c>
      <c r="O51" s="601">
        <v>-15</v>
      </c>
      <c r="P51" s="116">
        <v>-3</v>
      </c>
      <c r="Q51" s="116">
        <v>-18</v>
      </c>
      <c r="R51" s="603">
        <v>-1.66E-2</v>
      </c>
    </row>
    <row r="52" spans="1:18" ht="24.75" hidden="1" customHeight="1" thickTop="1" x14ac:dyDescent="0.2">
      <c r="A52" s="54"/>
      <c r="B52" s="51" t="s">
        <v>38</v>
      </c>
      <c r="C52" s="306">
        <f>'在外(小選挙区別) '!C12</f>
        <v>77</v>
      </c>
      <c r="D52" s="88">
        <f>'在外(小選挙区別) '!D12</f>
        <v>142</v>
      </c>
      <c r="E52" s="307">
        <f>'在外(小選挙区別) '!E12</f>
        <v>219</v>
      </c>
      <c r="F52" s="308" t="e">
        <f>SUMIFS(#REF!,#REF!,1)</f>
        <v>#REF!</v>
      </c>
      <c r="G52" s="309" t="e">
        <f>SUMIFS(#REF!,#REF!,1)</f>
        <v>#REF!</v>
      </c>
      <c r="H52" s="310" t="e">
        <f>SUMIFS(#REF!,#REF!,1)</f>
        <v>#REF!</v>
      </c>
      <c r="I52" s="311" t="e">
        <f>SUMIFS(#REF!,#REF!,1)</f>
        <v>#REF!</v>
      </c>
      <c r="J52" s="309" t="e">
        <f>SUMIFS(#REF!,#REF!,1)</f>
        <v>#REF!</v>
      </c>
      <c r="K52" s="312" t="e">
        <f>SUMIFS(#REF!,#REF!,1)</f>
        <v>#REF!</v>
      </c>
      <c r="L52" s="89" t="e">
        <f>#REF!</f>
        <v>#REF!</v>
      </c>
      <c r="M52" s="88" t="e">
        <f>#REF!</f>
        <v>#REF!</v>
      </c>
      <c r="N52" s="90" t="e">
        <f>#REF!</f>
        <v>#REF!</v>
      </c>
      <c r="O52" s="306" t="e">
        <f t="shared" ref="O52:O56" si="0">C52-L52</f>
        <v>#REF!</v>
      </c>
      <c r="P52" s="313" t="e">
        <f t="shared" ref="P52:P56" si="1">D52-M52</f>
        <v>#REF!</v>
      </c>
      <c r="Q52" s="313" t="e">
        <f t="shared" ref="Q52:Q56" si="2">E52-N52</f>
        <v>#REF!</v>
      </c>
      <c r="R52" s="314" t="str">
        <f t="shared" ref="R52:R56" si="3">IFERROR(ROUND(Q52/N52,4),"－")</f>
        <v>－</v>
      </c>
    </row>
    <row r="53" spans="1:18" ht="24.75" hidden="1" customHeight="1" x14ac:dyDescent="0.2">
      <c r="A53" s="42" t="s">
        <v>39</v>
      </c>
      <c r="B53" s="52" t="s">
        <v>40</v>
      </c>
      <c r="C53" s="294">
        <f>'在外(小選挙区別) '!C17</f>
        <v>93</v>
      </c>
      <c r="D53" s="80">
        <f>'在外(小選挙区別) '!D17</f>
        <v>119</v>
      </c>
      <c r="E53" s="315">
        <f>'在外(小選挙区別) '!E17</f>
        <v>212</v>
      </c>
      <c r="F53" s="297" t="e">
        <f>SUMIFS(#REF!,#REF!,2)</f>
        <v>#REF!</v>
      </c>
      <c r="G53" s="298" t="e">
        <f>SUMIFS(#REF!,#REF!,2)</f>
        <v>#REF!</v>
      </c>
      <c r="H53" s="299" t="e">
        <f>SUMIFS(#REF!,#REF!,2)</f>
        <v>#REF!</v>
      </c>
      <c r="I53" s="80" t="e">
        <f>SUMIFS(#REF!,#REF!,2)</f>
        <v>#REF!</v>
      </c>
      <c r="J53" s="298" t="e">
        <f>SUMIFS(#REF!,#REF!,2)</f>
        <v>#REF!</v>
      </c>
      <c r="K53" s="316" t="e">
        <f>SUMIFS(#REF!,#REF!,2)</f>
        <v>#REF!</v>
      </c>
      <c r="L53" s="77" t="e">
        <f>#REF!</f>
        <v>#REF!</v>
      </c>
      <c r="M53" s="80" t="e">
        <f>#REF!</f>
        <v>#REF!</v>
      </c>
      <c r="N53" s="78" t="e">
        <f>#REF!</f>
        <v>#REF!</v>
      </c>
      <c r="O53" s="294" t="e">
        <f t="shared" si="0"/>
        <v>#REF!</v>
      </c>
      <c r="P53" s="77" t="e">
        <f t="shared" si="1"/>
        <v>#REF!</v>
      </c>
      <c r="Q53" s="79" t="e">
        <f t="shared" si="2"/>
        <v>#REF!</v>
      </c>
      <c r="R53" s="296" t="str">
        <f t="shared" si="3"/>
        <v>－</v>
      </c>
    </row>
    <row r="54" spans="1:18" ht="24.75" hidden="1" customHeight="1" x14ac:dyDescent="0.2">
      <c r="A54" s="42" t="s">
        <v>41</v>
      </c>
      <c r="B54" s="52" t="s">
        <v>42</v>
      </c>
      <c r="C54" s="294">
        <f>'在外(小選挙区別) '!C25</f>
        <v>91</v>
      </c>
      <c r="D54" s="80">
        <f>'在外(小選挙区別) '!D25</f>
        <v>111</v>
      </c>
      <c r="E54" s="295">
        <f>'在外(小選挙区別) '!E25</f>
        <v>202</v>
      </c>
      <c r="F54" s="297" t="e">
        <f>SUMIFS(#REF!,#REF!,3)</f>
        <v>#REF!</v>
      </c>
      <c r="G54" s="298" t="e">
        <f>SUMIFS(#REF!,#REF!,3)</f>
        <v>#REF!</v>
      </c>
      <c r="H54" s="299" t="e">
        <f>SUMIFS(#REF!,#REF!,3)</f>
        <v>#REF!</v>
      </c>
      <c r="I54" s="80" t="e">
        <f>SUMIFS(#REF!,#REF!,3)</f>
        <v>#REF!</v>
      </c>
      <c r="J54" s="298" t="e">
        <f>SUMIFS(#REF!,#REF!,3)</f>
        <v>#REF!</v>
      </c>
      <c r="K54" s="300" t="e">
        <f>SUMIFS(#REF!,#REF!,3)</f>
        <v>#REF!</v>
      </c>
      <c r="L54" s="77" t="e">
        <f>#REF!</f>
        <v>#REF!</v>
      </c>
      <c r="M54" s="80" t="e">
        <f>#REF!</f>
        <v>#REF!</v>
      </c>
      <c r="N54" s="81" t="e">
        <f>#REF!</f>
        <v>#REF!</v>
      </c>
      <c r="O54" s="294" t="e">
        <f t="shared" si="0"/>
        <v>#REF!</v>
      </c>
      <c r="P54" s="77" t="e">
        <f t="shared" si="1"/>
        <v>#REF!</v>
      </c>
      <c r="Q54" s="79" t="e">
        <f t="shared" si="2"/>
        <v>#REF!</v>
      </c>
      <c r="R54" s="317" t="str">
        <f t="shared" si="3"/>
        <v>－</v>
      </c>
    </row>
    <row r="55" spans="1:18" ht="24.75" hidden="1" customHeight="1" x14ac:dyDescent="0.2">
      <c r="A55" s="42" t="s">
        <v>43</v>
      </c>
      <c r="B55" s="123" t="s">
        <v>44</v>
      </c>
      <c r="C55" s="294">
        <f>'在外(小選挙区別) '!C30</f>
        <v>78</v>
      </c>
      <c r="D55" s="80">
        <f>'在外(小選挙区別) '!D30</f>
        <v>119</v>
      </c>
      <c r="E55" s="304">
        <f>'在外(小選挙区別) '!E30</f>
        <v>197</v>
      </c>
      <c r="F55" s="297" t="e">
        <f>SUMIFS(#REF!,#REF!,4)</f>
        <v>#REF!</v>
      </c>
      <c r="G55" s="298" t="e">
        <f>SUMIFS(#REF!,#REF!,4)</f>
        <v>#REF!</v>
      </c>
      <c r="H55" s="299" t="e">
        <f>SUMIFS(#REF!,#REF!,4)</f>
        <v>#REF!</v>
      </c>
      <c r="I55" s="80" t="e">
        <f>SUMIFS(#REF!,#REF!,4)</f>
        <v>#REF!</v>
      </c>
      <c r="J55" s="298" t="e">
        <f>SUMIFS(#REF!,#REF!,4)</f>
        <v>#REF!</v>
      </c>
      <c r="K55" s="305" t="e">
        <f>SUMIFS(#REF!,#REF!,4)</f>
        <v>#REF!</v>
      </c>
      <c r="L55" s="77" t="e">
        <f>#REF!</f>
        <v>#REF!</v>
      </c>
      <c r="M55" s="80" t="e">
        <f>#REF!</f>
        <v>#REF!</v>
      </c>
      <c r="N55" s="87" t="e">
        <f>#REF!</f>
        <v>#REF!</v>
      </c>
      <c r="O55" s="303" t="e">
        <f t="shared" si="0"/>
        <v>#REF!</v>
      </c>
      <c r="P55" s="86" t="e">
        <f t="shared" si="1"/>
        <v>#REF!</v>
      </c>
      <c r="Q55" s="86" t="e">
        <f t="shared" si="2"/>
        <v>#REF!</v>
      </c>
      <c r="R55" s="317" t="str">
        <f t="shared" si="3"/>
        <v>－</v>
      </c>
    </row>
    <row r="56" spans="1:18" ht="24.75" hidden="1" customHeight="1" thickBot="1" x14ac:dyDescent="0.25">
      <c r="A56" s="55"/>
      <c r="B56" s="32" t="s">
        <v>45</v>
      </c>
      <c r="C56" s="301">
        <f>'在外(小選挙区別) '!C46</f>
        <v>109</v>
      </c>
      <c r="D56" s="83">
        <f>'在外(小選挙区別) '!D46</f>
        <v>128</v>
      </c>
      <c r="E56" s="302">
        <f>'在外(小選挙区別) '!E46</f>
        <v>237</v>
      </c>
      <c r="F56" s="318" t="e">
        <f>SUMIFS(#REF!,#REF!,5)</f>
        <v>#REF!</v>
      </c>
      <c r="G56" s="319" t="e">
        <f>SUMIFS(#REF!,#REF!,5)</f>
        <v>#REF!</v>
      </c>
      <c r="H56" s="320" t="e">
        <f>SUMIFS(#REF!,#REF!,5)</f>
        <v>#REF!</v>
      </c>
      <c r="I56" s="321" t="e">
        <f>SUMIFS(#REF!,#REF!,5)</f>
        <v>#REF!</v>
      </c>
      <c r="J56" s="319" t="e">
        <f>SUMIFS(#REF!,#REF!,5)</f>
        <v>#REF!</v>
      </c>
      <c r="K56" s="322" t="e">
        <f>SUMIFS(#REF!,#REF!,5)</f>
        <v>#REF!</v>
      </c>
      <c r="L56" s="84" t="e">
        <f>#REF!</f>
        <v>#REF!</v>
      </c>
      <c r="M56" s="83" t="e">
        <f>#REF!</f>
        <v>#REF!</v>
      </c>
      <c r="N56" s="85" t="e">
        <f>#REF!</f>
        <v>#REF!</v>
      </c>
      <c r="O56" s="301" t="e">
        <f t="shared" si="0"/>
        <v>#REF!</v>
      </c>
      <c r="P56" s="82" t="e">
        <f t="shared" si="1"/>
        <v>#REF!</v>
      </c>
      <c r="Q56" s="82" t="e">
        <f t="shared" si="2"/>
        <v>#REF!</v>
      </c>
      <c r="R56" s="323" t="str">
        <f t="shared" si="3"/>
        <v>－</v>
      </c>
    </row>
    <row r="57" spans="1:18" ht="16.8" thickTop="1" x14ac:dyDescent="0.2">
      <c r="A57" s="127" t="s">
        <v>131</v>
      </c>
      <c r="B57" s="1" t="s">
        <v>53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1:18" x14ac:dyDescent="0.2">
      <c r="A58" s="128" t="s">
        <v>132</v>
      </c>
      <c r="B58" s="1" t="s">
        <v>130</v>
      </c>
    </row>
  </sheetData>
  <mergeCells count="26">
    <mergeCell ref="B2:F2"/>
    <mergeCell ref="G2:I2"/>
    <mergeCell ref="A24:A28"/>
    <mergeCell ref="A4:B6"/>
    <mergeCell ref="A43:A44"/>
    <mergeCell ref="A29:A30"/>
    <mergeCell ref="A31:A36"/>
    <mergeCell ref="C4:K4"/>
    <mergeCell ref="A13:A16"/>
    <mergeCell ref="A17:A23"/>
    <mergeCell ref="A7:A9"/>
    <mergeCell ref="A10:A12"/>
    <mergeCell ref="E5:E6"/>
    <mergeCell ref="D5:D6"/>
    <mergeCell ref="C5:C6"/>
    <mergeCell ref="F5:H5"/>
    <mergeCell ref="I5:K5"/>
    <mergeCell ref="O5:O6"/>
    <mergeCell ref="N5:N6"/>
    <mergeCell ref="M5:M6"/>
    <mergeCell ref="L5:L6"/>
    <mergeCell ref="L4:N4"/>
    <mergeCell ref="O4:R4"/>
    <mergeCell ref="R5:R6"/>
    <mergeCell ref="Q5:Q6"/>
    <mergeCell ref="P5:P6"/>
  </mergeCells>
  <phoneticPr fontId="4"/>
  <printOptions horizontalCentered="1"/>
  <pageMargins left="0.39370078740157483" right="0.19685039370078741" top="0.59055118110236227" bottom="0.39370078740157483" header="0.51181102362204722" footer="0.51181102362204722"/>
  <pageSetup paperSize="9" scale="55" orientation="portrait" r:id="rId1"/>
  <headerFooter alignWithMargins="0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S153"/>
  <sheetViews>
    <sheetView view="pageBreakPreview" topLeftCell="A25" zoomScale="60" zoomScaleNormal="100" workbookViewId="0">
      <selection activeCell="AC7" sqref="AC7"/>
    </sheetView>
  </sheetViews>
  <sheetFormatPr defaultColWidth="1.6640625" defaultRowHeight="12" x14ac:dyDescent="0.2"/>
  <cols>
    <col min="1" max="1" width="12.58203125" style="5" customWidth="1"/>
    <col min="2" max="2" width="5.33203125" style="5" customWidth="1"/>
    <col min="3" max="4" width="9.08203125" style="5" customWidth="1"/>
    <col min="5" max="5" width="10.1640625" style="5" customWidth="1"/>
    <col min="6" max="7" width="9.08203125" style="5" customWidth="1"/>
    <col min="8" max="8" width="10" style="5" customWidth="1"/>
    <col min="9" max="11" width="7.4140625" style="5" customWidth="1"/>
    <col min="12" max="12" width="8.58203125" style="5" customWidth="1"/>
    <col min="13" max="16384" width="1.6640625" style="5"/>
  </cols>
  <sheetData>
    <row r="1" spans="1:19" ht="23.4" x14ac:dyDescent="0.2">
      <c r="L1" s="69" t="s">
        <v>101</v>
      </c>
    </row>
    <row r="2" spans="1:19" ht="16.2" x14ac:dyDescent="0.2">
      <c r="A2" s="519" t="s">
        <v>133</v>
      </c>
      <c r="B2" s="519"/>
      <c r="C2" s="519"/>
      <c r="D2" s="519"/>
      <c r="E2" s="519"/>
      <c r="F2" s="520">
        <v>45579</v>
      </c>
      <c r="G2" s="520"/>
      <c r="H2" s="4" t="s">
        <v>114</v>
      </c>
    </row>
    <row r="3" spans="1:19" ht="20.100000000000001" customHeight="1" x14ac:dyDescent="0.2">
      <c r="B3" s="4"/>
      <c r="C3" s="4"/>
      <c r="D3" s="4"/>
      <c r="E3" s="4"/>
      <c r="F3" s="4"/>
      <c r="G3" s="4"/>
      <c r="H3" s="4"/>
      <c r="I3" s="4"/>
      <c r="J3" s="4"/>
      <c r="L3" s="4"/>
      <c r="M3" s="277"/>
      <c r="N3" s="277"/>
      <c r="O3" s="277"/>
      <c r="P3" s="277"/>
      <c r="Q3" s="277"/>
      <c r="R3" s="277"/>
      <c r="S3" s="277"/>
    </row>
    <row r="4" spans="1:19" ht="26.1" customHeight="1" x14ac:dyDescent="0.2">
      <c r="A4" s="548" t="s">
        <v>64</v>
      </c>
      <c r="B4" s="569" t="s">
        <v>134</v>
      </c>
      <c r="C4" s="534">
        <f>F2</f>
        <v>45579</v>
      </c>
      <c r="D4" s="535"/>
      <c r="E4" s="536"/>
      <c r="F4" s="568" t="str">
        <f>国内!L4</f>
        <v>　令和3年10月18日現在</v>
      </c>
      <c r="G4" s="537"/>
      <c r="H4" s="538"/>
      <c r="I4" s="531" t="s">
        <v>107</v>
      </c>
      <c r="J4" s="532"/>
      <c r="K4" s="532"/>
      <c r="L4" s="533"/>
    </row>
    <row r="5" spans="1:19" ht="15" customHeight="1" x14ac:dyDescent="0.2">
      <c r="A5" s="549"/>
      <c r="B5" s="570"/>
      <c r="C5" s="56" t="s">
        <v>65</v>
      </c>
      <c r="D5" s="57" t="s">
        <v>66</v>
      </c>
      <c r="E5" s="58" t="s">
        <v>67</v>
      </c>
      <c r="F5" s="56" t="s">
        <v>65</v>
      </c>
      <c r="G5" s="57" t="s">
        <v>66</v>
      </c>
      <c r="H5" s="56" t="s">
        <v>67</v>
      </c>
      <c r="I5" s="59" t="s">
        <v>1</v>
      </c>
      <c r="J5" s="59" t="s">
        <v>2</v>
      </c>
      <c r="K5" s="59" t="s">
        <v>3</v>
      </c>
      <c r="L5" s="59" t="s">
        <v>4</v>
      </c>
    </row>
    <row r="6" spans="1:19" ht="25.5" customHeight="1" x14ac:dyDescent="0.2">
      <c r="A6" s="604" t="s">
        <v>68</v>
      </c>
      <c r="B6" s="605" t="s">
        <v>119</v>
      </c>
      <c r="C6" s="606">
        <v>58</v>
      </c>
      <c r="D6" s="606">
        <v>113</v>
      </c>
      <c r="E6" s="607">
        <v>171</v>
      </c>
      <c r="F6" s="606">
        <v>64</v>
      </c>
      <c r="G6" s="608">
        <v>114</v>
      </c>
      <c r="H6" s="606">
        <v>178</v>
      </c>
      <c r="I6" s="609">
        <v>-6</v>
      </c>
      <c r="J6" s="610">
        <v>-1</v>
      </c>
      <c r="K6" s="610">
        <v>-7</v>
      </c>
      <c r="L6" s="611">
        <v>-3.9300000000000002E-2</v>
      </c>
    </row>
    <row r="7" spans="1:19" ht="25.5" customHeight="1" x14ac:dyDescent="0.2">
      <c r="A7" s="612" t="s">
        <v>69</v>
      </c>
      <c r="B7" s="613"/>
      <c r="C7" s="606">
        <v>11</v>
      </c>
      <c r="D7" s="606">
        <v>9</v>
      </c>
      <c r="E7" s="607">
        <v>20</v>
      </c>
      <c r="F7" s="606">
        <v>8</v>
      </c>
      <c r="G7" s="608">
        <v>10</v>
      </c>
      <c r="H7" s="607">
        <v>18</v>
      </c>
      <c r="I7" s="614">
        <v>3</v>
      </c>
      <c r="J7" s="614">
        <v>-1</v>
      </c>
      <c r="K7" s="614">
        <v>2</v>
      </c>
      <c r="L7" s="615">
        <v>0.1111</v>
      </c>
    </row>
    <row r="8" spans="1:19" ht="25.5" customHeight="1" x14ac:dyDescent="0.2">
      <c r="A8" s="604" t="s">
        <v>70</v>
      </c>
      <c r="B8" s="613"/>
      <c r="C8" s="606">
        <v>0</v>
      </c>
      <c r="D8" s="606">
        <v>1</v>
      </c>
      <c r="E8" s="607">
        <v>1</v>
      </c>
      <c r="F8" s="606">
        <v>0</v>
      </c>
      <c r="G8" s="608">
        <v>1</v>
      </c>
      <c r="H8" s="607">
        <v>1</v>
      </c>
      <c r="I8" s="614">
        <v>0</v>
      </c>
      <c r="J8" s="614">
        <v>0</v>
      </c>
      <c r="K8" s="614">
        <v>0</v>
      </c>
      <c r="L8" s="615">
        <v>0</v>
      </c>
    </row>
    <row r="9" spans="1:19" ht="25.5" customHeight="1" x14ac:dyDescent="0.2">
      <c r="A9" s="604" t="s">
        <v>71</v>
      </c>
      <c r="B9" s="613"/>
      <c r="C9" s="606">
        <v>0</v>
      </c>
      <c r="D9" s="606">
        <v>1</v>
      </c>
      <c r="E9" s="607">
        <v>1</v>
      </c>
      <c r="F9" s="606">
        <v>0</v>
      </c>
      <c r="G9" s="608">
        <v>2</v>
      </c>
      <c r="H9" s="607">
        <v>2</v>
      </c>
      <c r="I9" s="614">
        <v>0</v>
      </c>
      <c r="J9" s="614">
        <v>-1</v>
      </c>
      <c r="K9" s="614">
        <v>-1</v>
      </c>
      <c r="L9" s="615">
        <v>-0.5</v>
      </c>
    </row>
    <row r="10" spans="1:19" ht="25.5" customHeight="1" x14ac:dyDescent="0.2">
      <c r="A10" s="604" t="s">
        <v>72</v>
      </c>
      <c r="B10" s="613"/>
      <c r="C10" s="606">
        <v>1</v>
      </c>
      <c r="D10" s="606">
        <v>3</v>
      </c>
      <c r="E10" s="607">
        <v>4</v>
      </c>
      <c r="F10" s="606">
        <v>1</v>
      </c>
      <c r="G10" s="608">
        <v>2</v>
      </c>
      <c r="H10" s="607">
        <v>3</v>
      </c>
      <c r="I10" s="614">
        <v>0</v>
      </c>
      <c r="J10" s="614">
        <v>1</v>
      </c>
      <c r="K10" s="614">
        <v>1</v>
      </c>
      <c r="L10" s="615">
        <v>0.33329999999999999</v>
      </c>
    </row>
    <row r="11" spans="1:19" ht="25.5" customHeight="1" thickBot="1" x14ac:dyDescent="0.25">
      <c r="A11" s="616" t="s">
        <v>73</v>
      </c>
      <c r="B11" s="617"/>
      <c r="C11" s="618">
        <v>7</v>
      </c>
      <c r="D11" s="618">
        <v>15</v>
      </c>
      <c r="E11" s="619">
        <v>22</v>
      </c>
      <c r="F11" s="618">
        <v>7</v>
      </c>
      <c r="G11" s="620">
        <v>17</v>
      </c>
      <c r="H11" s="619">
        <v>24</v>
      </c>
      <c r="I11" s="621">
        <v>0</v>
      </c>
      <c r="J11" s="621">
        <v>-2</v>
      </c>
      <c r="K11" s="621">
        <v>-2</v>
      </c>
      <c r="L11" s="622">
        <v>-8.3299999999999999E-2</v>
      </c>
    </row>
    <row r="12" spans="1:19" ht="25.5" customHeight="1" thickBot="1" x14ac:dyDescent="0.25">
      <c r="A12" s="623" t="s">
        <v>118</v>
      </c>
      <c r="B12" s="624"/>
      <c r="C12" s="625">
        <v>77</v>
      </c>
      <c r="D12" s="626">
        <v>142</v>
      </c>
      <c r="E12" s="627">
        <v>219</v>
      </c>
      <c r="F12" s="625">
        <v>80</v>
      </c>
      <c r="G12" s="626">
        <v>146</v>
      </c>
      <c r="H12" s="627">
        <v>226</v>
      </c>
      <c r="I12" s="628">
        <v>-3</v>
      </c>
      <c r="J12" s="628">
        <v>-4</v>
      </c>
      <c r="K12" s="628">
        <v>-7</v>
      </c>
      <c r="L12" s="481">
        <v>-3.1E-2</v>
      </c>
    </row>
    <row r="13" spans="1:19" ht="25.5" customHeight="1" x14ac:dyDescent="0.2">
      <c r="A13" s="629" t="s">
        <v>141</v>
      </c>
      <c r="B13" s="630" t="s">
        <v>120</v>
      </c>
      <c r="C13" s="631">
        <v>27</v>
      </c>
      <c r="D13" s="631">
        <v>42</v>
      </c>
      <c r="E13" s="632">
        <v>69</v>
      </c>
      <c r="F13" s="631">
        <v>28</v>
      </c>
      <c r="G13" s="633">
        <v>41</v>
      </c>
      <c r="H13" s="632">
        <v>69</v>
      </c>
      <c r="I13" s="634">
        <v>-1</v>
      </c>
      <c r="J13" s="634">
        <v>1</v>
      </c>
      <c r="K13" s="634">
        <v>0</v>
      </c>
      <c r="L13" s="635">
        <v>0</v>
      </c>
    </row>
    <row r="14" spans="1:19" ht="25.5" customHeight="1" x14ac:dyDescent="0.2">
      <c r="A14" s="612" t="s">
        <v>74</v>
      </c>
      <c r="B14" s="636"/>
      <c r="C14" s="606">
        <v>47</v>
      </c>
      <c r="D14" s="606">
        <v>58</v>
      </c>
      <c r="E14" s="607">
        <v>105</v>
      </c>
      <c r="F14" s="606">
        <v>56</v>
      </c>
      <c r="G14" s="608">
        <v>57</v>
      </c>
      <c r="H14" s="607">
        <v>113</v>
      </c>
      <c r="I14" s="614">
        <v>-9</v>
      </c>
      <c r="J14" s="614">
        <v>1</v>
      </c>
      <c r="K14" s="614">
        <v>-8</v>
      </c>
      <c r="L14" s="615">
        <v>-7.0800000000000002E-2</v>
      </c>
    </row>
    <row r="15" spans="1:19" ht="25.5" customHeight="1" x14ac:dyDescent="0.2">
      <c r="A15" s="604" t="s">
        <v>142</v>
      </c>
      <c r="B15" s="636"/>
      <c r="C15" s="606">
        <v>11</v>
      </c>
      <c r="D15" s="606">
        <v>10</v>
      </c>
      <c r="E15" s="607">
        <v>21</v>
      </c>
      <c r="F15" s="606">
        <v>13</v>
      </c>
      <c r="G15" s="608">
        <v>13</v>
      </c>
      <c r="H15" s="607">
        <v>26</v>
      </c>
      <c r="I15" s="614">
        <v>-2</v>
      </c>
      <c r="J15" s="614">
        <v>-3</v>
      </c>
      <c r="K15" s="614">
        <v>-5</v>
      </c>
      <c r="L15" s="615">
        <v>-0.1923</v>
      </c>
    </row>
    <row r="16" spans="1:19" ht="25.5" customHeight="1" thickBot="1" x14ac:dyDescent="0.25">
      <c r="A16" s="616" t="s">
        <v>75</v>
      </c>
      <c r="B16" s="637"/>
      <c r="C16" s="618">
        <v>8</v>
      </c>
      <c r="D16" s="618">
        <v>9</v>
      </c>
      <c r="E16" s="619">
        <v>17</v>
      </c>
      <c r="F16" s="618">
        <v>9</v>
      </c>
      <c r="G16" s="620">
        <v>10</v>
      </c>
      <c r="H16" s="619">
        <v>19</v>
      </c>
      <c r="I16" s="621">
        <v>-1</v>
      </c>
      <c r="J16" s="621">
        <v>-1</v>
      </c>
      <c r="K16" s="621">
        <v>-2</v>
      </c>
      <c r="L16" s="622">
        <v>-0.1053</v>
      </c>
    </row>
    <row r="17" spans="1:12" ht="25.5" customHeight="1" thickBot="1" x14ac:dyDescent="0.25">
      <c r="A17" s="623" t="s">
        <v>122</v>
      </c>
      <c r="B17" s="624"/>
      <c r="C17" s="625">
        <v>93</v>
      </c>
      <c r="D17" s="626">
        <v>119</v>
      </c>
      <c r="E17" s="627">
        <v>212</v>
      </c>
      <c r="F17" s="625">
        <v>106</v>
      </c>
      <c r="G17" s="626">
        <v>121</v>
      </c>
      <c r="H17" s="627">
        <v>227</v>
      </c>
      <c r="I17" s="628">
        <v>-13</v>
      </c>
      <c r="J17" s="628">
        <v>-2</v>
      </c>
      <c r="K17" s="628">
        <v>-15</v>
      </c>
      <c r="L17" s="481">
        <v>-6.6100000000000006E-2</v>
      </c>
    </row>
    <row r="18" spans="1:12" ht="25.5" customHeight="1" x14ac:dyDescent="0.2">
      <c r="A18" s="638" t="s">
        <v>143</v>
      </c>
      <c r="B18" s="630" t="s">
        <v>121</v>
      </c>
      <c r="C18" s="631">
        <v>42</v>
      </c>
      <c r="D18" s="631">
        <v>48</v>
      </c>
      <c r="E18" s="632">
        <v>90</v>
      </c>
      <c r="F18" s="631">
        <v>52</v>
      </c>
      <c r="G18" s="633">
        <v>50</v>
      </c>
      <c r="H18" s="632">
        <v>102</v>
      </c>
      <c r="I18" s="634">
        <v>-10</v>
      </c>
      <c r="J18" s="634">
        <v>-2</v>
      </c>
      <c r="K18" s="634">
        <v>-12</v>
      </c>
      <c r="L18" s="635">
        <v>-0.1176</v>
      </c>
    </row>
    <row r="19" spans="1:12" ht="25.5" customHeight="1" x14ac:dyDescent="0.2">
      <c r="A19" s="612" t="s">
        <v>76</v>
      </c>
      <c r="B19" s="636"/>
      <c r="C19" s="606">
        <v>17</v>
      </c>
      <c r="D19" s="606">
        <v>25</v>
      </c>
      <c r="E19" s="607">
        <v>42</v>
      </c>
      <c r="F19" s="606">
        <v>17</v>
      </c>
      <c r="G19" s="608">
        <v>25</v>
      </c>
      <c r="H19" s="607">
        <v>42</v>
      </c>
      <c r="I19" s="614">
        <v>0</v>
      </c>
      <c r="J19" s="614">
        <v>0</v>
      </c>
      <c r="K19" s="614">
        <v>0</v>
      </c>
      <c r="L19" s="615">
        <v>0</v>
      </c>
    </row>
    <row r="20" spans="1:12" ht="25.5" customHeight="1" x14ac:dyDescent="0.2">
      <c r="A20" s="604" t="s">
        <v>77</v>
      </c>
      <c r="B20" s="636"/>
      <c r="C20" s="606">
        <v>3</v>
      </c>
      <c r="D20" s="606">
        <v>7</v>
      </c>
      <c r="E20" s="607">
        <v>10</v>
      </c>
      <c r="F20" s="606">
        <v>3</v>
      </c>
      <c r="G20" s="608">
        <v>6</v>
      </c>
      <c r="H20" s="607">
        <v>9</v>
      </c>
      <c r="I20" s="614">
        <v>0</v>
      </c>
      <c r="J20" s="614">
        <v>1</v>
      </c>
      <c r="K20" s="614">
        <v>1</v>
      </c>
      <c r="L20" s="615">
        <v>0.1111</v>
      </c>
    </row>
    <row r="21" spans="1:12" ht="25.5" customHeight="1" x14ac:dyDescent="0.2">
      <c r="A21" s="604" t="s">
        <v>78</v>
      </c>
      <c r="B21" s="636"/>
      <c r="C21" s="606">
        <v>0</v>
      </c>
      <c r="D21" s="606">
        <v>2</v>
      </c>
      <c r="E21" s="607">
        <v>2</v>
      </c>
      <c r="F21" s="606">
        <v>0</v>
      </c>
      <c r="G21" s="608">
        <v>2</v>
      </c>
      <c r="H21" s="607">
        <v>2</v>
      </c>
      <c r="I21" s="614">
        <v>0</v>
      </c>
      <c r="J21" s="614">
        <v>0</v>
      </c>
      <c r="K21" s="614">
        <v>0</v>
      </c>
      <c r="L21" s="615">
        <v>0</v>
      </c>
    </row>
    <row r="22" spans="1:12" ht="25.5" customHeight="1" x14ac:dyDescent="0.2">
      <c r="A22" s="604" t="s">
        <v>79</v>
      </c>
      <c r="B22" s="636"/>
      <c r="C22" s="606">
        <v>5</v>
      </c>
      <c r="D22" s="606">
        <v>1</v>
      </c>
      <c r="E22" s="607">
        <v>6</v>
      </c>
      <c r="F22" s="606">
        <v>5</v>
      </c>
      <c r="G22" s="608">
        <v>1</v>
      </c>
      <c r="H22" s="607">
        <v>6</v>
      </c>
      <c r="I22" s="614">
        <v>0</v>
      </c>
      <c r="J22" s="614">
        <v>0</v>
      </c>
      <c r="K22" s="614">
        <v>0</v>
      </c>
      <c r="L22" s="615">
        <v>0</v>
      </c>
    </row>
    <row r="23" spans="1:12" ht="25.5" customHeight="1" x14ac:dyDescent="0.2">
      <c r="A23" s="604" t="s">
        <v>80</v>
      </c>
      <c r="B23" s="636"/>
      <c r="C23" s="606">
        <v>19</v>
      </c>
      <c r="D23" s="606">
        <v>22</v>
      </c>
      <c r="E23" s="607">
        <v>41</v>
      </c>
      <c r="F23" s="606">
        <v>18</v>
      </c>
      <c r="G23" s="608">
        <v>20</v>
      </c>
      <c r="H23" s="607">
        <v>38</v>
      </c>
      <c r="I23" s="614">
        <v>1</v>
      </c>
      <c r="J23" s="614">
        <v>2</v>
      </c>
      <c r="K23" s="614">
        <v>3</v>
      </c>
      <c r="L23" s="615">
        <v>7.8899999999999998E-2</v>
      </c>
    </row>
    <row r="24" spans="1:12" ht="25.5" customHeight="1" thickBot="1" x14ac:dyDescent="0.25">
      <c r="A24" s="616" t="s">
        <v>81</v>
      </c>
      <c r="B24" s="637"/>
      <c r="C24" s="618">
        <v>5</v>
      </c>
      <c r="D24" s="618">
        <v>6</v>
      </c>
      <c r="E24" s="619">
        <v>11</v>
      </c>
      <c r="F24" s="618">
        <v>6</v>
      </c>
      <c r="G24" s="620">
        <v>5</v>
      </c>
      <c r="H24" s="619">
        <v>11</v>
      </c>
      <c r="I24" s="621">
        <v>-1</v>
      </c>
      <c r="J24" s="621">
        <v>1</v>
      </c>
      <c r="K24" s="621">
        <v>0</v>
      </c>
      <c r="L24" s="622">
        <v>0</v>
      </c>
    </row>
    <row r="25" spans="1:12" ht="25.5" customHeight="1" thickBot="1" x14ac:dyDescent="0.25">
      <c r="A25" s="623" t="s">
        <v>123</v>
      </c>
      <c r="B25" s="624"/>
      <c r="C25" s="625">
        <v>91</v>
      </c>
      <c r="D25" s="626">
        <v>111</v>
      </c>
      <c r="E25" s="627">
        <v>202</v>
      </c>
      <c r="F25" s="625">
        <v>101</v>
      </c>
      <c r="G25" s="626">
        <v>109</v>
      </c>
      <c r="H25" s="627">
        <v>210</v>
      </c>
      <c r="I25" s="628">
        <v>-10</v>
      </c>
      <c r="J25" s="628">
        <v>2</v>
      </c>
      <c r="K25" s="628">
        <v>-8</v>
      </c>
      <c r="L25" s="481">
        <v>-3.8100000000000002E-2</v>
      </c>
    </row>
    <row r="26" spans="1:12" ht="25.5" customHeight="1" x14ac:dyDescent="0.2">
      <c r="A26" s="629" t="s">
        <v>82</v>
      </c>
      <c r="B26" s="630" t="s">
        <v>124</v>
      </c>
      <c r="C26" s="631">
        <v>64</v>
      </c>
      <c r="D26" s="631">
        <v>102</v>
      </c>
      <c r="E26" s="632">
        <v>166</v>
      </c>
      <c r="F26" s="631">
        <v>60</v>
      </c>
      <c r="G26" s="633">
        <v>97</v>
      </c>
      <c r="H26" s="632">
        <v>157</v>
      </c>
      <c r="I26" s="634">
        <v>4</v>
      </c>
      <c r="J26" s="634">
        <v>5</v>
      </c>
      <c r="K26" s="634">
        <v>9</v>
      </c>
      <c r="L26" s="635">
        <v>5.7299999999999997E-2</v>
      </c>
    </row>
    <row r="27" spans="1:12" ht="25.5" customHeight="1" x14ac:dyDescent="0.2">
      <c r="A27" s="612" t="s">
        <v>83</v>
      </c>
      <c r="B27" s="636"/>
      <c r="C27" s="606">
        <v>14</v>
      </c>
      <c r="D27" s="606">
        <v>16</v>
      </c>
      <c r="E27" s="607">
        <v>30</v>
      </c>
      <c r="F27" s="606">
        <v>10</v>
      </c>
      <c r="G27" s="608">
        <v>16</v>
      </c>
      <c r="H27" s="607">
        <v>26</v>
      </c>
      <c r="I27" s="614">
        <v>4</v>
      </c>
      <c r="J27" s="614">
        <v>0</v>
      </c>
      <c r="K27" s="614">
        <v>4</v>
      </c>
      <c r="L27" s="615">
        <v>0.15379999999999999</v>
      </c>
    </row>
    <row r="28" spans="1:12" ht="25.5" customHeight="1" x14ac:dyDescent="0.2">
      <c r="A28" s="604" t="s">
        <v>84</v>
      </c>
      <c r="B28" s="636"/>
      <c r="C28" s="606">
        <v>0</v>
      </c>
      <c r="D28" s="606">
        <v>0</v>
      </c>
      <c r="E28" s="607">
        <v>0</v>
      </c>
      <c r="F28" s="606">
        <v>0</v>
      </c>
      <c r="G28" s="608">
        <v>0</v>
      </c>
      <c r="H28" s="607">
        <v>0</v>
      </c>
      <c r="I28" s="614">
        <v>0</v>
      </c>
      <c r="J28" s="614">
        <v>0</v>
      </c>
      <c r="K28" s="614">
        <v>0</v>
      </c>
      <c r="L28" s="615" t="s">
        <v>145</v>
      </c>
    </row>
    <row r="29" spans="1:12" ht="25.5" customHeight="1" thickBot="1" x14ac:dyDescent="0.25">
      <c r="A29" s="616" t="s">
        <v>85</v>
      </c>
      <c r="B29" s="637"/>
      <c r="C29" s="618">
        <v>0</v>
      </c>
      <c r="D29" s="618">
        <v>1</v>
      </c>
      <c r="E29" s="619">
        <v>1</v>
      </c>
      <c r="F29" s="618">
        <v>0</v>
      </c>
      <c r="G29" s="620">
        <v>1</v>
      </c>
      <c r="H29" s="619">
        <v>1</v>
      </c>
      <c r="I29" s="621">
        <v>0</v>
      </c>
      <c r="J29" s="621">
        <v>0</v>
      </c>
      <c r="K29" s="621">
        <v>0</v>
      </c>
      <c r="L29" s="622">
        <v>0</v>
      </c>
    </row>
    <row r="30" spans="1:12" ht="25.5" customHeight="1" thickBot="1" x14ac:dyDescent="0.25">
      <c r="A30" s="623" t="s">
        <v>125</v>
      </c>
      <c r="B30" s="624"/>
      <c r="C30" s="625">
        <v>78</v>
      </c>
      <c r="D30" s="626">
        <v>119</v>
      </c>
      <c r="E30" s="627">
        <v>197</v>
      </c>
      <c r="F30" s="625">
        <v>70</v>
      </c>
      <c r="G30" s="626">
        <v>114</v>
      </c>
      <c r="H30" s="627">
        <v>184</v>
      </c>
      <c r="I30" s="628">
        <v>8</v>
      </c>
      <c r="J30" s="628">
        <v>5</v>
      </c>
      <c r="K30" s="628">
        <v>13</v>
      </c>
      <c r="L30" s="481">
        <v>7.0699999999999999E-2</v>
      </c>
    </row>
    <row r="31" spans="1:12" ht="25.5" customHeight="1" x14ac:dyDescent="0.2">
      <c r="A31" s="629" t="s">
        <v>86</v>
      </c>
      <c r="B31" s="630" t="s">
        <v>126</v>
      </c>
      <c r="C31" s="631">
        <v>18</v>
      </c>
      <c r="D31" s="631">
        <v>17</v>
      </c>
      <c r="E31" s="607">
        <v>35</v>
      </c>
      <c r="F31" s="631">
        <v>16</v>
      </c>
      <c r="G31" s="633">
        <v>17</v>
      </c>
      <c r="H31" s="607">
        <v>33</v>
      </c>
      <c r="I31" s="634">
        <v>2</v>
      </c>
      <c r="J31" s="634">
        <v>0</v>
      </c>
      <c r="K31" s="634">
        <v>2</v>
      </c>
      <c r="L31" s="635">
        <v>6.0600000000000001E-2</v>
      </c>
    </row>
    <row r="32" spans="1:12" ht="25.5" customHeight="1" x14ac:dyDescent="0.2">
      <c r="A32" s="612" t="s">
        <v>144</v>
      </c>
      <c r="B32" s="636"/>
      <c r="C32" s="606">
        <v>17</v>
      </c>
      <c r="D32" s="606">
        <v>28</v>
      </c>
      <c r="E32" s="607">
        <v>45</v>
      </c>
      <c r="F32" s="606">
        <v>19</v>
      </c>
      <c r="G32" s="608">
        <v>28</v>
      </c>
      <c r="H32" s="607">
        <v>47</v>
      </c>
      <c r="I32" s="614">
        <v>-2</v>
      </c>
      <c r="J32" s="614">
        <v>0</v>
      </c>
      <c r="K32" s="614">
        <v>-2</v>
      </c>
      <c r="L32" s="615">
        <v>-4.2599999999999999E-2</v>
      </c>
    </row>
    <row r="33" spans="1:12" ht="25.5" customHeight="1" x14ac:dyDescent="0.2">
      <c r="A33" s="604" t="s">
        <v>87</v>
      </c>
      <c r="B33" s="636"/>
      <c r="C33" s="606">
        <v>12</v>
      </c>
      <c r="D33" s="606">
        <v>9</v>
      </c>
      <c r="E33" s="607">
        <v>21</v>
      </c>
      <c r="F33" s="606">
        <v>14</v>
      </c>
      <c r="G33" s="608">
        <v>13</v>
      </c>
      <c r="H33" s="607">
        <v>27</v>
      </c>
      <c r="I33" s="614">
        <v>-2</v>
      </c>
      <c r="J33" s="614">
        <v>-4</v>
      </c>
      <c r="K33" s="614">
        <v>-6</v>
      </c>
      <c r="L33" s="615">
        <v>-0.22220000000000001</v>
      </c>
    </row>
    <row r="34" spans="1:12" ht="25.5" customHeight="1" x14ac:dyDescent="0.2">
      <c r="A34" s="604" t="s">
        <v>88</v>
      </c>
      <c r="B34" s="636"/>
      <c r="C34" s="606">
        <v>31</v>
      </c>
      <c r="D34" s="606">
        <v>24</v>
      </c>
      <c r="E34" s="607">
        <v>55</v>
      </c>
      <c r="F34" s="606">
        <v>27</v>
      </c>
      <c r="G34" s="608">
        <v>22</v>
      </c>
      <c r="H34" s="607">
        <v>49</v>
      </c>
      <c r="I34" s="614">
        <v>4</v>
      </c>
      <c r="J34" s="614">
        <v>2</v>
      </c>
      <c r="K34" s="614">
        <v>6</v>
      </c>
      <c r="L34" s="615">
        <v>0.12239999999999999</v>
      </c>
    </row>
    <row r="35" spans="1:12" ht="25.5" customHeight="1" x14ac:dyDescent="0.2">
      <c r="A35" s="604" t="s">
        <v>89</v>
      </c>
      <c r="B35" s="636"/>
      <c r="C35" s="606">
        <v>1</v>
      </c>
      <c r="D35" s="606">
        <v>4</v>
      </c>
      <c r="E35" s="607">
        <v>5</v>
      </c>
      <c r="F35" s="606">
        <v>1</v>
      </c>
      <c r="G35" s="608">
        <v>4</v>
      </c>
      <c r="H35" s="607">
        <v>5</v>
      </c>
      <c r="I35" s="614">
        <v>0</v>
      </c>
      <c r="J35" s="614">
        <v>0</v>
      </c>
      <c r="K35" s="614">
        <v>0</v>
      </c>
      <c r="L35" s="615">
        <v>0</v>
      </c>
    </row>
    <row r="36" spans="1:12" ht="25.5" customHeight="1" x14ac:dyDescent="0.2">
      <c r="A36" s="604" t="s">
        <v>90</v>
      </c>
      <c r="B36" s="636"/>
      <c r="C36" s="606">
        <v>3</v>
      </c>
      <c r="D36" s="606">
        <v>6</v>
      </c>
      <c r="E36" s="607">
        <v>9</v>
      </c>
      <c r="F36" s="606">
        <v>3</v>
      </c>
      <c r="G36" s="608">
        <v>6</v>
      </c>
      <c r="H36" s="607">
        <v>9</v>
      </c>
      <c r="I36" s="614">
        <v>0</v>
      </c>
      <c r="J36" s="614">
        <v>0</v>
      </c>
      <c r="K36" s="614">
        <v>0</v>
      </c>
      <c r="L36" s="615">
        <v>0</v>
      </c>
    </row>
    <row r="37" spans="1:12" ht="25.5" customHeight="1" x14ac:dyDescent="0.2">
      <c r="A37" s="612" t="s">
        <v>91</v>
      </c>
      <c r="B37" s="636"/>
      <c r="C37" s="606">
        <v>5</v>
      </c>
      <c r="D37" s="606">
        <v>7</v>
      </c>
      <c r="E37" s="607">
        <v>12</v>
      </c>
      <c r="F37" s="606">
        <v>5</v>
      </c>
      <c r="G37" s="608">
        <v>8</v>
      </c>
      <c r="H37" s="607">
        <v>13</v>
      </c>
      <c r="I37" s="614">
        <v>0</v>
      </c>
      <c r="J37" s="614">
        <v>-1</v>
      </c>
      <c r="K37" s="614">
        <v>-1</v>
      </c>
      <c r="L37" s="615">
        <v>-7.6899999999999996E-2</v>
      </c>
    </row>
    <row r="38" spans="1:12" ht="25.5" customHeight="1" x14ac:dyDescent="0.2">
      <c r="A38" s="612" t="s">
        <v>92</v>
      </c>
      <c r="B38" s="636"/>
      <c r="C38" s="606">
        <v>1</v>
      </c>
      <c r="D38" s="606">
        <v>2</v>
      </c>
      <c r="E38" s="607">
        <v>3</v>
      </c>
      <c r="F38" s="606">
        <v>1</v>
      </c>
      <c r="G38" s="608">
        <v>2</v>
      </c>
      <c r="H38" s="607">
        <v>3</v>
      </c>
      <c r="I38" s="614">
        <v>0</v>
      </c>
      <c r="J38" s="614">
        <v>0</v>
      </c>
      <c r="K38" s="614">
        <v>0</v>
      </c>
      <c r="L38" s="615">
        <v>0</v>
      </c>
    </row>
    <row r="39" spans="1:12" ht="25.5" customHeight="1" x14ac:dyDescent="0.2">
      <c r="A39" s="612" t="s">
        <v>93</v>
      </c>
      <c r="B39" s="636"/>
      <c r="C39" s="606">
        <v>3</v>
      </c>
      <c r="D39" s="606">
        <v>4</v>
      </c>
      <c r="E39" s="607">
        <v>7</v>
      </c>
      <c r="F39" s="606">
        <v>2</v>
      </c>
      <c r="G39" s="608">
        <v>4</v>
      </c>
      <c r="H39" s="607">
        <v>6</v>
      </c>
      <c r="I39" s="614">
        <v>1</v>
      </c>
      <c r="J39" s="614">
        <v>0</v>
      </c>
      <c r="K39" s="614">
        <v>1</v>
      </c>
      <c r="L39" s="615">
        <v>0.16669999999999999</v>
      </c>
    </row>
    <row r="40" spans="1:12" ht="25.5" customHeight="1" x14ac:dyDescent="0.2">
      <c r="A40" s="604" t="s">
        <v>94</v>
      </c>
      <c r="B40" s="636"/>
      <c r="C40" s="606">
        <v>9</v>
      </c>
      <c r="D40" s="606">
        <v>8</v>
      </c>
      <c r="E40" s="607">
        <v>17</v>
      </c>
      <c r="F40" s="606">
        <v>9</v>
      </c>
      <c r="G40" s="608">
        <v>8</v>
      </c>
      <c r="H40" s="607">
        <v>17</v>
      </c>
      <c r="I40" s="614">
        <v>0</v>
      </c>
      <c r="J40" s="614">
        <v>0</v>
      </c>
      <c r="K40" s="614">
        <v>0</v>
      </c>
      <c r="L40" s="615">
        <v>0</v>
      </c>
    </row>
    <row r="41" spans="1:12" ht="25.5" customHeight="1" x14ac:dyDescent="0.2">
      <c r="A41" s="604" t="s">
        <v>95</v>
      </c>
      <c r="B41" s="636"/>
      <c r="C41" s="606">
        <v>3</v>
      </c>
      <c r="D41" s="606">
        <v>4</v>
      </c>
      <c r="E41" s="607">
        <v>7</v>
      </c>
      <c r="F41" s="606">
        <v>3</v>
      </c>
      <c r="G41" s="608">
        <v>4</v>
      </c>
      <c r="H41" s="607">
        <v>7</v>
      </c>
      <c r="I41" s="614">
        <v>0</v>
      </c>
      <c r="J41" s="614">
        <v>0</v>
      </c>
      <c r="K41" s="614">
        <v>0</v>
      </c>
      <c r="L41" s="615">
        <v>0</v>
      </c>
    </row>
    <row r="42" spans="1:12" ht="25.5" customHeight="1" x14ac:dyDescent="0.2">
      <c r="A42" s="604" t="s">
        <v>96</v>
      </c>
      <c r="B42" s="636"/>
      <c r="C42" s="606">
        <v>1</v>
      </c>
      <c r="D42" s="606">
        <v>4</v>
      </c>
      <c r="E42" s="607">
        <v>5</v>
      </c>
      <c r="F42" s="606">
        <v>2</v>
      </c>
      <c r="G42" s="608">
        <v>4</v>
      </c>
      <c r="H42" s="607">
        <v>6</v>
      </c>
      <c r="I42" s="614">
        <v>-1</v>
      </c>
      <c r="J42" s="614">
        <v>0</v>
      </c>
      <c r="K42" s="614">
        <v>-1</v>
      </c>
      <c r="L42" s="615">
        <v>-0.16669999999999999</v>
      </c>
    </row>
    <row r="43" spans="1:12" ht="25.5" customHeight="1" x14ac:dyDescent="0.2">
      <c r="A43" s="604" t="s">
        <v>97</v>
      </c>
      <c r="B43" s="636"/>
      <c r="C43" s="606">
        <v>1</v>
      </c>
      <c r="D43" s="606">
        <v>5</v>
      </c>
      <c r="E43" s="607">
        <v>6</v>
      </c>
      <c r="F43" s="606">
        <v>1</v>
      </c>
      <c r="G43" s="608">
        <v>6</v>
      </c>
      <c r="H43" s="607">
        <v>7</v>
      </c>
      <c r="I43" s="614">
        <v>0</v>
      </c>
      <c r="J43" s="614">
        <v>-1</v>
      </c>
      <c r="K43" s="614">
        <v>-1</v>
      </c>
      <c r="L43" s="615">
        <v>-0.1429</v>
      </c>
    </row>
    <row r="44" spans="1:12" ht="25.5" customHeight="1" x14ac:dyDescent="0.2">
      <c r="A44" s="604" t="s">
        <v>98</v>
      </c>
      <c r="B44" s="636"/>
      <c r="C44" s="606">
        <v>0</v>
      </c>
      <c r="D44" s="606">
        <v>0</v>
      </c>
      <c r="E44" s="607">
        <v>0</v>
      </c>
      <c r="F44" s="606">
        <v>0</v>
      </c>
      <c r="G44" s="608">
        <v>0</v>
      </c>
      <c r="H44" s="607">
        <v>0</v>
      </c>
      <c r="I44" s="614">
        <v>0</v>
      </c>
      <c r="J44" s="614">
        <v>0</v>
      </c>
      <c r="K44" s="614">
        <v>0</v>
      </c>
      <c r="L44" s="615" t="s">
        <v>145</v>
      </c>
    </row>
    <row r="45" spans="1:12" ht="25.5" customHeight="1" thickBot="1" x14ac:dyDescent="0.25">
      <c r="A45" s="616" t="s">
        <v>99</v>
      </c>
      <c r="B45" s="637"/>
      <c r="C45" s="618">
        <v>4</v>
      </c>
      <c r="D45" s="618">
        <v>6</v>
      </c>
      <c r="E45" s="607">
        <v>10</v>
      </c>
      <c r="F45" s="618">
        <v>3</v>
      </c>
      <c r="G45" s="620">
        <v>6</v>
      </c>
      <c r="H45" s="607">
        <v>9</v>
      </c>
      <c r="I45" s="621">
        <v>1</v>
      </c>
      <c r="J45" s="621">
        <v>0</v>
      </c>
      <c r="K45" s="621">
        <v>1</v>
      </c>
      <c r="L45" s="622">
        <v>0.1111</v>
      </c>
    </row>
    <row r="46" spans="1:12" ht="25.5" customHeight="1" thickBot="1" x14ac:dyDescent="0.25">
      <c r="A46" s="623" t="s">
        <v>127</v>
      </c>
      <c r="B46" s="624"/>
      <c r="C46" s="625">
        <v>109</v>
      </c>
      <c r="D46" s="626">
        <v>128</v>
      </c>
      <c r="E46" s="627">
        <v>237</v>
      </c>
      <c r="F46" s="625">
        <v>106</v>
      </c>
      <c r="G46" s="626">
        <v>132</v>
      </c>
      <c r="H46" s="627">
        <v>238</v>
      </c>
      <c r="I46" s="628">
        <v>3</v>
      </c>
      <c r="J46" s="628">
        <v>-4</v>
      </c>
      <c r="K46" s="628">
        <v>-1</v>
      </c>
      <c r="L46" s="481">
        <v>-4.1999999999999997E-3</v>
      </c>
    </row>
    <row r="47" spans="1:12" ht="25.5" customHeight="1" thickBot="1" x14ac:dyDescent="0.25">
      <c r="A47" s="623" t="s">
        <v>100</v>
      </c>
      <c r="B47" s="639"/>
      <c r="C47" s="625">
        <v>448</v>
      </c>
      <c r="D47" s="626">
        <v>619</v>
      </c>
      <c r="E47" s="627">
        <v>1067</v>
      </c>
      <c r="F47" s="625">
        <v>463</v>
      </c>
      <c r="G47" s="626">
        <v>622</v>
      </c>
      <c r="H47" s="627">
        <v>1085</v>
      </c>
      <c r="I47" s="628">
        <v>-15</v>
      </c>
      <c r="J47" s="628">
        <v>-3</v>
      </c>
      <c r="K47" s="628">
        <v>-18</v>
      </c>
      <c r="L47" s="481">
        <v>-1.66E-2</v>
      </c>
    </row>
    <row r="48" spans="1:12" ht="18.45" customHeight="1" x14ac:dyDescent="0.2">
      <c r="A48" s="418" t="s">
        <v>131</v>
      </c>
      <c r="B48" s="419" t="s">
        <v>53</v>
      </c>
    </row>
    <row r="49" spans="1:2" ht="18.45" customHeight="1" x14ac:dyDescent="0.2">
      <c r="A49" s="420" t="s">
        <v>136</v>
      </c>
      <c r="B49" s="5" t="s">
        <v>140</v>
      </c>
    </row>
    <row r="50" spans="1:2" ht="18.45" customHeight="1" x14ac:dyDescent="0.2">
      <c r="B50" s="5" t="s">
        <v>139</v>
      </c>
    </row>
    <row r="51" spans="1:2" ht="12" customHeight="1" x14ac:dyDescent="0.2"/>
    <row r="53" spans="1:2" ht="12" customHeight="1" x14ac:dyDescent="0.2"/>
    <row r="54" spans="1:2" ht="12" customHeight="1" x14ac:dyDescent="0.2"/>
    <row r="55" spans="1:2" ht="12" customHeight="1" x14ac:dyDescent="0.2"/>
    <row r="56" spans="1:2" ht="12" customHeight="1" x14ac:dyDescent="0.2"/>
    <row r="57" spans="1:2" ht="12" customHeight="1" x14ac:dyDescent="0.2"/>
    <row r="58" spans="1:2" ht="12" customHeight="1" x14ac:dyDescent="0.2"/>
    <row r="59" spans="1:2" ht="12" customHeight="1" x14ac:dyDescent="0.2"/>
    <row r="60" spans="1:2" ht="12" customHeight="1" x14ac:dyDescent="0.2"/>
    <row r="61" spans="1:2" ht="12" customHeight="1" x14ac:dyDescent="0.2"/>
    <row r="62" spans="1:2" ht="12" customHeight="1" x14ac:dyDescent="0.2"/>
    <row r="63" spans="1:2" ht="12" customHeight="1" x14ac:dyDescent="0.2"/>
    <row r="64" spans="1:2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</sheetData>
  <mergeCells count="18">
    <mergeCell ref="F2:G2"/>
    <mergeCell ref="A2:E2"/>
    <mergeCell ref="B13:B16"/>
    <mergeCell ref="A46:B46"/>
    <mergeCell ref="A47:B47"/>
    <mergeCell ref="A4:A5"/>
    <mergeCell ref="A17:B17"/>
    <mergeCell ref="B18:B24"/>
    <mergeCell ref="A25:B25"/>
    <mergeCell ref="B26:B29"/>
    <mergeCell ref="A30:B30"/>
    <mergeCell ref="B31:B45"/>
    <mergeCell ref="B4:B5"/>
    <mergeCell ref="I4:L4"/>
    <mergeCell ref="C4:E4"/>
    <mergeCell ref="F4:H4"/>
    <mergeCell ref="B6:B11"/>
    <mergeCell ref="A12:B12"/>
  </mergeCells>
  <phoneticPr fontId="4"/>
  <pageMargins left="0.78740157480314965" right="0.27" top="0.51181102362204722" bottom="0.51181102362204722" header="0.51181102362204722" footer="0.51181102362204722"/>
  <pageSetup paperSize="9" scale="66" orientation="portrait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E58"/>
  <sheetViews>
    <sheetView view="pageBreakPreview" zoomScale="50" zoomScaleNormal="80" zoomScaleSheetLayoutView="50" workbookViewId="0">
      <selection activeCell="V10" sqref="V10"/>
    </sheetView>
  </sheetViews>
  <sheetFormatPr defaultColWidth="8.6640625" defaultRowHeight="16.2" x14ac:dyDescent="0.2"/>
  <cols>
    <col min="1" max="1" width="4.5" style="129" customWidth="1"/>
    <col min="2" max="2" width="8.6640625" style="129"/>
    <col min="3" max="4" width="8.4140625" style="129" customWidth="1"/>
    <col min="5" max="5" width="10" style="129" customWidth="1"/>
    <col min="6" max="11" width="6.83203125" style="129" customWidth="1"/>
    <col min="12" max="13" width="8.4140625" style="130" customWidth="1"/>
    <col min="14" max="14" width="10" style="129" customWidth="1"/>
    <col min="15" max="16" width="7.83203125" style="129" customWidth="1"/>
    <col min="17" max="17" width="8" style="129" customWidth="1"/>
    <col min="18" max="18" width="9.4140625" style="129" customWidth="1"/>
    <col min="19" max="22" width="8.6640625" style="129"/>
    <col min="23" max="23" width="10" style="129" bestFit="1" customWidth="1"/>
    <col min="24" max="25" width="8.6640625" style="129"/>
    <col min="26" max="26" width="10" style="129" bestFit="1" customWidth="1"/>
    <col min="27" max="28" width="9" style="129" bestFit="1" customWidth="1"/>
    <col min="29" max="29" width="10.6640625" style="129" bestFit="1" customWidth="1"/>
    <col min="30" max="16384" width="8.6640625" style="129"/>
  </cols>
  <sheetData>
    <row r="1" spans="1:31" ht="23.4" x14ac:dyDescent="0.2">
      <c r="R1" s="69" t="s">
        <v>108</v>
      </c>
    </row>
    <row r="2" spans="1:31" x14ac:dyDescent="0.2">
      <c r="B2" s="519" t="s">
        <v>117</v>
      </c>
      <c r="C2" s="519"/>
      <c r="D2" s="519"/>
      <c r="E2" s="519"/>
      <c r="F2" s="519"/>
      <c r="G2" s="520">
        <v>45579</v>
      </c>
      <c r="H2" s="520"/>
      <c r="I2" s="520"/>
      <c r="J2" s="4" t="s">
        <v>114</v>
      </c>
    </row>
    <row r="3" spans="1:31" ht="24.75" customHeight="1" thickBot="1" x14ac:dyDescent="0.25">
      <c r="B3" s="8"/>
      <c r="C3" s="8"/>
      <c r="D3" s="9"/>
      <c r="E3" s="7"/>
      <c r="F3" s="7"/>
      <c r="G3" s="7"/>
      <c r="H3" s="7"/>
      <c r="I3" s="7"/>
      <c r="J3" s="7"/>
      <c r="K3" s="7"/>
      <c r="L3" s="10"/>
      <c r="M3" s="10"/>
      <c r="N3" s="9"/>
      <c r="O3" s="9"/>
      <c r="P3" s="132"/>
      <c r="R3" s="132"/>
      <c r="S3" s="132"/>
      <c r="T3" s="133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</row>
    <row r="4" spans="1:31" ht="24.75" customHeight="1" x14ac:dyDescent="0.2">
      <c r="A4" s="502" t="s">
        <v>0</v>
      </c>
      <c r="B4" s="503"/>
      <c r="C4" s="565">
        <f>G2</f>
        <v>45579</v>
      </c>
      <c r="D4" s="566"/>
      <c r="E4" s="566"/>
      <c r="F4" s="566"/>
      <c r="G4" s="566"/>
      <c r="H4" s="566"/>
      <c r="I4" s="566"/>
      <c r="J4" s="566"/>
      <c r="K4" s="567"/>
      <c r="L4" s="484" t="str">
        <f>国内!L4</f>
        <v>　令和3年10月18日現在</v>
      </c>
      <c r="M4" s="485"/>
      <c r="N4" s="486"/>
      <c r="O4" s="487" t="s">
        <v>106</v>
      </c>
      <c r="P4" s="488"/>
      <c r="Q4" s="488"/>
      <c r="R4" s="489"/>
      <c r="S4" s="134"/>
      <c r="T4" s="135"/>
      <c r="U4" s="482"/>
      <c r="V4" s="482"/>
      <c r="W4" s="482"/>
      <c r="X4" s="482"/>
      <c r="Y4" s="482"/>
      <c r="Z4" s="482"/>
      <c r="AA4" s="483"/>
      <c r="AB4" s="483"/>
      <c r="AC4" s="483"/>
      <c r="AD4" s="483"/>
      <c r="AE4" s="135"/>
    </row>
    <row r="5" spans="1:31" ht="24.75" customHeight="1" x14ac:dyDescent="0.2">
      <c r="A5" s="504"/>
      <c r="B5" s="505"/>
      <c r="C5" s="512" t="s">
        <v>1</v>
      </c>
      <c r="D5" s="523" t="s">
        <v>2</v>
      </c>
      <c r="E5" s="556" t="s">
        <v>3</v>
      </c>
      <c r="F5" s="496" t="s">
        <v>109</v>
      </c>
      <c r="G5" s="497"/>
      <c r="H5" s="498"/>
      <c r="I5" s="558" t="s">
        <v>110</v>
      </c>
      <c r="J5" s="559"/>
      <c r="K5" s="560"/>
      <c r="L5" s="529" t="s">
        <v>1</v>
      </c>
      <c r="M5" s="527" t="s">
        <v>2</v>
      </c>
      <c r="N5" s="521" t="s">
        <v>3</v>
      </c>
      <c r="O5" s="525" t="s">
        <v>1</v>
      </c>
      <c r="P5" s="523" t="s">
        <v>2</v>
      </c>
      <c r="Q5" s="523" t="s">
        <v>3</v>
      </c>
      <c r="R5" s="521" t="s">
        <v>4</v>
      </c>
      <c r="S5" s="134"/>
      <c r="T5" s="135"/>
      <c r="U5" s="136"/>
      <c r="V5" s="136"/>
      <c r="W5" s="136"/>
      <c r="X5" s="136"/>
      <c r="Y5" s="136"/>
      <c r="Z5" s="136"/>
      <c r="AA5" s="135"/>
      <c r="AB5" s="135"/>
      <c r="AC5" s="135"/>
      <c r="AD5" s="135"/>
      <c r="AE5" s="135"/>
    </row>
    <row r="6" spans="1:31" ht="24.75" customHeight="1" thickBot="1" x14ac:dyDescent="0.25">
      <c r="A6" s="506"/>
      <c r="B6" s="507"/>
      <c r="C6" s="506"/>
      <c r="D6" s="557"/>
      <c r="E6" s="507"/>
      <c r="F6" s="70" t="s">
        <v>111</v>
      </c>
      <c r="G6" s="71" t="s">
        <v>112</v>
      </c>
      <c r="H6" s="73" t="s">
        <v>113</v>
      </c>
      <c r="I6" s="126" t="s">
        <v>111</v>
      </c>
      <c r="J6" s="71" t="s">
        <v>112</v>
      </c>
      <c r="K6" s="121" t="s">
        <v>113</v>
      </c>
      <c r="L6" s="530"/>
      <c r="M6" s="573"/>
      <c r="N6" s="572"/>
      <c r="O6" s="571"/>
      <c r="P6" s="557"/>
      <c r="Q6" s="557"/>
      <c r="R6" s="522"/>
      <c r="S6" s="134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7"/>
    </row>
    <row r="7" spans="1:31" ht="24.75" customHeight="1" x14ac:dyDescent="0.2">
      <c r="A7" s="493" t="s">
        <v>57</v>
      </c>
      <c r="B7" s="33" t="s">
        <v>6</v>
      </c>
      <c r="C7" s="324">
        <v>6173</v>
      </c>
      <c r="D7" s="325">
        <v>5950</v>
      </c>
      <c r="E7" s="326">
        <v>12123</v>
      </c>
      <c r="F7" s="377">
        <v>73</v>
      </c>
      <c r="G7" s="378">
        <v>57</v>
      </c>
      <c r="H7" s="379">
        <v>130</v>
      </c>
      <c r="I7" s="330">
        <v>77</v>
      </c>
      <c r="J7" s="328">
        <v>67</v>
      </c>
      <c r="K7" s="329">
        <v>144</v>
      </c>
      <c r="L7" s="92">
        <v>6148</v>
      </c>
      <c r="M7" s="93">
        <v>5973</v>
      </c>
      <c r="N7" s="371">
        <v>12121</v>
      </c>
      <c r="O7" s="640">
        <v>25</v>
      </c>
      <c r="P7" s="93">
        <v>-23</v>
      </c>
      <c r="Q7" s="93">
        <v>2</v>
      </c>
      <c r="R7" s="641">
        <v>2.0000000000000001E-4</v>
      </c>
      <c r="S7" s="516"/>
      <c r="T7" s="150"/>
      <c r="U7" s="76"/>
      <c r="V7" s="76"/>
      <c r="W7" s="76"/>
      <c r="X7" s="151"/>
      <c r="Y7" s="151"/>
      <c r="Z7" s="76"/>
      <c r="AA7" s="76"/>
      <c r="AB7" s="76"/>
      <c r="AC7" s="76"/>
      <c r="AD7" s="152"/>
      <c r="AE7" s="153"/>
    </row>
    <row r="8" spans="1:31" ht="24.75" customHeight="1" x14ac:dyDescent="0.2">
      <c r="A8" s="494"/>
      <c r="B8" s="33" t="s">
        <v>7</v>
      </c>
      <c r="C8" s="324">
        <v>8937</v>
      </c>
      <c r="D8" s="332">
        <v>9214</v>
      </c>
      <c r="E8" s="326">
        <v>18151</v>
      </c>
      <c r="F8" s="377">
        <v>112</v>
      </c>
      <c r="G8" s="378">
        <v>107</v>
      </c>
      <c r="H8" s="379">
        <v>219</v>
      </c>
      <c r="I8" s="330">
        <v>98</v>
      </c>
      <c r="J8" s="328">
        <v>123</v>
      </c>
      <c r="K8" s="329">
        <v>221</v>
      </c>
      <c r="L8" s="92">
        <v>8691</v>
      </c>
      <c r="M8" s="94">
        <v>8981</v>
      </c>
      <c r="N8" s="377">
        <v>17672</v>
      </c>
      <c r="O8" s="380">
        <v>246</v>
      </c>
      <c r="P8" s="94">
        <v>233</v>
      </c>
      <c r="Q8" s="94">
        <v>479</v>
      </c>
      <c r="R8" s="641">
        <v>2.7099999999999999E-2</v>
      </c>
      <c r="S8" s="516"/>
      <c r="T8" s="150"/>
      <c r="U8" s="76"/>
      <c r="V8" s="76"/>
      <c r="W8" s="76"/>
      <c r="X8" s="151"/>
      <c r="Y8" s="151"/>
      <c r="Z8" s="76"/>
      <c r="AA8" s="76"/>
      <c r="AB8" s="76"/>
      <c r="AC8" s="76"/>
      <c r="AD8" s="152"/>
      <c r="AE8" s="153"/>
    </row>
    <row r="9" spans="1:31" ht="24.75" customHeight="1" thickBot="1" x14ac:dyDescent="0.25">
      <c r="A9" s="495"/>
      <c r="B9" s="34" t="s">
        <v>5</v>
      </c>
      <c r="C9" s="334">
        <v>15110</v>
      </c>
      <c r="D9" s="335">
        <v>15164</v>
      </c>
      <c r="E9" s="336">
        <v>30274</v>
      </c>
      <c r="F9" s="385">
        <v>185</v>
      </c>
      <c r="G9" s="386">
        <v>164</v>
      </c>
      <c r="H9" s="387">
        <v>349</v>
      </c>
      <c r="I9" s="339">
        <v>175</v>
      </c>
      <c r="J9" s="337">
        <v>190</v>
      </c>
      <c r="K9" s="338">
        <v>365</v>
      </c>
      <c r="L9" s="96">
        <v>14839</v>
      </c>
      <c r="M9" s="97">
        <v>14954</v>
      </c>
      <c r="N9" s="407">
        <v>29793</v>
      </c>
      <c r="O9" s="642">
        <v>271</v>
      </c>
      <c r="P9" s="97">
        <v>210</v>
      </c>
      <c r="Q9" s="97">
        <v>481</v>
      </c>
      <c r="R9" s="643">
        <v>1.61E-2</v>
      </c>
      <c r="S9" s="516"/>
      <c r="T9" s="150"/>
      <c r="U9" s="76"/>
      <c r="V9" s="76"/>
      <c r="W9" s="76"/>
      <c r="X9" s="76"/>
      <c r="Y9" s="76"/>
      <c r="Z9" s="76"/>
      <c r="AA9" s="76"/>
      <c r="AB9" s="76"/>
      <c r="AC9" s="76"/>
      <c r="AD9" s="152"/>
      <c r="AE9" s="152"/>
    </row>
    <row r="10" spans="1:31" ht="24.75" customHeight="1" x14ac:dyDescent="0.2">
      <c r="A10" s="494" t="s">
        <v>103</v>
      </c>
      <c r="B10" s="33" t="s">
        <v>46</v>
      </c>
      <c r="C10" s="324">
        <v>453</v>
      </c>
      <c r="D10" s="332">
        <v>424</v>
      </c>
      <c r="E10" s="327">
        <v>877</v>
      </c>
      <c r="F10" s="413">
        <v>1</v>
      </c>
      <c r="G10" s="414">
        <v>6</v>
      </c>
      <c r="H10" s="415">
        <v>7</v>
      </c>
      <c r="I10" s="342">
        <v>3</v>
      </c>
      <c r="J10" s="341">
        <v>2</v>
      </c>
      <c r="K10" s="343">
        <v>5</v>
      </c>
      <c r="L10" s="92">
        <v>508</v>
      </c>
      <c r="M10" s="94">
        <v>484</v>
      </c>
      <c r="N10" s="377">
        <v>992</v>
      </c>
      <c r="O10" s="380">
        <v>-55</v>
      </c>
      <c r="P10" s="94">
        <v>-60</v>
      </c>
      <c r="Q10" s="94">
        <v>-115</v>
      </c>
      <c r="R10" s="641">
        <v>-0.1159</v>
      </c>
      <c r="S10" s="516"/>
      <c r="T10" s="150"/>
      <c r="U10" s="76"/>
      <c r="V10" s="76"/>
      <c r="W10" s="76"/>
      <c r="X10" s="151"/>
      <c r="Y10" s="151"/>
      <c r="Z10" s="76"/>
      <c r="AA10" s="76"/>
      <c r="AB10" s="76"/>
      <c r="AC10" s="76"/>
      <c r="AD10" s="152"/>
      <c r="AE10" s="153"/>
    </row>
    <row r="11" spans="1:31" ht="24.75" customHeight="1" x14ac:dyDescent="0.2">
      <c r="A11" s="494"/>
      <c r="B11" s="33" t="s">
        <v>47</v>
      </c>
      <c r="C11" s="324">
        <v>697</v>
      </c>
      <c r="D11" s="332">
        <v>748</v>
      </c>
      <c r="E11" s="327">
        <v>1445</v>
      </c>
      <c r="F11" s="375">
        <v>4</v>
      </c>
      <c r="G11" s="378">
        <v>1</v>
      </c>
      <c r="H11" s="379">
        <v>5</v>
      </c>
      <c r="I11" s="330">
        <v>1</v>
      </c>
      <c r="J11" s="328">
        <v>5</v>
      </c>
      <c r="K11" s="344">
        <v>6</v>
      </c>
      <c r="L11" s="92">
        <v>781</v>
      </c>
      <c r="M11" s="94">
        <v>835</v>
      </c>
      <c r="N11" s="377">
        <v>1616</v>
      </c>
      <c r="O11" s="380">
        <v>-84</v>
      </c>
      <c r="P11" s="94">
        <v>-87</v>
      </c>
      <c r="Q11" s="94">
        <v>-171</v>
      </c>
      <c r="R11" s="641">
        <v>-0.10580000000000001</v>
      </c>
      <c r="S11" s="516"/>
      <c r="T11" s="150"/>
      <c r="U11" s="76"/>
      <c r="V11" s="76"/>
      <c r="W11" s="76"/>
      <c r="X11" s="151"/>
      <c r="Y11" s="151"/>
      <c r="Z11" s="76"/>
      <c r="AA11" s="76"/>
      <c r="AB11" s="76"/>
      <c r="AC11" s="76"/>
      <c r="AD11" s="152"/>
      <c r="AE11" s="153"/>
    </row>
    <row r="12" spans="1:31" ht="24.75" customHeight="1" thickBot="1" x14ac:dyDescent="0.25">
      <c r="A12" s="495"/>
      <c r="B12" s="34" t="s">
        <v>5</v>
      </c>
      <c r="C12" s="334">
        <v>1150</v>
      </c>
      <c r="D12" s="335">
        <v>1172</v>
      </c>
      <c r="E12" s="345">
        <v>2322</v>
      </c>
      <c r="F12" s="408">
        <v>5</v>
      </c>
      <c r="G12" s="409">
        <v>7</v>
      </c>
      <c r="H12" s="410">
        <v>12</v>
      </c>
      <c r="I12" s="347">
        <v>4</v>
      </c>
      <c r="J12" s="346">
        <v>7</v>
      </c>
      <c r="K12" s="348">
        <v>11</v>
      </c>
      <c r="L12" s="96">
        <v>1289</v>
      </c>
      <c r="M12" s="97">
        <v>1319</v>
      </c>
      <c r="N12" s="407">
        <v>2608</v>
      </c>
      <c r="O12" s="642">
        <v>-139</v>
      </c>
      <c r="P12" s="97">
        <v>-147</v>
      </c>
      <c r="Q12" s="97">
        <v>-286</v>
      </c>
      <c r="R12" s="643">
        <v>-0.10970000000000001</v>
      </c>
      <c r="S12" s="516"/>
      <c r="T12" s="150"/>
      <c r="U12" s="76"/>
      <c r="V12" s="76"/>
      <c r="W12" s="76"/>
      <c r="X12" s="76"/>
      <c r="Y12" s="76"/>
      <c r="Z12" s="76"/>
      <c r="AA12" s="76"/>
      <c r="AB12" s="76"/>
      <c r="AC12" s="76"/>
      <c r="AD12" s="152"/>
      <c r="AE12" s="152"/>
    </row>
    <row r="13" spans="1:31" ht="24.75" customHeight="1" x14ac:dyDescent="0.2">
      <c r="A13" s="493" t="s">
        <v>59</v>
      </c>
      <c r="B13" s="33" t="s">
        <v>8</v>
      </c>
      <c r="C13" s="324">
        <v>2850</v>
      </c>
      <c r="D13" s="332">
        <v>2940</v>
      </c>
      <c r="E13" s="326">
        <v>5790</v>
      </c>
      <c r="F13" s="371">
        <v>19</v>
      </c>
      <c r="G13" s="372">
        <v>18</v>
      </c>
      <c r="H13" s="373">
        <v>37</v>
      </c>
      <c r="I13" s="351">
        <v>23</v>
      </c>
      <c r="J13" s="349">
        <v>14</v>
      </c>
      <c r="K13" s="350">
        <v>37</v>
      </c>
      <c r="L13" s="92">
        <v>3137</v>
      </c>
      <c r="M13" s="94">
        <v>3239</v>
      </c>
      <c r="N13" s="377">
        <v>6376</v>
      </c>
      <c r="O13" s="380">
        <v>-287</v>
      </c>
      <c r="P13" s="94">
        <v>-299</v>
      </c>
      <c r="Q13" s="94">
        <v>-586</v>
      </c>
      <c r="R13" s="641">
        <v>-9.1899999999999996E-2</v>
      </c>
      <c r="S13" s="516"/>
      <c r="T13" s="150"/>
      <c r="U13" s="76"/>
      <c r="V13" s="76"/>
      <c r="W13" s="76"/>
      <c r="X13" s="151"/>
      <c r="Y13" s="151"/>
      <c r="Z13" s="76"/>
      <c r="AA13" s="76"/>
      <c r="AB13" s="76"/>
      <c r="AC13" s="76"/>
      <c r="AD13" s="152"/>
      <c r="AE13" s="153"/>
    </row>
    <row r="14" spans="1:31" ht="24.75" customHeight="1" x14ac:dyDescent="0.2">
      <c r="A14" s="494"/>
      <c r="B14" s="33" t="s">
        <v>9</v>
      </c>
      <c r="C14" s="324">
        <v>660</v>
      </c>
      <c r="D14" s="332">
        <v>743</v>
      </c>
      <c r="E14" s="326">
        <v>1403</v>
      </c>
      <c r="F14" s="377">
        <v>0</v>
      </c>
      <c r="G14" s="378">
        <v>1</v>
      </c>
      <c r="H14" s="379">
        <v>1</v>
      </c>
      <c r="I14" s="330">
        <v>1</v>
      </c>
      <c r="J14" s="328">
        <v>0</v>
      </c>
      <c r="K14" s="329">
        <v>1</v>
      </c>
      <c r="L14" s="92">
        <v>747</v>
      </c>
      <c r="M14" s="94">
        <v>852</v>
      </c>
      <c r="N14" s="377">
        <v>1599</v>
      </c>
      <c r="O14" s="380">
        <v>-87</v>
      </c>
      <c r="P14" s="94">
        <v>-109</v>
      </c>
      <c r="Q14" s="94">
        <v>-196</v>
      </c>
      <c r="R14" s="641">
        <v>-0.1226</v>
      </c>
      <c r="S14" s="516"/>
      <c r="T14" s="150"/>
      <c r="U14" s="76"/>
      <c r="V14" s="76"/>
      <c r="W14" s="76"/>
      <c r="X14" s="151"/>
      <c r="Y14" s="151"/>
      <c r="Z14" s="76"/>
      <c r="AA14" s="76"/>
      <c r="AB14" s="76"/>
      <c r="AC14" s="76"/>
      <c r="AD14" s="152"/>
      <c r="AE14" s="153"/>
    </row>
    <row r="15" spans="1:31" ht="24.75" customHeight="1" x14ac:dyDescent="0.2">
      <c r="A15" s="494"/>
      <c r="B15" s="33" t="s">
        <v>10</v>
      </c>
      <c r="C15" s="324">
        <v>5245</v>
      </c>
      <c r="D15" s="332">
        <v>5403</v>
      </c>
      <c r="E15" s="326">
        <v>10648</v>
      </c>
      <c r="F15" s="377">
        <v>51</v>
      </c>
      <c r="G15" s="378">
        <v>48</v>
      </c>
      <c r="H15" s="379">
        <v>99</v>
      </c>
      <c r="I15" s="330">
        <v>42</v>
      </c>
      <c r="J15" s="328">
        <v>64</v>
      </c>
      <c r="K15" s="329">
        <v>106</v>
      </c>
      <c r="L15" s="92">
        <v>5413</v>
      </c>
      <c r="M15" s="94">
        <v>5647</v>
      </c>
      <c r="N15" s="377">
        <v>11060</v>
      </c>
      <c r="O15" s="380">
        <v>-168</v>
      </c>
      <c r="P15" s="94">
        <v>-244</v>
      </c>
      <c r="Q15" s="94">
        <v>-412</v>
      </c>
      <c r="R15" s="641">
        <v>-3.73E-2</v>
      </c>
      <c r="S15" s="516"/>
      <c r="T15" s="150"/>
      <c r="U15" s="76"/>
      <c r="V15" s="76"/>
      <c r="W15" s="76"/>
      <c r="X15" s="151"/>
      <c r="Y15" s="151"/>
      <c r="Z15" s="76"/>
      <c r="AA15" s="76"/>
      <c r="AB15" s="76"/>
      <c r="AC15" s="76"/>
      <c r="AD15" s="152"/>
      <c r="AE15" s="153"/>
    </row>
    <row r="16" spans="1:31" ht="24.75" customHeight="1" thickBot="1" x14ac:dyDescent="0.25">
      <c r="A16" s="495"/>
      <c r="B16" s="34" t="s">
        <v>5</v>
      </c>
      <c r="C16" s="334">
        <v>8755</v>
      </c>
      <c r="D16" s="335">
        <v>9086</v>
      </c>
      <c r="E16" s="336">
        <v>17841</v>
      </c>
      <c r="F16" s="385">
        <v>70</v>
      </c>
      <c r="G16" s="386">
        <v>67</v>
      </c>
      <c r="H16" s="387">
        <v>137</v>
      </c>
      <c r="I16" s="339">
        <v>66</v>
      </c>
      <c r="J16" s="337">
        <v>78</v>
      </c>
      <c r="K16" s="338">
        <v>144</v>
      </c>
      <c r="L16" s="96">
        <v>9297</v>
      </c>
      <c r="M16" s="97">
        <v>9738</v>
      </c>
      <c r="N16" s="407">
        <v>19035</v>
      </c>
      <c r="O16" s="642">
        <v>-542</v>
      </c>
      <c r="P16" s="97">
        <v>-652</v>
      </c>
      <c r="Q16" s="97">
        <v>-1194</v>
      </c>
      <c r="R16" s="643">
        <v>-6.2700000000000006E-2</v>
      </c>
      <c r="S16" s="516"/>
      <c r="T16" s="150"/>
      <c r="U16" s="76"/>
      <c r="V16" s="76"/>
      <c r="W16" s="76"/>
      <c r="X16" s="76"/>
      <c r="Y16" s="76"/>
      <c r="Z16" s="76"/>
      <c r="AA16" s="76"/>
      <c r="AB16" s="76"/>
      <c r="AC16" s="76"/>
      <c r="AD16" s="152"/>
      <c r="AE16" s="152"/>
    </row>
    <row r="17" spans="1:31" ht="24.75" customHeight="1" x14ac:dyDescent="0.2">
      <c r="A17" s="493" t="s">
        <v>60</v>
      </c>
      <c r="B17" s="35" t="s">
        <v>11</v>
      </c>
      <c r="C17" s="352">
        <v>6135</v>
      </c>
      <c r="D17" s="353">
        <v>6479</v>
      </c>
      <c r="E17" s="354">
        <v>12614</v>
      </c>
      <c r="F17" s="413">
        <v>57</v>
      </c>
      <c r="G17" s="414">
        <v>68</v>
      </c>
      <c r="H17" s="415">
        <v>125</v>
      </c>
      <c r="I17" s="342">
        <v>56</v>
      </c>
      <c r="J17" s="341">
        <v>46</v>
      </c>
      <c r="K17" s="343">
        <v>102</v>
      </c>
      <c r="L17" s="99">
        <v>6530</v>
      </c>
      <c r="M17" s="100">
        <v>6885</v>
      </c>
      <c r="N17" s="644">
        <v>13415</v>
      </c>
      <c r="O17" s="645">
        <v>-395</v>
      </c>
      <c r="P17" s="100">
        <v>-406</v>
      </c>
      <c r="Q17" s="100">
        <v>-801</v>
      </c>
      <c r="R17" s="646">
        <v>-5.9700000000000003E-2</v>
      </c>
      <c r="S17" s="516"/>
      <c r="T17" s="150"/>
      <c r="U17" s="76"/>
      <c r="V17" s="76"/>
      <c r="W17" s="76"/>
      <c r="X17" s="151"/>
      <c r="Y17" s="151"/>
      <c r="Z17" s="76"/>
      <c r="AA17" s="76"/>
      <c r="AB17" s="76"/>
      <c r="AC17" s="76"/>
      <c r="AD17" s="152"/>
      <c r="AE17" s="153"/>
    </row>
    <row r="18" spans="1:31" ht="24.75" customHeight="1" x14ac:dyDescent="0.2">
      <c r="A18" s="494"/>
      <c r="B18" s="33" t="s">
        <v>12</v>
      </c>
      <c r="C18" s="324">
        <v>2250</v>
      </c>
      <c r="D18" s="332">
        <v>2283</v>
      </c>
      <c r="E18" s="327">
        <v>4533</v>
      </c>
      <c r="F18" s="375">
        <v>16</v>
      </c>
      <c r="G18" s="378">
        <v>16</v>
      </c>
      <c r="H18" s="379">
        <v>32</v>
      </c>
      <c r="I18" s="330">
        <v>10</v>
      </c>
      <c r="J18" s="328">
        <v>20</v>
      </c>
      <c r="K18" s="344">
        <v>30</v>
      </c>
      <c r="L18" s="92">
        <v>2335</v>
      </c>
      <c r="M18" s="94">
        <v>2365</v>
      </c>
      <c r="N18" s="377">
        <v>4700</v>
      </c>
      <c r="O18" s="380">
        <v>-85</v>
      </c>
      <c r="P18" s="94">
        <v>-82</v>
      </c>
      <c r="Q18" s="94">
        <v>-167</v>
      </c>
      <c r="R18" s="641">
        <v>-3.5499999999999997E-2</v>
      </c>
      <c r="S18" s="516"/>
      <c r="T18" s="150"/>
      <c r="U18" s="76"/>
      <c r="V18" s="76"/>
      <c r="W18" s="76"/>
      <c r="X18" s="151"/>
      <c r="Y18" s="151"/>
      <c r="Z18" s="76"/>
      <c r="AA18" s="76"/>
      <c r="AB18" s="76"/>
      <c r="AC18" s="76"/>
      <c r="AD18" s="152"/>
      <c r="AE18" s="153"/>
    </row>
    <row r="19" spans="1:31" ht="24.75" customHeight="1" x14ac:dyDescent="0.2">
      <c r="A19" s="494"/>
      <c r="B19" s="33" t="s">
        <v>13</v>
      </c>
      <c r="C19" s="324">
        <v>3920</v>
      </c>
      <c r="D19" s="332">
        <v>3852</v>
      </c>
      <c r="E19" s="327">
        <v>7772</v>
      </c>
      <c r="F19" s="375">
        <v>45</v>
      </c>
      <c r="G19" s="378">
        <v>29</v>
      </c>
      <c r="H19" s="379">
        <v>74</v>
      </c>
      <c r="I19" s="330">
        <v>24</v>
      </c>
      <c r="J19" s="328">
        <v>28</v>
      </c>
      <c r="K19" s="344">
        <v>52</v>
      </c>
      <c r="L19" s="92">
        <v>4009</v>
      </c>
      <c r="M19" s="94">
        <v>4029</v>
      </c>
      <c r="N19" s="377">
        <v>8038</v>
      </c>
      <c r="O19" s="380">
        <v>-89</v>
      </c>
      <c r="P19" s="94">
        <v>-177</v>
      </c>
      <c r="Q19" s="94">
        <v>-266</v>
      </c>
      <c r="R19" s="641">
        <v>-3.3099999999999997E-2</v>
      </c>
      <c r="S19" s="516"/>
      <c r="T19" s="150"/>
      <c r="U19" s="76"/>
      <c r="V19" s="76"/>
      <c r="W19" s="76"/>
      <c r="X19" s="151"/>
      <c r="Y19" s="151"/>
      <c r="Z19" s="76"/>
      <c r="AA19" s="76"/>
      <c r="AB19" s="76"/>
      <c r="AC19" s="76"/>
      <c r="AD19" s="152"/>
      <c r="AE19" s="153"/>
    </row>
    <row r="20" spans="1:31" ht="24.75" customHeight="1" x14ac:dyDescent="0.2">
      <c r="A20" s="494"/>
      <c r="B20" s="33" t="s">
        <v>14</v>
      </c>
      <c r="C20" s="324">
        <v>2548</v>
      </c>
      <c r="D20" s="332">
        <v>2463</v>
      </c>
      <c r="E20" s="327">
        <v>5011</v>
      </c>
      <c r="F20" s="375">
        <v>15</v>
      </c>
      <c r="G20" s="378">
        <v>20</v>
      </c>
      <c r="H20" s="379">
        <v>35</v>
      </c>
      <c r="I20" s="330">
        <v>21</v>
      </c>
      <c r="J20" s="328">
        <v>17</v>
      </c>
      <c r="K20" s="344">
        <v>38</v>
      </c>
      <c r="L20" s="92">
        <v>2687</v>
      </c>
      <c r="M20" s="94">
        <v>2674</v>
      </c>
      <c r="N20" s="377">
        <v>5361</v>
      </c>
      <c r="O20" s="380">
        <v>-139</v>
      </c>
      <c r="P20" s="94">
        <v>-211</v>
      </c>
      <c r="Q20" s="94">
        <v>-350</v>
      </c>
      <c r="R20" s="641">
        <v>-6.5299999999999997E-2</v>
      </c>
      <c r="S20" s="516"/>
      <c r="T20" s="150"/>
      <c r="U20" s="76"/>
      <c r="V20" s="76"/>
      <c r="W20" s="76"/>
      <c r="X20" s="151"/>
      <c r="Y20" s="151"/>
      <c r="Z20" s="76"/>
      <c r="AA20" s="76"/>
      <c r="AB20" s="76"/>
      <c r="AC20" s="76"/>
      <c r="AD20" s="152"/>
      <c r="AE20" s="153"/>
    </row>
    <row r="21" spans="1:31" ht="24.75" customHeight="1" x14ac:dyDescent="0.2">
      <c r="A21" s="494"/>
      <c r="B21" s="33" t="s">
        <v>15</v>
      </c>
      <c r="C21" s="324">
        <v>1389</v>
      </c>
      <c r="D21" s="332">
        <v>1420</v>
      </c>
      <c r="E21" s="327">
        <v>2809</v>
      </c>
      <c r="F21" s="375">
        <v>17</v>
      </c>
      <c r="G21" s="378">
        <v>12</v>
      </c>
      <c r="H21" s="379">
        <v>29</v>
      </c>
      <c r="I21" s="330">
        <v>11</v>
      </c>
      <c r="J21" s="328">
        <v>11</v>
      </c>
      <c r="K21" s="344">
        <v>22</v>
      </c>
      <c r="L21" s="92">
        <v>1450</v>
      </c>
      <c r="M21" s="94">
        <v>1508</v>
      </c>
      <c r="N21" s="377">
        <v>2958</v>
      </c>
      <c r="O21" s="380">
        <v>-61</v>
      </c>
      <c r="P21" s="94">
        <v>-88</v>
      </c>
      <c r="Q21" s="94">
        <v>-149</v>
      </c>
      <c r="R21" s="641">
        <v>-5.04E-2</v>
      </c>
      <c r="S21" s="516"/>
      <c r="T21" s="150"/>
      <c r="U21" s="76"/>
      <c r="V21" s="76"/>
      <c r="W21" s="76"/>
      <c r="X21" s="151"/>
      <c r="Y21" s="151"/>
      <c r="Z21" s="76"/>
      <c r="AA21" s="76"/>
      <c r="AB21" s="76"/>
      <c r="AC21" s="76"/>
      <c r="AD21" s="152"/>
      <c r="AE21" s="153"/>
    </row>
    <row r="22" spans="1:31" ht="24.75" customHeight="1" x14ac:dyDescent="0.2">
      <c r="A22" s="494"/>
      <c r="B22" s="36" t="s">
        <v>58</v>
      </c>
      <c r="C22" s="356">
        <v>5281</v>
      </c>
      <c r="D22" s="357">
        <v>5431</v>
      </c>
      <c r="E22" s="327">
        <v>10712</v>
      </c>
      <c r="F22" s="375">
        <v>46</v>
      </c>
      <c r="G22" s="378">
        <v>42</v>
      </c>
      <c r="H22" s="379">
        <v>88</v>
      </c>
      <c r="I22" s="330">
        <v>44</v>
      </c>
      <c r="J22" s="328">
        <v>29</v>
      </c>
      <c r="K22" s="344">
        <v>73</v>
      </c>
      <c r="L22" s="102">
        <v>5629</v>
      </c>
      <c r="M22" s="103">
        <v>5824</v>
      </c>
      <c r="N22" s="377">
        <v>11453</v>
      </c>
      <c r="O22" s="380">
        <v>-348</v>
      </c>
      <c r="P22" s="94">
        <v>-393</v>
      </c>
      <c r="Q22" s="94">
        <v>-741</v>
      </c>
      <c r="R22" s="641">
        <v>-6.4699999999999994E-2</v>
      </c>
      <c r="S22" s="516"/>
      <c r="T22" s="150"/>
      <c r="U22" s="76"/>
      <c r="V22" s="76"/>
      <c r="W22" s="76"/>
      <c r="X22" s="76"/>
      <c r="Y22" s="76"/>
      <c r="Z22" s="76"/>
      <c r="AA22" s="76"/>
      <c r="AB22" s="76"/>
      <c r="AC22" s="76"/>
      <c r="AD22" s="152"/>
      <c r="AE22" s="153"/>
    </row>
    <row r="23" spans="1:31" ht="24.75" customHeight="1" thickBot="1" x14ac:dyDescent="0.25">
      <c r="A23" s="495"/>
      <c r="B23" s="34" t="s">
        <v>5</v>
      </c>
      <c r="C23" s="334">
        <v>21523</v>
      </c>
      <c r="D23" s="335">
        <v>21928</v>
      </c>
      <c r="E23" s="345">
        <v>43451</v>
      </c>
      <c r="F23" s="408">
        <v>196</v>
      </c>
      <c r="G23" s="409">
        <v>187</v>
      </c>
      <c r="H23" s="410">
        <v>383</v>
      </c>
      <c r="I23" s="347">
        <v>166</v>
      </c>
      <c r="J23" s="346">
        <v>151</v>
      </c>
      <c r="K23" s="348">
        <v>317</v>
      </c>
      <c r="L23" s="96">
        <v>22640</v>
      </c>
      <c r="M23" s="97">
        <v>23285</v>
      </c>
      <c r="N23" s="407">
        <v>45925</v>
      </c>
      <c r="O23" s="642">
        <v>-1117</v>
      </c>
      <c r="P23" s="97">
        <v>-1357</v>
      </c>
      <c r="Q23" s="97">
        <v>-2474</v>
      </c>
      <c r="R23" s="643">
        <v>-5.3900000000000003E-2</v>
      </c>
      <c r="S23" s="516"/>
      <c r="T23" s="150"/>
      <c r="U23" s="76"/>
      <c r="V23" s="76"/>
      <c r="W23" s="76"/>
      <c r="X23" s="76"/>
      <c r="Y23" s="76"/>
      <c r="Z23" s="76"/>
      <c r="AA23" s="76"/>
      <c r="AB23" s="76"/>
      <c r="AC23" s="76"/>
      <c r="AD23" s="152"/>
      <c r="AE23" s="152"/>
    </row>
    <row r="24" spans="1:31" ht="24.75" customHeight="1" x14ac:dyDescent="0.2">
      <c r="A24" s="493" t="s">
        <v>61</v>
      </c>
      <c r="B24" s="33" t="s">
        <v>16</v>
      </c>
      <c r="C24" s="324">
        <v>1708</v>
      </c>
      <c r="D24" s="332">
        <v>1745</v>
      </c>
      <c r="E24" s="326">
        <v>3453</v>
      </c>
      <c r="F24" s="371">
        <v>13</v>
      </c>
      <c r="G24" s="372">
        <v>19</v>
      </c>
      <c r="H24" s="373">
        <v>32</v>
      </c>
      <c r="I24" s="351">
        <v>15</v>
      </c>
      <c r="J24" s="349">
        <v>9</v>
      </c>
      <c r="K24" s="350">
        <v>24</v>
      </c>
      <c r="L24" s="92">
        <v>1814</v>
      </c>
      <c r="M24" s="94">
        <v>1895</v>
      </c>
      <c r="N24" s="377">
        <v>3709</v>
      </c>
      <c r="O24" s="380">
        <v>-106</v>
      </c>
      <c r="P24" s="94">
        <v>-150</v>
      </c>
      <c r="Q24" s="94">
        <v>-256</v>
      </c>
      <c r="R24" s="641">
        <v>-6.9000000000000006E-2</v>
      </c>
      <c r="S24" s="516"/>
      <c r="T24" s="150"/>
      <c r="U24" s="76"/>
      <c r="V24" s="76"/>
      <c r="W24" s="76"/>
      <c r="X24" s="151"/>
      <c r="Y24" s="151"/>
      <c r="Z24" s="76"/>
      <c r="AA24" s="76"/>
      <c r="AB24" s="76"/>
      <c r="AC24" s="76"/>
      <c r="AD24" s="152"/>
      <c r="AE24" s="153"/>
    </row>
    <row r="25" spans="1:31" ht="24.75" customHeight="1" x14ac:dyDescent="0.2">
      <c r="A25" s="494"/>
      <c r="B25" s="33" t="s">
        <v>17</v>
      </c>
      <c r="C25" s="324">
        <v>1227</v>
      </c>
      <c r="D25" s="332">
        <v>1375</v>
      </c>
      <c r="E25" s="326">
        <v>2602</v>
      </c>
      <c r="F25" s="377">
        <v>18</v>
      </c>
      <c r="G25" s="378">
        <v>17</v>
      </c>
      <c r="H25" s="379">
        <v>35</v>
      </c>
      <c r="I25" s="330">
        <v>13</v>
      </c>
      <c r="J25" s="328">
        <v>20</v>
      </c>
      <c r="K25" s="329">
        <v>33</v>
      </c>
      <c r="L25" s="92">
        <v>1280</v>
      </c>
      <c r="M25" s="94">
        <v>1423</v>
      </c>
      <c r="N25" s="377">
        <v>2703</v>
      </c>
      <c r="O25" s="380">
        <v>-53</v>
      </c>
      <c r="P25" s="94">
        <v>-48</v>
      </c>
      <c r="Q25" s="94">
        <v>-101</v>
      </c>
      <c r="R25" s="641">
        <v>-3.7400000000000003E-2</v>
      </c>
      <c r="S25" s="516"/>
      <c r="T25" s="150"/>
      <c r="U25" s="76"/>
      <c r="V25" s="76"/>
      <c r="W25" s="76"/>
      <c r="X25" s="151"/>
      <c r="Y25" s="151"/>
      <c r="Z25" s="76"/>
      <c r="AA25" s="76"/>
      <c r="AB25" s="76"/>
      <c r="AC25" s="76"/>
      <c r="AD25" s="152"/>
      <c r="AE25" s="153"/>
    </row>
    <row r="26" spans="1:31" ht="24.75" customHeight="1" x14ac:dyDescent="0.2">
      <c r="A26" s="494"/>
      <c r="B26" s="33" t="s">
        <v>18</v>
      </c>
      <c r="C26" s="324">
        <v>2733</v>
      </c>
      <c r="D26" s="332">
        <v>2732</v>
      </c>
      <c r="E26" s="326">
        <v>5465</v>
      </c>
      <c r="F26" s="377">
        <v>36</v>
      </c>
      <c r="G26" s="378">
        <v>18</v>
      </c>
      <c r="H26" s="379">
        <v>54</v>
      </c>
      <c r="I26" s="330">
        <v>34</v>
      </c>
      <c r="J26" s="328">
        <v>26</v>
      </c>
      <c r="K26" s="329">
        <v>60</v>
      </c>
      <c r="L26" s="92">
        <v>2830</v>
      </c>
      <c r="M26" s="94">
        <v>2872</v>
      </c>
      <c r="N26" s="377">
        <v>5702</v>
      </c>
      <c r="O26" s="380">
        <v>-97</v>
      </c>
      <c r="P26" s="94">
        <v>-140</v>
      </c>
      <c r="Q26" s="94">
        <v>-237</v>
      </c>
      <c r="R26" s="641">
        <v>-4.1599999999999998E-2</v>
      </c>
      <c r="S26" s="516"/>
      <c r="T26" s="150"/>
      <c r="U26" s="76"/>
      <c r="V26" s="76"/>
      <c r="W26" s="76"/>
      <c r="X26" s="151"/>
      <c r="Y26" s="151"/>
      <c r="Z26" s="76"/>
      <c r="AA26" s="76"/>
      <c r="AB26" s="76"/>
      <c r="AC26" s="76"/>
      <c r="AD26" s="152"/>
      <c r="AE26" s="153"/>
    </row>
    <row r="27" spans="1:31" ht="24.75" customHeight="1" x14ac:dyDescent="0.2">
      <c r="A27" s="494"/>
      <c r="B27" s="37" t="s">
        <v>54</v>
      </c>
      <c r="C27" s="324">
        <v>7213</v>
      </c>
      <c r="D27" s="332">
        <v>7630</v>
      </c>
      <c r="E27" s="326">
        <v>14843</v>
      </c>
      <c r="F27" s="377">
        <v>80</v>
      </c>
      <c r="G27" s="378">
        <v>43</v>
      </c>
      <c r="H27" s="379">
        <v>123</v>
      </c>
      <c r="I27" s="330">
        <v>47</v>
      </c>
      <c r="J27" s="328">
        <v>61</v>
      </c>
      <c r="K27" s="329">
        <v>108</v>
      </c>
      <c r="L27" s="92">
        <v>7676</v>
      </c>
      <c r="M27" s="94">
        <v>8209</v>
      </c>
      <c r="N27" s="377">
        <v>15885</v>
      </c>
      <c r="O27" s="380">
        <v>-463</v>
      </c>
      <c r="P27" s="94">
        <v>-579</v>
      </c>
      <c r="Q27" s="94">
        <v>-1042</v>
      </c>
      <c r="R27" s="641">
        <v>-6.5600000000000006E-2</v>
      </c>
      <c r="S27" s="516"/>
      <c r="T27" s="3"/>
      <c r="U27" s="76"/>
      <c r="V27" s="76"/>
      <c r="W27" s="76"/>
      <c r="X27" s="151"/>
      <c r="Y27" s="151"/>
      <c r="Z27" s="76"/>
      <c r="AA27" s="76"/>
      <c r="AB27" s="76"/>
      <c r="AC27" s="76"/>
      <c r="AD27" s="152"/>
      <c r="AE27" s="153"/>
    </row>
    <row r="28" spans="1:31" ht="24.75" customHeight="1" thickBot="1" x14ac:dyDescent="0.25">
      <c r="A28" s="495"/>
      <c r="B28" s="34" t="s">
        <v>5</v>
      </c>
      <c r="C28" s="334">
        <v>12881</v>
      </c>
      <c r="D28" s="335">
        <v>13482</v>
      </c>
      <c r="E28" s="336">
        <v>26363</v>
      </c>
      <c r="F28" s="385">
        <v>147</v>
      </c>
      <c r="G28" s="386">
        <v>97</v>
      </c>
      <c r="H28" s="387">
        <v>244</v>
      </c>
      <c r="I28" s="339">
        <v>109</v>
      </c>
      <c r="J28" s="337">
        <v>116</v>
      </c>
      <c r="K28" s="338">
        <v>225</v>
      </c>
      <c r="L28" s="96">
        <v>13600</v>
      </c>
      <c r="M28" s="97">
        <v>14399</v>
      </c>
      <c r="N28" s="407">
        <v>27999</v>
      </c>
      <c r="O28" s="642">
        <v>-719</v>
      </c>
      <c r="P28" s="97">
        <v>-917</v>
      </c>
      <c r="Q28" s="97">
        <v>-1636</v>
      </c>
      <c r="R28" s="643">
        <v>-5.8400000000000001E-2</v>
      </c>
      <c r="S28" s="516"/>
      <c r="T28" s="150"/>
      <c r="U28" s="76"/>
      <c r="V28" s="76"/>
      <c r="W28" s="76"/>
      <c r="X28" s="76"/>
      <c r="Y28" s="76"/>
      <c r="Z28" s="76"/>
      <c r="AA28" s="76"/>
      <c r="AB28" s="76"/>
      <c r="AC28" s="76"/>
      <c r="AD28" s="152"/>
      <c r="AE28" s="152"/>
    </row>
    <row r="29" spans="1:31" ht="24.75" customHeight="1" x14ac:dyDescent="0.2">
      <c r="A29" s="493" t="s">
        <v>56</v>
      </c>
      <c r="B29" s="33" t="s">
        <v>19</v>
      </c>
      <c r="C29" s="324">
        <v>14595</v>
      </c>
      <c r="D29" s="332">
        <v>15041</v>
      </c>
      <c r="E29" s="327">
        <v>29636</v>
      </c>
      <c r="F29" s="413">
        <v>153</v>
      </c>
      <c r="G29" s="414">
        <v>147</v>
      </c>
      <c r="H29" s="415">
        <v>300</v>
      </c>
      <c r="I29" s="342">
        <v>153</v>
      </c>
      <c r="J29" s="341">
        <v>169</v>
      </c>
      <c r="K29" s="343">
        <v>322</v>
      </c>
      <c r="L29" s="92">
        <v>14886</v>
      </c>
      <c r="M29" s="94">
        <v>15381</v>
      </c>
      <c r="N29" s="377">
        <v>30267</v>
      </c>
      <c r="O29" s="380">
        <v>-291</v>
      </c>
      <c r="P29" s="94">
        <v>-340</v>
      </c>
      <c r="Q29" s="94">
        <v>-631</v>
      </c>
      <c r="R29" s="641">
        <v>-2.0799999999999999E-2</v>
      </c>
      <c r="S29" s="516"/>
      <c r="T29" s="150"/>
      <c r="U29" s="76"/>
      <c r="V29" s="76"/>
      <c r="W29" s="76"/>
      <c r="X29" s="76"/>
      <c r="Y29" s="76"/>
      <c r="Z29" s="76"/>
      <c r="AA29" s="76"/>
      <c r="AB29" s="76"/>
      <c r="AC29" s="76"/>
      <c r="AD29" s="152"/>
      <c r="AE29" s="153"/>
    </row>
    <row r="30" spans="1:31" ht="24.75" customHeight="1" thickBot="1" x14ac:dyDescent="0.25">
      <c r="A30" s="495"/>
      <c r="B30" s="34" t="s">
        <v>5</v>
      </c>
      <c r="C30" s="334">
        <v>14595</v>
      </c>
      <c r="D30" s="335">
        <v>15041</v>
      </c>
      <c r="E30" s="345">
        <v>29636</v>
      </c>
      <c r="F30" s="408">
        <v>153</v>
      </c>
      <c r="G30" s="409">
        <v>147</v>
      </c>
      <c r="H30" s="410">
        <v>300</v>
      </c>
      <c r="I30" s="347">
        <v>153</v>
      </c>
      <c r="J30" s="346">
        <v>169</v>
      </c>
      <c r="K30" s="348">
        <v>322</v>
      </c>
      <c r="L30" s="96">
        <v>14886</v>
      </c>
      <c r="M30" s="97">
        <v>15381</v>
      </c>
      <c r="N30" s="407">
        <v>30267</v>
      </c>
      <c r="O30" s="642">
        <v>-291</v>
      </c>
      <c r="P30" s="97">
        <v>-340</v>
      </c>
      <c r="Q30" s="97">
        <v>-631</v>
      </c>
      <c r="R30" s="643">
        <v>-2.0799999999999999E-2</v>
      </c>
      <c r="S30" s="516"/>
      <c r="T30" s="150"/>
      <c r="U30" s="76"/>
      <c r="V30" s="76"/>
      <c r="W30" s="76"/>
      <c r="X30" s="76"/>
      <c r="Y30" s="76"/>
      <c r="Z30" s="76"/>
      <c r="AA30" s="76"/>
      <c r="AB30" s="76"/>
      <c r="AC30" s="76"/>
      <c r="AD30" s="152"/>
      <c r="AE30" s="152"/>
    </row>
    <row r="31" spans="1:31" ht="24.75" customHeight="1" x14ac:dyDescent="0.2">
      <c r="A31" s="493" t="s">
        <v>62</v>
      </c>
      <c r="B31" s="35" t="s">
        <v>20</v>
      </c>
      <c r="C31" s="352">
        <v>5725</v>
      </c>
      <c r="D31" s="353">
        <v>5735</v>
      </c>
      <c r="E31" s="358">
        <v>11460</v>
      </c>
      <c r="F31" s="371">
        <v>57</v>
      </c>
      <c r="G31" s="372">
        <v>58</v>
      </c>
      <c r="H31" s="373">
        <v>115</v>
      </c>
      <c r="I31" s="351">
        <v>50</v>
      </c>
      <c r="J31" s="349">
        <v>65</v>
      </c>
      <c r="K31" s="350">
        <v>115</v>
      </c>
      <c r="L31" s="99">
        <v>6018</v>
      </c>
      <c r="M31" s="100">
        <v>6024</v>
      </c>
      <c r="N31" s="644">
        <v>12042</v>
      </c>
      <c r="O31" s="645">
        <v>-293</v>
      </c>
      <c r="P31" s="100">
        <v>-289</v>
      </c>
      <c r="Q31" s="100">
        <v>-582</v>
      </c>
      <c r="R31" s="646">
        <v>-4.8300000000000003E-2</v>
      </c>
      <c r="S31" s="516"/>
      <c r="T31" s="150"/>
      <c r="U31" s="76"/>
      <c r="V31" s="76"/>
      <c r="W31" s="76"/>
      <c r="X31" s="151"/>
      <c r="Y31" s="151"/>
      <c r="Z31" s="76"/>
      <c r="AA31" s="76"/>
      <c r="AB31" s="76"/>
      <c r="AC31" s="76"/>
      <c r="AD31" s="152"/>
      <c r="AE31" s="153"/>
    </row>
    <row r="32" spans="1:31" ht="24.75" customHeight="1" x14ac:dyDescent="0.2">
      <c r="A32" s="494"/>
      <c r="B32" s="33" t="s">
        <v>21</v>
      </c>
      <c r="C32" s="324">
        <v>4504</v>
      </c>
      <c r="D32" s="332">
        <v>4535</v>
      </c>
      <c r="E32" s="326">
        <v>9039</v>
      </c>
      <c r="F32" s="377">
        <v>47</v>
      </c>
      <c r="G32" s="378">
        <v>56</v>
      </c>
      <c r="H32" s="379">
        <v>103</v>
      </c>
      <c r="I32" s="330">
        <v>53</v>
      </c>
      <c r="J32" s="328">
        <v>40</v>
      </c>
      <c r="K32" s="329">
        <v>93</v>
      </c>
      <c r="L32" s="92">
        <v>4609</v>
      </c>
      <c r="M32" s="94">
        <v>4633</v>
      </c>
      <c r="N32" s="377">
        <v>9242</v>
      </c>
      <c r="O32" s="380">
        <v>-105</v>
      </c>
      <c r="P32" s="94">
        <v>-98</v>
      </c>
      <c r="Q32" s="94">
        <v>-203</v>
      </c>
      <c r="R32" s="641">
        <v>-2.1999999999999999E-2</v>
      </c>
      <c r="S32" s="516"/>
      <c r="T32" s="150"/>
      <c r="U32" s="76"/>
      <c r="V32" s="76"/>
      <c r="W32" s="76"/>
      <c r="X32" s="151"/>
      <c r="Y32" s="151"/>
      <c r="Z32" s="76"/>
      <c r="AA32" s="76"/>
      <c r="AB32" s="76"/>
      <c r="AC32" s="76"/>
      <c r="AD32" s="152"/>
      <c r="AE32" s="153"/>
    </row>
    <row r="33" spans="1:31" ht="24.75" customHeight="1" x14ac:dyDescent="0.2">
      <c r="A33" s="494"/>
      <c r="B33" s="33" t="s">
        <v>22</v>
      </c>
      <c r="C33" s="324">
        <v>4510</v>
      </c>
      <c r="D33" s="332">
        <v>4430</v>
      </c>
      <c r="E33" s="326">
        <v>8940</v>
      </c>
      <c r="F33" s="377">
        <v>49</v>
      </c>
      <c r="G33" s="378">
        <v>41</v>
      </c>
      <c r="H33" s="379">
        <v>90</v>
      </c>
      <c r="I33" s="330">
        <v>50</v>
      </c>
      <c r="J33" s="328">
        <v>51</v>
      </c>
      <c r="K33" s="329">
        <v>101</v>
      </c>
      <c r="L33" s="92">
        <v>4630</v>
      </c>
      <c r="M33" s="94">
        <v>4552</v>
      </c>
      <c r="N33" s="377">
        <v>9182</v>
      </c>
      <c r="O33" s="380">
        <v>-120</v>
      </c>
      <c r="P33" s="94">
        <v>-122</v>
      </c>
      <c r="Q33" s="94">
        <v>-242</v>
      </c>
      <c r="R33" s="641">
        <v>-2.64E-2</v>
      </c>
      <c r="S33" s="516"/>
      <c r="T33" s="150"/>
      <c r="U33" s="76"/>
      <c r="V33" s="76"/>
      <c r="W33" s="76"/>
      <c r="X33" s="151"/>
      <c r="Y33" s="151"/>
      <c r="Z33" s="76"/>
      <c r="AA33" s="76"/>
      <c r="AB33" s="76"/>
      <c r="AC33" s="76"/>
      <c r="AD33" s="152"/>
      <c r="AE33" s="153"/>
    </row>
    <row r="34" spans="1:31" ht="24.75" customHeight="1" x14ac:dyDescent="0.2">
      <c r="A34" s="494"/>
      <c r="B34" s="33" t="s">
        <v>23</v>
      </c>
      <c r="C34" s="324">
        <v>15069</v>
      </c>
      <c r="D34" s="332">
        <v>13631</v>
      </c>
      <c r="E34" s="326">
        <v>28700</v>
      </c>
      <c r="F34" s="377">
        <v>161</v>
      </c>
      <c r="G34" s="378">
        <v>156</v>
      </c>
      <c r="H34" s="379">
        <v>317</v>
      </c>
      <c r="I34" s="330">
        <v>181</v>
      </c>
      <c r="J34" s="328">
        <v>135</v>
      </c>
      <c r="K34" s="329">
        <v>316</v>
      </c>
      <c r="L34" s="92">
        <v>15308</v>
      </c>
      <c r="M34" s="94">
        <v>13901</v>
      </c>
      <c r="N34" s="377">
        <v>29209</v>
      </c>
      <c r="O34" s="380">
        <v>-239</v>
      </c>
      <c r="P34" s="94">
        <v>-270</v>
      </c>
      <c r="Q34" s="94">
        <v>-509</v>
      </c>
      <c r="R34" s="641">
        <v>-1.7399999999999999E-2</v>
      </c>
      <c r="S34" s="516"/>
      <c r="T34" s="150"/>
      <c r="U34" s="76"/>
      <c r="V34" s="76"/>
      <c r="W34" s="76"/>
      <c r="X34" s="151"/>
      <c r="Y34" s="151"/>
      <c r="Z34" s="76"/>
      <c r="AA34" s="76"/>
      <c r="AB34" s="76"/>
      <c r="AC34" s="76"/>
      <c r="AD34" s="152"/>
      <c r="AE34" s="153"/>
    </row>
    <row r="35" spans="1:31" ht="24.75" customHeight="1" x14ac:dyDescent="0.2">
      <c r="A35" s="494"/>
      <c r="B35" s="33" t="s">
        <v>24</v>
      </c>
      <c r="C35" s="324">
        <v>10690</v>
      </c>
      <c r="D35" s="332">
        <v>10620</v>
      </c>
      <c r="E35" s="326">
        <v>21310</v>
      </c>
      <c r="F35" s="377">
        <v>112</v>
      </c>
      <c r="G35" s="378">
        <v>107</v>
      </c>
      <c r="H35" s="379">
        <v>219</v>
      </c>
      <c r="I35" s="330">
        <v>125</v>
      </c>
      <c r="J35" s="328">
        <v>106</v>
      </c>
      <c r="K35" s="329">
        <v>231</v>
      </c>
      <c r="L35" s="92">
        <v>10977</v>
      </c>
      <c r="M35" s="94">
        <v>10868</v>
      </c>
      <c r="N35" s="377">
        <v>21845</v>
      </c>
      <c r="O35" s="380">
        <v>-287</v>
      </c>
      <c r="P35" s="94">
        <v>-248</v>
      </c>
      <c r="Q35" s="94">
        <v>-535</v>
      </c>
      <c r="R35" s="641">
        <v>-2.4500000000000001E-2</v>
      </c>
      <c r="S35" s="516"/>
      <c r="T35" s="150"/>
      <c r="U35" s="76"/>
      <c r="V35" s="76"/>
      <c r="W35" s="76"/>
      <c r="X35" s="151"/>
      <c r="Y35" s="151"/>
      <c r="Z35" s="76"/>
      <c r="AA35" s="76"/>
      <c r="AB35" s="76"/>
      <c r="AC35" s="76"/>
      <c r="AD35" s="152"/>
      <c r="AE35" s="153"/>
    </row>
    <row r="36" spans="1:31" ht="24.75" customHeight="1" thickBot="1" x14ac:dyDescent="0.25">
      <c r="A36" s="495"/>
      <c r="B36" s="34" t="s">
        <v>5</v>
      </c>
      <c r="C36" s="356">
        <v>40498</v>
      </c>
      <c r="D36" s="357">
        <v>38951</v>
      </c>
      <c r="E36" s="359">
        <v>79449</v>
      </c>
      <c r="F36" s="385">
        <v>426</v>
      </c>
      <c r="G36" s="386">
        <v>418</v>
      </c>
      <c r="H36" s="387">
        <v>844</v>
      </c>
      <c r="I36" s="339">
        <v>459</v>
      </c>
      <c r="J36" s="337">
        <v>397</v>
      </c>
      <c r="K36" s="338">
        <v>856</v>
      </c>
      <c r="L36" s="102">
        <v>41542</v>
      </c>
      <c r="M36" s="103">
        <v>39978</v>
      </c>
      <c r="N36" s="385">
        <v>81520</v>
      </c>
      <c r="O36" s="642">
        <v>-1044</v>
      </c>
      <c r="P36" s="97">
        <v>-1027</v>
      </c>
      <c r="Q36" s="97">
        <v>-2071</v>
      </c>
      <c r="R36" s="643">
        <v>-2.5399999999999999E-2</v>
      </c>
      <c r="S36" s="516"/>
      <c r="T36" s="150"/>
      <c r="W36" s="76"/>
      <c r="X36" s="76"/>
      <c r="Y36" s="76"/>
      <c r="Z36" s="76"/>
      <c r="AA36" s="76"/>
      <c r="AB36" s="76"/>
      <c r="AC36" s="76"/>
      <c r="AD36" s="152"/>
      <c r="AE36" s="152"/>
    </row>
    <row r="37" spans="1:31" ht="24.75" customHeight="1" thickBot="1" x14ac:dyDescent="0.25">
      <c r="A37" s="38"/>
      <c r="B37" s="39" t="s">
        <v>5</v>
      </c>
      <c r="C37" s="360">
        <v>114512</v>
      </c>
      <c r="D37" s="106">
        <v>114824</v>
      </c>
      <c r="E37" s="361">
        <v>229336</v>
      </c>
      <c r="F37" s="362">
        <v>1182</v>
      </c>
      <c r="G37" s="106">
        <v>1087</v>
      </c>
      <c r="H37" s="363">
        <v>2269</v>
      </c>
      <c r="I37" s="364">
        <v>1132</v>
      </c>
      <c r="J37" s="106">
        <v>1108</v>
      </c>
      <c r="K37" s="365">
        <v>2240</v>
      </c>
      <c r="L37" s="105">
        <v>118093</v>
      </c>
      <c r="M37" s="106">
        <v>119054</v>
      </c>
      <c r="N37" s="647">
        <v>237147</v>
      </c>
      <c r="O37" s="648">
        <v>-3581</v>
      </c>
      <c r="P37" s="649">
        <v>-4230</v>
      </c>
      <c r="Q37" s="650">
        <v>-7811</v>
      </c>
      <c r="R37" s="651">
        <v>-3.2899999999999999E-2</v>
      </c>
      <c r="S37" s="208"/>
      <c r="T37" s="150"/>
      <c r="W37" s="76"/>
      <c r="X37" s="76"/>
      <c r="Y37" s="76"/>
      <c r="Z37" s="76"/>
      <c r="AA37" s="76"/>
      <c r="AB37" s="76"/>
      <c r="AC37" s="76"/>
      <c r="AD37" s="152"/>
      <c r="AE37" s="152"/>
    </row>
    <row r="38" spans="1:31" ht="24.75" customHeight="1" x14ac:dyDescent="0.2">
      <c r="A38" s="40"/>
      <c r="B38" s="41" t="s">
        <v>25</v>
      </c>
      <c r="C38" s="369">
        <v>133269</v>
      </c>
      <c r="D38" s="109">
        <v>141714</v>
      </c>
      <c r="E38" s="370">
        <v>274983</v>
      </c>
      <c r="F38" s="371">
        <v>1501</v>
      </c>
      <c r="G38" s="372">
        <v>1362</v>
      </c>
      <c r="H38" s="373">
        <v>2863</v>
      </c>
      <c r="I38" s="374">
        <v>1504</v>
      </c>
      <c r="J38" s="372">
        <v>1458</v>
      </c>
      <c r="K38" s="373">
        <v>2962</v>
      </c>
      <c r="L38" s="108">
        <v>135496</v>
      </c>
      <c r="M38" s="109">
        <v>143833</v>
      </c>
      <c r="N38" s="652">
        <v>279329</v>
      </c>
      <c r="O38" s="645">
        <v>-2227</v>
      </c>
      <c r="P38" s="100">
        <v>-2119</v>
      </c>
      <c r="Q38" s="100">
        <v>-4346</v>
      </c>
      <c r="R38" s="646">
        <v>-1.5599999999999999E-2</v>
      </c>
      <c r="S38" s="208"/>
      <c r="T38" s="219"/>
      <c r="W38" s="76"/>
      <c r="X38" s="151"/>
      <c r="Y38" s="151"/>
      <c r="Z38" s="76"/>
      <c r="AA38" s="76"/>
      <c r="AB38" s="76"/>
      <c r="AC38" s="76"/>
      <c r="AD38" s="152"/>
      <c r="AE38" s="153"/>
    </row>
    <row r="39" spans="1:31" ht="24.75" customHeight="1" x14ac:dyDescent="0.2">
      <c r="A39" s="42"/>
      <c r="B39" s="43" t="s">
        <v>26</v>
      </c>
      <c r="C39" s="375">
        <v>150009</v>
      </c>
      <c r="D39" s="112">
        <v>157523</v>
      </c>
      <c r="E39" s="376">
        <v>307532</v>
      </c>
      <c r="F39" s="377">
        <v>1775</v>
      </c>
      <c r="G39" s="378">
        <v>1729</v>
      </c>
      <c r="H39" s="379">
        <v>3504</v>
      </c>
      <c r="I39" s="111">
        <v>1874</v>
      </c>
      <c r="J39" s="378">
        <v>1761</v>
      </c>
      <c r="K39" s="379">
        <v>3635</v>
      </c>
      <c r="L39" s="111">
        <v>151473</v>
      </c>
      <c r="M39" s="112">
        <v>158949</v>
      </c>
      <c r="N39" s="377">
        <v>310422</v>
      </c>
      <c r="O39" s="380">
        <v>-1464</v>
      </c>
      <c r="P39" s="94">
        <v>-1426</v>
      </c>
      <c r="Q39" s="94">
        <v>-2890</v>
      </c>
      <c r="R39" s="641">
        <v>-9.2999999999999992E-3</v>
      </c>
      <c r="S39" s="208"/>
      <c r="T39" s="219"/>
      <c r="W39" s="76"/>
      <c r="X39" s="76"/>
      <c r="Y39" s="76"/>
      <c r="Z39" s="76"/>
      <c r="AA39" s="76"/>
      <c r="AB39" s="76"/>
      <c r="AC39" s="76"/>
      <c r="AD39" s="152"/>
      <c r="AE39" s="153"/>
    </row>
    <row r="40" spans="1:31" ht="24.75" customHeight="1" x14ac:dyDescent="0.2">
      <c r="A40" s="42"/>
      <c r="B40" s="43" t="s">
        <v>27</v>
      </c>
      <c r="C40" s="375">
        <v>42399</v>
      </c>
      <c r="D40" s="112">
        <v>46075</v>
      </c>
      <c r="E40" s="376">
        <v>88474</v>
      </c>
      <c r="F40" s="377">
        <v>381</v>
      </c>
      <c r="G40" s="378">
        <v>426</v>
      </c>
      <c r="H40" s="379">
        <v>807</v>
      </c>
      <c r="I40" s="111">
        <v>395</v>
      </c>
      <c r="J40" s="378">
        <v>390</v>
      </c>
      <c r="K40" s="379">
        <v>785</v>
      </c>
      <c r="L40" s="111">
        <v>44500</v>
      </c>
      <c r="M40" s="112">
        <v>48482</v>
      </c>
      <c r="N40" s="377">
        <v>92982</v>
      </c>
      <c r="O40" s="380">
        <v>-2101</v>
      </c>
      <c r="P40" s="94">
        <v>-2407</v>
      </c>
      <c r="Q40" s="94">
        <v>-4508</v>
      </c>
      <c r="R40" s="641">
        <v>-4.8500000000000001E-2</v>
      </c>
      <c r="S40" s="208"/>
      <c r="T40" s="219"/>
      <c r="W40" s="76"/>
      <c r="X40" s="76"/>
      <c r="Y40" s="76"/>
      <c r="Z40" s="76"/>
      <c r="AA40" s="76"/>
      <c r="AB40" s="76"/>
      <c r="AC40" s="76"/>
      <c r="AD40" s="152"/>
      <c r="AE40" s="153"/>
    </row>
    <row r="41" spans="1:31" ht="24.75" customHeight="1" x14ac:dyDescent="0.2">
      <c r="A41" s="42"/>
      <c r="B41" s="43" t="s">
        <v>28</v>
      </c>
      <c r="C41" s="375">
        <v>83626</v>
      </c>
      <c r="D41" s="112">
        <v>83729</v>
      </c>
      <c r="E41" s="376">
        <v>167355</v>
      </c>
      <c r="F41" s="377">
        <v>953</v>
      </c>
      <c r="G41" s="378">
        <v>971</v>
      </c>
      <c r="H41" s="379">
        <v>1924</v>
      </c>
      <c r="I41" s="111">
        <v>1101</v>
      </c>
      <c r="J41" s="378">
        <v>882</v>
      </c>
      <c r="K41" s="379">
        <v>1983</v>
      </c>
      <c r="L41" s="111">
        <v>84141</v>
      </c>
      <c r="M41" s="112">
        <v>84233</v>
      </c>
      <c r="N41" s="377">
        <v>168374</v>
      </c>
      <c r="O41" s="380">
        <v>-515</v>
      </c>
      <c r="P41" s="94">
        <v>-504</v>
      </c>
      <c r="Q41" s="94">
        <v>-1019</v>
      </c>
      <c r="R41" s="641">
        <v>-6.1000000000000004E-3</v>
      </c>
      <c r="S41" s="208"/>
      <c r="T41" s="219"/>
      <c r="W41" s="76"/>
      <c r="X41" s="76"/>
      <c r="Y41" s="76"/>
      <c r="Z41" s="76"/>
      <c r="AA41" s="76"/>
      <c r="AB41" s="76"/>
      <c r="AC41" s="76"/>
      <c r="AD41" s="152"/>
      <c r="AE41" s="153"/>
    </row>
    <row r="42" spans="1:31" ht="24.75" customHeight="1" x14ac:dyDescent="0.2">
      <c r="A42" s="42"/>
      <c r="B42" s="43" t="s">
        <v>29</v>
      </c>
      <c r="C42" s="375">
        <v>89452</v>
      </c>
      <c r="D42" s="112">
        <v>86597</v>
      </c>
      <c r="E42" s="376">
        <v>176049</v>
      </c>
      <c r="F42" s="377">
        <v>1064</v>
      </c>
      <c r="G42" s="378">
        <v>1033</v>
      </c>
      <c r="H42" s="379">
        <v>2097</v>
      </c>
      <c r="I42" s="111">
        <v>1087</v>
      </c>
      <c r="J42" s="378">
        <v>996</v>
      </c>
      <c r="K42" s="379">
        <v>2083</v>
      </c>
      <c r="L42" s="111">
        <v>90291</v>
      </c>
      <c r="M42" s="112">
        <v>87395</v>
      </c>
      <c r="N42" s="377">
        <v>177686</v>
      </c>
      <c r="O42" s="380">
        <v>-839</v>
      </c>
      <c r="P42" s="94">
        <v>-798</v>
      </c>
      <c r="Q42" s="94">
        <v>-1637</v>
      </c>
      <c r="R42" s="641">
        <v>-9.1999999999999998E-3</v>
      </c>
      <c r="S42" s="208"/>
      <c r="T42" s="219"/>
      <c r="W42" s="76"/>
      <c r="X42" s="76"/>
      <c r="Y42" s="76"/>
      <c r="Z42" s="76"/>
      <c r="AA42" s="76"/>
      <c r="AB42" s="76"/>
      <c r="AC42" s="76"/>
      <c r="AD42" s="152"/>
      <c r="AE42" s="153"/>
    </row>
    <row r="43" spans="1:31" ht="24.75" customHeight="1" x14ac:dyDescent="0.2">
      <c r="A43" s="517" t="s">
        <v>63</v>
      </c>
      <c r="B43" s="43" t="s">
        <v>30</v>
      </c>
      <c r="C43" s="375">
        <v>18258</v>
      </c>
      <c r="D43" s="112">
        <v>19492</v>
      </c>
      <c r="E43" s="376">
        <v>37750</v>
      </c>
      <c r="F43" s="377">
        <v>188</v>
      </c>
      <c r="G43" s="378">
        <v>205</v>
      </c>
      <c r="H43" s="379">
        <v>393</v>
      </c>
      <c r="I43" s="111">
        <v>195</v>
      </c>
      <c r="J43" s="378">
        <v>198</v>
      </c>
      <c r="K43" s="379">
        <v>393</v>
      </c>
      <c r="L43" s="111">
        <v>19125</v>
      </c>
      <c r="M43" s="112">
        <v>20535</v>
      </c>
      <c r="N43" s="377">
        <v>39660</v>
      </c>
      <c r="O43" s="380">
        <v>-867</v>
      </c>
      <c r="P43" s="94">
        <v>-1043</v>
      </c>
      <c r="Q43" s="94">
        <v>-1910</v>
      </c>
      <c r="R43" s="641">
        <v>-4.82E-2</v>
      </c>
      <c r="S43" s="518"/>
      <c r="T43" s="219"/>
      <c r="U43" s="76"/>
      <c r="V43" s="76"/>
      <c r="W43" s="76"/>
      <c r="X43" s="76"/>
      <c r="Y43" s="76"/>
      <c r="Z43" s="76"/>
      <c r="AA43" s="76"/>
      <c r="AB43" s="76"/>
      <c r="AC43" s="76"/>
      <c r="AD43" s="152"/>
      <c r="AE43" s="153"/>
    </row>
    <row r="44" spans="1:31" ht="24.75" customHeight="1" x14ac:dyDescent="0.2">
      <c r="A44" s="517"/>
      <c r="B44" s="44" t="s">
        <v>31</v>
      </c>
      <c r="C44" s="375">
        <v>30427</v>
      </c>
      <c r="D44" s="112">
        <v>30672</v>
      </c>
      <c r="E44" s="376">
        <v>61099</v>
      </c>
      <c r="F44" s="377">
        <v>363</v>
      </c>
      <c r="G44" s="378">
        <v>336</v>
      </c>
      <c r="H44" s="379">
        <v>699</v>
      </c>
      <c r="I44" s="111">
        <v>330</v>
      </c>
      <c r="J44" s="378">
        <v>320</v>
      </c>
      <c r="K44" s="379">
        <v>650</v>
      </c>
      <c r="L44" s="111">
        <v>31200</v>
      </c>
      <c r="M44" s="112">
        <v>31306</v>
      </c>
      <c r="N44" s="377">
        <v>62506</v>
      </c>
      <c r="O44" s="380">
        <v>-773</v>
      </c>
      <c r="P44" s="94">
        <v>-634</v>
      </c>
      <c r="Q44" s="94">
        <v>-1407</v>
      </c>
      <c r="R44" s="641">
        <v>-2.2499999999999999E-2</v>
      </c>
      <c r="S44" s="518"/>
      <c r="T44" s="219"/>
      <c r="U44" s="76"/>
      <c r="V44" s="76"/>
      <c r="W44" s="76"/>
      <c r="X44" s="76"/>
      <c r="Y44" s="76"/>
      <c r="Z44" s="76"/>
      <c r="AA44" s="76"/>
      <c r="AB44" s="76"/>
      <c r="AC44" s="76"/>
      <c r="AD44" s="152"/>
      <c r="AE44" s="153"/>
    </row>
    <row r="45" spans="1:31" ht="24.75" customHeight="1" x14ac:dyDescent="0.2">
      <c r="A45" s="42"/>
      <c r="B45" s="44" t="s">
        <v>32</v>
      </c>
      <c r="C45" s="375">
        <v>30497</v>
      </c>
      <c r="D45" s="112">
        <v>32025</v>
      </c>
      <c r="E45" s="376">
        <v>62522</v>
      </c>
      <c r="F45" s="377">
        <v>318</v>
      </c>
      <c r="G45" s="378">
        <v>295</v>
      </c>
      <c r="H45" s="379">
        <v>613</v>
      </c>
      <c r="I45" s="111">
        <v>316</v>
      </c>
      <c r="J45" s="378">
        <v>268</v>
      </c>
      <c r="K45" s="379">
        <v>584</v>
      </c>
      <c r="L45" s="111">
        <v>31675</v>
      </c>
      <c r="M45" s="112">
        <v>33284</v>
      </c>
      <c r="N45" s="377">
        <v>64959</v>
      </c>
      <c r="O45" s="380">
        <v>-1178</v>
      </c>
      <c r="P45" s="94">
        <v>-1259</v>
      </c>
      <c r="Q45" s="94">
        <v>-2437</v>
      </c>
      <c r="R45" s="641">
        <v>-3.7499999999999999E-2</v>
      </c>
      <c r="S45" s="208"/>
      <c r="T45" s="150"/>
      <c r="U45" s="76"/>
      <c r="V45" s="76"/>
      <c r="W45" s="76"/>
      <c r="X45" s="76"/>
      <c r="Y45" s="76"/>
      <c r="Z45" s="76"/>
      <c r="AA45" s="76"/>
      <c r="AB45" s="76"/>
      <c r="AC45" s="76"/>
      <c r="AD45" s="152"/>
      <c r="AE45" s="153"/>
    </row>
    <row r="46" spans="1:31" ht="24.75" customHeight="1" x14ac:dyDescent="0.2">
      <c r="A46" s="42"/>
      <c r="B46" s="44" t="s">
        <v>33</v>
      </c>
      <c r="C46" s="380">
        <v>26020</v>
      </c>
      <c r="D46" s="94">
        <v>27146</v>
      </c>
      <c r="E46" s="376">
        <v>53166</v>
      </c>
      <c r="F46" s="377">
        <v>300</v>
      </c>
      <c r="G46" s="378">
        <v>270</v>
      </c>
      <c r="H46" s="379">
        <v>570</v>
      </c>
      <c r="I46" s="111">
        <v>305</v>
      </c>
      <c r="J46" s="378">
        <v>282</v>
      </c>
      <c r="K46" s="379">
        <v>587</v>
      </c>
      <c r="L46" s="92">
        <v>26688</v>
      </c>
      <c r="M46" s="94">
        <v>27938</v>
      </c>
      <c r="N46" s="377">
        <v>54626</v>
      </c>
      <c r="O46" s="380">
        <v>-668</v>
      </c>
      <c r="P46" s="94">
        <v>-792</v>
      </c>
      <c r="Q46" s="94">
        <v>-1460</v>
      </c>
      <c r="R46" s="641">
        <v>-2.6700000000000002E-2</v>
      </c>
      <c r="S46" s="208"/>
      <c r="T46" s="150"/>
      <c r="U46" s="76"/>
      <c r="V46" s="76"/>
      <c r="W46" s="76"/>
      <c r="X46" s="76"/>
      <c r="Y46" s="76"/>
      <c r="Z46" s="76"/>
      <c r="AA46" s="76"/>
      <c r="AB46" s="76"/>
      <c r="AC46" s="76"/>
      <c r="AD46" s="152"/>
      <c r="AE46" s="153"/>
    </row>
    <row r="47" spans="1:31" ht="24.75" customHeight="1" x14ac:dyDescent="0.2">
      <c r="A47" s="42"/>
      <c r="B47" s="44" t="s">
        <v>34</v>
      </c>
      <c r="C47" s="380">
        <v>19121</v>
      </c>
      <c r="D47" s="94">
        <v>19560</v>
      </c>
      <c r="E47" s="376">
        <v>38681</v>
      </c>
      <c r="F47" s="377">
        <v>227</v>
      </c>
      <c r="G47" s="378">
        <v>201</v>
      </c>
      <c r="H47" s="379">
        <v>428</v>
      </c>
      <c r="I47" s="111">
        <v>227</v>
      </c>
      <c r="J47" s="378">
        <v>191</v>
      </c>
      <c r="K47" s="379">
        <v>418</v>
      </c>
      <c r="L47" s="92">
        <v>19777</v>
      </c>
      <c r="M47" s="94">
        <v>20355</v>
      </c>
      <c r="N47" s="377">
        <v>40132</v>
      </c>
      <c r="O47" s="380">
        <v>-656</v>
      </c>
      <c r="P47" s="94">
        <v>-795</v>
      </c>
      <c r="Q47" s="94">
        <v>-1451</v>
      </c>
      <c r="R47" s="641">
        <v>-3.6200000000000003E-2</v>
      </c>
      <c r="S47" s="208"/>
      <c r="T47" s="150"/>
      <c r="U47" s="76"/>
      <c r="V47" s="76"/>
      <c r="W47" s="76"/>
      <c r="X47" s="76"/>
      <c r="Y47" s="76"/>
      <c r="Z47" s="76"/>
      <c r="AA47" s="76"/>
      <c r="AB47" s="76"/>
      <c r="AC47" s="76"/>
      <c r="AD47" s="152"/>
      <c r="AE47" s="153"/>
    </row>
    <row r="48" spans="1:31" ht="24.75" customHeight="1" x14ac:dyDescent="0.2">
      <c r="A48" s="42"/>
      <c r="B48" s="45" t="s">
        <v>35</v>
      </c>
      <c r="C48" s="381">
        <v>23154</v>
      </c>
      <c r="D48" s="103">
        <v>23976</v>
      </c>
      <c r="E48" s="382">
        <v>47130</v>
      </c>
      <c r="F48" s="377">
        <v>248</v>
      </c>
      <c r="G48" s="378">
        <v>212</v>
      </c>
      <c r="H48" s="379">
        <v>460</v>
      </c>
      <c r="I48" s="111">
        <v>229</v>
      </c>
      <c r="J48" s="378">
        <v>224</v>
      </c>
      <c r="K48" s="379">
        <v>453</v>
      </c>
      <c r="L48" s="102">
        <v>23903</v>
      </c>
      <c r="M48" s="103">
        <v>24917</v>
      </c>
      <c r="N48" s="385">
        <v>48820</v>
      </c>
      <c r="O48" s="381">
        <v>-749</v>
      </c>
      <c r="P48" s="103">
        <v>-941</v>
      </c>
      <c r="Q48" s="103">
        <v>-1690</v>
      </c>
      <c r="R48" s="653">
        <v>-3.4599999999999999E-2</v>
      </c>
      <c r="S48" s="208"/>
      <c r="T48" s="150"/>
      <c r="U48" s="76"/>
      <c r="V48" s="76"/>
      <c r="W48" s="76"/>
      <c r="X48" s="76"/>
      <c r="Y48" s="76"/>
      <c r="Z48" s="76"/>
      <c r="AA48" s="76"/>
      <c r="AB48" s="76"/>
      <c r="AC48" s="76"/>
      <c r="AD48" s="152"/>
      <c r="AE48" s="153"/>
    </row>
    <row r="49" spans="1:31" ht="24.75" customHeight="1" thickBot="1" x14ac:dyDescent="0.25">
      <c r="A49" s="46"/>
      <c r="B49" s="34" t="s">
        <v>55</v>
      </c>
      <c r="C49" s="96">
        <v>20137</v>
      </c>
      <c r="D49" s="96">
        <v>20903</v>
      </c>
      <c r="E49" s="384">
        <v>41040</v>
      </c>
      <c r="F49" s="385">
        <v>220</v>
      </c>
      <c r="G49" s="386">
        <v>240</v>
      </c>
      <c r="H49" s="387">
        <v>460</v>
      </c>
      <c r="I49" s="388">
        <v>217</v>
      </c>
      <c r="J49" s="386">
        <v>236</v>
      </c>
      <c r="K49" s="387">
        <v>453</v>
      </c>
      <c r="L49" s="96">
        <v>20606</v>
      </c>
      <c r="M49" s="96">
        <v>21238</v>
      </c>
      <c r="N49" s="407">
        <v>41844</v>
      </c>
      <c r="O49" s="583">
        <v>-469</v>
      </c>
      <c r="P49" s="584">
        <v>-335</v>
      </c>
      <c r="Q49" s="584">
        <v>-804</v>
      </c>
      <c r="R49" s="654">
        <v>-1.9199999999999998E-2</v>
      </c>
      <c r="S49" s="208"/>
      <c r="T49" s="150"/>
      <c r="U49" s="76"/>
      <c r="V49" s="76"/>
      <c r="W49" s="76"/>
      <c r="X49" s="76"/>
      <c r="Y49" s="76"/>
      <c r="Z49" s="76"/>
      <c r="AA49" s="76"/>
      <c r="AB49" s="76"/>
      <c r="AC49" s="76"/>
      <c r="AD49" s="152"/>
      <c r="AE49" s="153"/>
    </row>
    <row r="50" spans="1:31" ht="24.75" customHeight="1" thickBot="1" x14ac:dyDescent="0.25">
      <c r="A50" s="47"/>
      <c r="B50" s="48" t="s">
        <v>36</v>
      </c>
      <c r="C50" s="598">
        <v>666369</v>
      </c>
      <c r="D50" s="114">
        <v>689412</v>
      </c>
      <c r="E50" s="599">
        <v>1355781</v>
      </c>
      <c r="F50" s="389">
        <v>7538</v>
      </c>
      <c r="G50" s="390">
        <v>7280</v>
      </c>
      <c r="H50" s="391">
        <v>14818</v>
      </c>
      <c r="I50" s="392">
        <v>7780</v>
      </c>
      <c r="J50" s="390">
        <v>7206</v>
      </c>
      <c r="K50" s="393">
        <v>14986</v>
      </c>
      <c r="L50" s="113">
        <v>678875</v>
      </c>
      <c r="M50" s="114">
        <v>702465</v>
      </c>
      <c r="N50" s="599">
        <v>1381340</v>
      </c>
      <c r="O50" s="663">
        <v>-12506</v>
      </c>
      <c r="P50" s="114">
        <v>-13053</v>
      </c>
      <c r="Q50" s="114">
        <v>-25559</v>
      </c>
      <c r="R50" s="655">
        <v>-1.8499999999999999E-2</v>
      </c>
      <c r="S50" s="134"/>
      <c r="T50" s="137"/>
      <c r="U50" s="76"/>
      <c r="V50" s="76"/>
      <c r="W50" s="76"/>
      <c r="X50" s="76"/>
      <c r="Y50" s="76"/>
      <c r="Z50" s="76"/>
      <c r="AA50" s="76"/>
      <c r="AB50" s="76"/>
      <c r="AC50" s="76"/>
      <c r="AD50" s="152"/>
      <c r="AE50" s="152"/>
    </row>
    <row r="51" spans="1:31" ht="24.75" customHeight="1" thickTop="1" thickBot="1" x14ac:dyDescent="0.25">
      <c r="A51" s="49"/>
      <c r="B51" s="50" t="s">
        <v>37</v>
      </c>
      <c r="C51" s="601">
        <v>780881</v>
      </c>
      <c r="D51" s="116">
        <v>804236</v>
      </c>
      <c r="E51" s="602">
        <v>1585117</v>
      </c>
      <c r="F51" s="394">
        <v>8720</v>
      </c>
      <c r="G51" s="395">
        <v>8367</v>
      </c>
      <c r="H51" s="396">
        <v>17087</v>
      </c>
      <c r="I51" s="397">
        <v>8912</v>
      </c>
      <c r="J51" s="395">
        <v>8314</v>
      </c>
      <c r="K51" s="398">
        <v>17226</v>
      </c>
      <c r="L51" s="115">
        <v>796968</v>
      </c>
      <c r="M51" s="116">
        <v>821519</v>
      </c>
      <c r="N51" s="602">
        <v>1618487</v>
      </c>
      <c r="O51" s="664">
        <v>-16087</v>
      </c>
      <c r="P51" s="116">
        <v>-17283</v>
      </c>
      <c r="Q51" s="116">
        <v>-33370</v>
      </c>
      <c r="R51" s="656">
        <v>-2.06E-2</v>
      </c>
      <c r="S51" s="134"/>
      <c r="T51" s="137"/>
      <c r="U51" s="76"/>
      <c r="V51" s="76"/>
      <c r="W51" s="76"/>
      <c r="X51" s="76"/>
      <c r="Y51" s="76"/>
      <c r="Z51" s="76"/>
      <c r="AA51" s="76"/>
      <c r="AB51" s="76"/>
      <c r="AC51" s="76"/>
      <c r="AD51" s="152"/>
      <c r="AE51" s="152"/>
    </row>
    <row r="52" spans="1:31" ht="24.75" hidden="1" customHeight="1" thickTop="1" x14ac:dyDescent="0.2">
      <c r="A52" s="490" t="s">
        <v>104</v>
      </c>
      <c r="B52" s="51" t="s">
        <v>38</v>
      </c>
      <c r="C52" s="399">
        <f>国内!C52+在外!C52</f>
        <v>164408</v>
      </c>
      <c r="D52" s="118">
        <f>国内!D52+在外!D52</f>
        <v>174688</v>
      </c>
      <c r="E52" s="400">
        <f>国内!E52+在外!E52</f>
        <v>339096</v>
      </c>
      <c r="F52" s="401" t="e">
        <f>国内!F52+在外!F52</f>
        <v>#REF!</v>
      </c>
      <c r="G52" s="372" t="e">
        <f>国内!G52+在外!G52</f>
        <v>#REF!</v>
      </c>
      <c r="H52" s="373" t="e">
        <f>国内!H52+在外!H52</f>
        <v>#REF!</v>
      </c>
      <c r="I52" s="374" t="e">
        <f>国内!I52+在外!I52</f>
        <v>#REF!</v>
      </c>
      <c r="J52" s="372" t="e">
        <f>国内!J52+在外!J52</f>
        <v>#REF!</v>
      </c>
      <c r="K52" s="402" t="e">
        <f>国内!K52+在外!K52</f>
        <v>#REF!</v>
      </c>
      <c r="L52" s="117" t="e">
        <f>#REF!</f>
        <v>#REF!</v>
      </c>
      <c r="M52" s="118" t="e">
        <f>#REF!</f>
        <v>#REF!</v>
      </c>
      <c r="N52" s="400" t="e">
        <f>#REF!</f>
        <v>#REF!</v>
      </c>
      <c r="O52" s="657" t="e">
        <f t="shared" ref="O52:O56" si="0">C52-L52</f>
        <v>#REF!</v>
      </c>
      <c r="P52" s="658" t="e">
        <f t="shared" ref="P52:P56" si="1">D52-M52</f>
        <v>#REF!</v>
      </c>
      <c r="Q52" s="658" t="e">
        <f t="shared" ref="Q52:Q56" si="2">E52-N52</f>
        <v>#REF!</v>
      </c>
      <c r="R52" s="659" t="str">
        <f t="shared" ref="R52:R56" si="3">IFERROR(ROUND(Q52/N52,4),"－")</f>
        <v>－</v>
      </c>
      <c r="S52" s="208"/>
      <c r="T52" s="135"/>
      <c r="U52" s="76"/>
      <c r="V52" s="76"/>
      <c r="W52" s="76"/>
      <c r="X52" s="76"/>
      <c r="Y52" s="76"/>
      <c r="Z52" s="76"/>
      <c r="AA52" s="76"/>
      <c r="AB52" s="76"/>
      <c r="AC52" s="76"/>
      <c r="AD52" s="152"/>
      <c r="AE52" s="152"/>
    </row>
    <row r="53" spans="1:31" ht="24.75" hidden="1" customHeight="1" x14ac:dyDescent="0.2">
      <c r="A53" s="491"/>
      <c r="B53" s="52" t="s">
        <v>40</v>
      </c>
      <c r="C53" s="403">
        <f>国内!C53+在外!C53</f>
        <v>160757</v>
      </c>
      <c r="D53" s="111">
        <f>国内!D53+在外!D53</f>
        <v>165748</v>
      </c>
      <c r="E53" s="371">
        <f>国内!E53+在外!E53</f>
        <v>326505</v>
      </c>
      <c r="F53" s="375" t="e">
        <f>国内!F53+在外!F53</f>
        <v>#REF!</v>
      </c>
      <c r="G53" s="378" t="e">
        <f>国内!G53+在外!G53</f>
        <v>#REF!</v>
      </c>
      <c r="H53" s="379" t="e">
        <f>国内!H53+在外!H53</f>
        <v>#REF!</v>
      </c>
      <c r="I53" s="111" t="e">
        <f>国内!I53+在外!I53</f>
        <v>#REF!</v>
      </c>
      <c r="J53" s="378" t="e">
        <f>国内!J53+在外!J53</f>
        <v>#REF!</v>
      </c>
      <c r="K53" s="404" t="e">
        <f>国内!K53+在外!K53</f>
        <v>#REF!</v>
      </c>
      <c r="L53" s="92" t="e">
        <f>#REF!</f>
        <v>#REF!</v>
      </c>
      <c r="M53" s="111" t="e">
        <f>#REF!</f>
        <v>#REF!</v>
      </c>
      <c r="N53" s="371" t="e">
        <f>#REF!</f>
        <v>#REF!</v>
      </c>
      <c r="O53" s="380" t="e">
        <f t="shared" si="0"/>
        <v>#REF!</v>
      </c>
      <c r="P53" s="92" t="e">
        <f t="shared" si="1"/>
        <v>#REF!</v>
      </c>
      <c r="Q53" s="94" t="e">
        <f t="shared" si="2"/>
        <v>#REF!</v>
      </c>
      <c r="R53" s="641" t="str">
        <f t="shared" si="3"/>
        <v>－</v>
      </c>
      <c r="S53" s="208"/>
      <c r="T53" s="135"/>
      <c r="U53" s="76"/>
      <c r="V53" s="76"/>
      <c r="W53" s="76"/>
      <c r="X53" s="76"/>
      <c r="Y53" s="76"/>
      <c r="Z53" s="76"/>
      <c r="AA53" s="76"/>
      <c r="AB53" s="76"/>
      <c r="AC53" s="76"/>
      <c r="AD53" s="152"/>
      <c r="AE53" s="152"/>
    </row>
    <row r="54" spans="1:31" ht="24.75" hidden="1" customHeight="1" x14ac:dyDescent="0.2">
      <c r="A54" s="491"/>
      <c r="B54" s="52" t="s">
        <v>42</v>
      </c>
      <c r="C54" s="403">
        <f>国内!C54+在外!C54</f>
        <v>160377</v>
      </c>
      <c r="D54" s="111">
        <f>国内!D54+在外!D54</f>
        <v>156220</v>
      </c>
      <c r="E54" s="377">
        <f>国内!E54+在外!E54</f>
        <v>316597</v>
      </c>
      <c r="F54" s="375" t="e">
        <f>国内!F54+在外!F54</f>
        <v>#REF!</v>
      </c>
      <c r="G54" s="378" t="e">
        <f>国内!G54+在外!G54</f>
        <v>#REF!</v>
      </c>
      <c r="H54" s="379" t="e">
        <f>国内!H54+在外!H54</f>
        <v>#REF!</v>
      </c>
      <c r="I54" s="111" t="e">
        <f>国内!I54+在外!I54</f>
        <v>#REF!</v>
      </c>
      <c r="J54" s="378" t="e">
        <f>国内!J54+在外!J54</f>
        <v>#REF!</v>
      </c>
      <c r="K54" s="404" t="e">
        <f>国内!K54+在外!K54</f>
        <v>#REF!</v>
      </c>
      <c r="L54" s="92" t="e">
        <f>#REF!</f>
        <v>#REF!</v>
      </c>
      <c r="M54" s="111" t="e">
        <f>#REF!</f>
        <v>#REF!</v>
      </c>
      <c r="N54" s="377" t="e">
        <f>#REF!</f>
        <v>#REF!</v>
      </c>
      <c r="O54" s="380" t="e">
        <f t="shared" si="0"/>
        <v>#REF!</v>
      </c>
      <c r="P54" s="92" t="e">
        <f t="shared" si="1"/>
        <v>#REF!</v>
      </c>
      <c r="Q54" s="94" t="e">
        <f t="shared" si="2"/>
        <v>#REF!</v>
      </c>
      <c r="R54" s="660" t="str">
        <f t="shared" si="3"/>
        <v>－</v>
      </c>
      <c r="S54" s="208"/>
      <c r="T54" s="135"/>
      <c r="U54" s="76"/>
      <c r="V54" s="76"/>
      <c r="W54" s="76"/>
      <c r="X54" s="76"/>
      <c r="Y54" s="76"/>
      <c r="Z54" s="76"/>
      <c r="AA54" s="76"/>
      <c r="AB54" s="76"/>
      <c r="AC54" s="76"/>
      <c r="AD54" s="152"/>
      <c r="AE54" s="152"/>
    </row>
    <row r="55" spans="1:31" ht="24.75" hidden="1" customHeight="1" x14ac:dyDescent="0.2">
      <c r="A55" s="491"/>
      <c r="B55" s="123" t="s">
        <v>44</v>
      </c>
      <c r="C55" s="403">
        <f>国内!C55+在外!C55</f>
        <v>142482</v>
      </c>
      <c r="D55" s="111">
        <f>国内!D55+在外!D55</f>
        <v>149581</v>
      </c>
      <c r="E55" s="385">
        <f>国内!E55+在外!E55</f>
        <v>292063</v>
      </c>
      <c r="F55" s="375" t="e">
        <f>国内!F55+在外!F55</f>
        <v>#REF!</v>
      </c>
      <c r="G55" s="378" t="e">
        <f>国内!G55+在外!G55</f>
        <v>#REF!</v>
      </c>
      <c r="H55" s="379" t="e">
        <f>国内!H55+在外!H55</f>
        <v>#REF!</v>
      </c>
      <c r="I55" s="111" t="e">
        <f>国内!I55+在外!I55</f>
        <v>#REF!</v>
      </c>
      <c r="J55" s="378" t="e">
        <f>国内!J55+在外!J55</f>
        <v>#REF!</v>
      </c>
      <c r="K55" s="404" t="e">
        <f>国内!K55+在外!K55</f>
        <v>#REF!</v>
      </c>
      <c r="L55" s="92" t="e">
        <f>#REF!</f>
        <v>#REF!</v>
      </c>
      <c r="M55" s="111" t="e">
        <f>#REF!</f>
        <v>#REF!</v>
      </c>
      <c r="N55" s="385" t="e">
        <f>#REF!</f>
        <v>#REF!</v>
      </c>
      <c r="O55" s="381" t="e">
        <f t="shared" si="0"/>
        <v>#REF!</v>
      </c>
      <c r="P55" s="103" t="e">
        <f t="shared" si="1"/>
        <v>#REF!</v>
      </c>
      <c r="Q55" s="103" t="e">
        <f t="shared" si="2"/>
        <v>#REF!</v>
      </c>
      <c r="R55" s="660" t="str">
        <f t="shared" si="3"/>
        <v>－</v>
      </c>
      <c r="S55" s="208"/>
      <c r="T55" s="135"/>
      <c r="U55" s="137"/>
      <c r="V55" s="137"/>
      <c r="W55" s="137"/>
      <c r="X55" s="137"/>
      <c r="Y55" s="137"/>
      <c r="Z55" s="137"/>
      <c r="AA55" s="76"/>
      <c r="AB55" s="76"/>
      <c r="AC55" s="76"/>
      <c r="AD55" s="152"/>
      <c r="AE55" s="152"/>
    </row>
    <row r="56" spans="1:31" ht="24.75" hidden="1" customHeight="1" thickBot="1" x14ac:dyDescent="0.25">
      <c r="A56" s="492"/>
      <c r="B56" s="32" t="s">
        <v>45</v>
      </c>
      <c r="C56" s="406">
        <f>国内!C56+在外!C56</f>
        <v>152857</v>
      </c>
      <c r="D56" s="119">
        <f>国内!D56+在外!D56</f>
        <v>157999</v>
      </c>
      <c r="E56" s="407">
        <f>国内!E56+在外!E56</f>
        <v>310856</v>
      </c>
      <c r="F56" s="408" t="e">
        <f>国内!F56+在外!F56</f>
        <v>#REF!</v>
      </c>
      <c r="G56" s="409" t="e">
        <f>国内!G56+在外!G56</f>
        <v>#REF!</v>
      </c>
      <c r="H56" s="410" t="e">
        <f>国内!H56+在外!H56</f>
        <v>#REF!</v>
      </c>
      <c r="I56" s="411" t="e">
        <f>国内!I56+在外!I56</f>
        <v>#REF!</v>
      </c>
      <c r="J56" s="409" t="e">
        <f>国内!J56+在外!J56</f>
        <v>#REF!</v>
      </c>
      <c r="K56" s="412" t="e">
        <f>国内!K56+在外!K56</f>
        <v>#REF!</v>
      </c>
      <c r="L56" s="96" t="e">
        <f>#REF!</f>
        <v>#REF!</v>
      </c>
      <c r="M56" s="119" t="e">
        <f>#REF!</f>
        <v>#REF!</v>
      </c>
      <c r="N56" s="407" t="e">
        <f>#REF!</f>
        <v>#REF!</v>
      </c>
      <c r="O56" s="583" t="e">
        <f t="shared" si="0"/>
        <v>#REF!</v>
      </c>
      <c r="P56" s="584" t="e">
        <f t="shared" si="1"/>
        <v>#REF!</v>
      </c>
      <c r="Q56" s="584" t="e">
        <f t="shared" si="2"/>
        <v>#REF!</v>
      </c>
      <c r="R56" s="661" t="str">
        <f t="shared" si="3"/>
        <v>－</v>
      </c>
      <c r="S56" s="208"/>
      <c r="T56" s="135"/>
      <c r="U56" s="76"/>
      <c r="V56" s="76"/>
      <c r="W56" s="137"/>
      <c r="X56" s="76"/>
      <c r="Y56" s="76"/>
      <c r="Z56" s="137"/>
      <c r="AA56" s="76"/>
      <c r="AB56" s="76"/>
      <c r="AC56" s="76"/>
      <c r="AD56" s="152"/>
      <c r="AE56" s="152"/>
    </row>
    <row r="57" spans="1:31" ht="16.8" thickTop="1" x14ac:dyDescent="0.2">
      <c r="A57" s="127" t="s">
        <v>131</v>
      </c>
      <c r="B57" s="1" t="s">
        <v>53</v>
      </c>
      <c r="C57" s="662"/>
      <c r="D57" s="662"/>
      <c r="E57" s="662"/>
      <c r="F57" s="662"/>
      <c r="G57" s="662"/>
      <c r="H57" s="662"/>
      <c r="I57" s="662"/>
      <c r="J57" s="662"/>
      <c r="K57" s="662"/>
      <c r="L57" s="275"/>
      <c r="M57" s="275"/>
      <c r="N57" s="275"/>
      <c r="O57" s="275"/>
      <c r="P57" s="275"/>
      <c r="Q57" s="275"/>
      <c r="R57" s="275"/>
      <c r="S57" s="276"/>
      <c r="T57" s="1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2"/>
    </row>
    <row r="58" spans="1:31" x14ac:dyDescent="0.2">
      <c r="A58" s="128" t="s">
        <v>132</v>
      </c>
      <c r="B58" s="1" t="s">
        <v>130</v>
      </c>
      <c r="C58" s="130"/>
      <c r="D58" s="130"/>
      <c r="E58" s="130"/>
      <c r="F58" s="130"/>
      <c r="G58" s="130"/>
      <c r="H58" s="130"/>
      <c r="I58" s="130"/>
      <c r="J58" s="130"/>
      <c r="K58" s="130"/>
      <c r="N58" s="130"/>
      <c r="O58" s="130"/>
      <c r="P58" s="130"/>
      <c r="Q58" s="130"/>
      <c r="R58" s="130"/>
    </row>
  </sheetData>
  <mergeCells count="38">
    <mergeCell ref="G2:I2"/>
    <mergeCell ref="B2:F2"/>
    <mergeCell ref="S7:S9"/>
    <mergeCell ref="A10:A12"/>
    <mergeCell ref="S10:S12"/>
    <mergeCell ref="Q5:Q6"/>
    <mergeCell ref="P5:P6"/>
    <mergeCell ref="O5:O6"/>
    <mergeCell ref="N5:N6"/>
    <mergeCell ref="M5:M6"/>
    <mergeCell ref="L5:L6"/>
    <mergeCell ref="I5:K5"/>
    <mergeCell ref="AA4:AD4"/>
    <mergeCell ref="A13:A16"/>
    <mergeCell ref="S13:S16"/>
    <mergeCell ref="L4:N4"/>
    <mergeCell ref="O4:R4"/>
    <mergeCell ref="X4:Z4"/>
    <mergeCell ref="U4:W4"/>
    <mergeCell ref="A4:B6"/>
    <mergeCell ref="A7:A9"/>
    <mergeCell ref="E5:E6"/>
    <mergeCell ref="D5:D6"/>
    <mergeCell ref="F5:H5"/>
    <mergeCell ref="C4:K4"/>
    <mergeCell ref="C5:C6"/>
    <mergeCell ref="R5:R6"/>
    <mergeCell ref="A52:A56"/>
    <mergeCell ref="A17:A23"/>
    <mergeCell ref="S17:S23"/>
    <mergeCell ref="A24:A28"/>
    <mergeCell ref="S24:S28"/>
    <mergeCell ref="S43:S44"/>
    <mergeCell ref="S29:S30"/>
    <mergeCell ref="A31:A36"/>
    <mergeCell ref="S31:S36"/>
    <mergeCell ref="A43:A44"/>
    <mergeCell ref="A29:A30"/>
  </mergeCells>
  <phoneticPr fontId="4"/>
  <printOptions horizontalCentered="1"/>
  <pageMargins left="0.39370078740157483" right="0.19685039370078741" top="0.59055118110236227" bottom="0.39370078740157483" header="0.51181102362204722" footer="0.51181102362204722"/>
  <pageSetup paperSize="9" scale="55" orientation="portrait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S153"/>
  <sheetViews>
    <sheetView tabSelected="1" view="pageBreakPreview" topLeftCell="A32" zoomScale="70" zoomScaleNormal="100" zoomScaleSheetLayoutView="70" workbookViewId="0">
      <selection activeCell="AR26" sqref="AQ26:AR26"/>
    </sheetView>
  </sheetViews>
  <sheetFormatPr defaultColWidth="1.6640625" defaultRowHeight="12" x14ac:dyDescent="0.2"/>
  <cols>
    <col min="1" max="1" width="12.58203125" style="5" customWidth="1"/>
    <col min="2" max="2" width="4.6640625" style="5" customWidth="1"/>
    <col min="3" max="4" width="9.08203125" style="5" customWidth="1"/>
    <col min="5" max="5" width="10.1640625" style="5" customWidth="1"/>
    <col min="6" max="7" width="9.08203125" style="5" customWidth="1"/>
    <col min="8" max="8" width="10.83203125" style="5" customWidth="1"/>
    <col min="9" max="10" width="8.6640625" style="5" customWidth="1"/>
    <col min="11" max="11" width="10.6640625" style="5" bestFit="1" customWidth="1"/>
    <col min="12" max="12" width="8.58203125" style="5" customWidth="1"/>
    <col min="13" max="16384" width="1.6640625" style="5"/>
  </cols>
  <sheetData>
    <row r="1" spans="1:19" ht="30" customHeight="1" x14ac:dyDescent="0.2">
      <c r="B1" s="4"/>
      <c r="C1" s="4"/>
      <c r="D1" s="4"/>
      <c r="E1" s="4"/>
      <c r="F1" s="4"/>
      <c r="G1" s="65"/>
      <c r="H1" s="65"/>
      <c r="I1" s="4"/>
      <c r="J1" s="4"/>
      <c r="L1" s="69" t="s">
        <v>108</v>
      </c>
      <c r="M1" s="277"/>
      <c r="N1" s="277"/>
      <c r="O1" s="277"/>
      <c r="P1" s="277"/>
      <c r="Q1" s="277"/>
      <c r="R1" s="277"/>
      <c r="S1" s="277"/>
    </row>
    <row r="2" spans="1:19" ht="26.4" customHeight="1" x14ac:dyDescent="0.2">
      <c r="A2" s="519" t="s">
        <v>133</v>
      </c>
      <c r="B2" s="519"/>
      <c r="C2" s="519"/>
      <c r="D2" s="519"/>
      <c r="E2" s="519"/>
      <c r="F2" s="520">
        <v>45579</v>
      </c>
      <c r="G2" s="520"/>
      <c r="H2" s="4" t="s">
        <v>114</v>
      </c>
      <c r="J2" s="4"/>
      <c r="M2" s="277"/>
      <c r="N2" s="277"/>
      <c r="O2" s="277"/>
      <c r="P2" s="277"/>
      <c r="Q2" s="277"/>
      <c r="R2" s="277"/>
      <c r="S2" s="277"/>
    </row>
    <row r="3" spans="1:19" ht="30" customHeight="1" x14ac:dyDescent="0.2">
      <c r="A3" s="4"/>
      <c r="B3" s="4"/>
      <c r="C3" s="4"/>
      <c r="D3" s="4"/>
      <c r="E3" s="4"/>
      <c r="F3" s="4"/>
      <c r="G3" s="65"/>
      <c r="H3" s="65"/>
      <c r="I3" s="4"/>
      <c r="J3" s="4"/>
      <c r="K3" s="2"/>
      <c r="L3" s="4"/>
      <c r="M3" s="277"/>
      <c r="N3" s="277"/>
      <c r="O3" s="277"/>
      <c r="P3" s="277"/>
      <c r="Q3" s="277"/>
      <c r="R3" s="277"/>
      <c r="S3" s="277"/>
    </row>
    <row r="4" spans="1:19" ht="26.1" customHeight="1" x14ac:dyDescent="0.2">
      <c r="A4" s="548" t="s">
        <v>64</v>
      </c>
      <c r="B4" s="550" t="s">
        <v>129</v>
      </c>
      <c r="C4" s="534">
        <f>F2</f>
        <v>45579</v>
      </c>
      <c r="D4" s="535"/>
      <c r="E4" s="536"/>
      <c r="F4" s="537" t="str">
        <f>国内!L4</f>
        <v>　令和3年10月18日現在</v>
      </c>
      <c r="G4" s="537"/>
      <c r="H4" s="538"/>
      <c r="I4" s="531" t="s">
        <v>107</v>
      </c>
      <c r="J4" s="532"/>
      <c r="K4" s="532"/>
      <c r="L4" s="533"/>
    </row>
    <row r="5" spans="1:19" ht="15" customHeight="1" x14ac:dyDescent="0.2">
      <c r="A5" s="549"/>
      <c r="B5" s="551"/>
      <c r="C5" s="60" t="s">
        <v>65</v>
      </c>
      <c r="D5" s="61" t="s">
        <v>66</v>
      </c>
      <c r="E5" s="62" t="s">
        <v>67</v>
      </c>
      <c r="F5" s="63" t="s">
        <v>65</v>
      </c>
      <c r="G5" s="61" t="s">
        <v>66</v>
      </c>
      <c r="H5" s="64" t="s">
        <v>67</v>
      </c>
      <c r="I5" s="59" t="s">
        <v>1</v>
      </c>
      <c r="J5" s="59" t="s">
        <v>2</v>
      </c>
      <c r="K5" s="59" t="s">
        <v>3</v>
      </c>
      <c r="L5" s="59" t="s">
        <v>4</v>
      </c>
    </row>
    <row r="6" spans="1:19" ht="25.5" customHeight="1" x14ac:dyDescent="0.2">
      <c r="A6" s="91" t="s">
        <v>68</v>
      </c>
      <c r="B6" s="539" t="s">
        <v>119</v>
      </c>
      <c r="C6" s="665">
        <v>133269</v>
      </c>
      <c r="D6" s="608">
        <v>141714</v>
      </c>
      <c r="E6" s="666">
        <v>274983</v>
      </c>
      <c r="F6" s="667">
        <v>135496</v>
      </c>
      <c r="G6" s="608">
        <v>143833</v>
      </c>
      <c r="H6" s="606">
        <v>279329</v>
      </c>
      <c r="I6" s="609">
        <v>-2227</v>
      </c>
      <c r="J6" s="610">
        <v>-2119</v>
      </c>
      <c r="K6" s="610">
        <v>-4346</v>
      </c>
      <c r="L6" s="668">
        <v>-1.5599999999999999E-2</v>
      </c>
    </row>
    <row r="7" spans="1:19" ht="25.5" customHeight="1" x14ac:dyDescent="0.2">
      <c r="A7" s="283" t="s">
        <v>69</v>
      </c>
      <c r="B7" s="540"/>
      <c r="C7" s="665">
        <v>18258</v>
      </c>
      <c r="D7" s="608">
        <v>19492</v>
      </c>
      <c r="E7" s="666">
        <v>37750</v>
      </c>
      <c r="F7" s="667">
        <v>19125</v>
      </c>
      <c r="G7" s="608">
        <v>20535</v>
      </c>
      <c r="H7" s="607">
        <v>39660</v>
      </c>
      <c r="I7" s="614">
        <v>-867</v>
      </c>
      <c r="J7" s="614">
        <v>-1043</v>
      </c>
      <c r="K7" s="614">
        <v>-1910</v>
      </c>
      <c r="L7" s="615">
        <v>-4.82E-2</v>
      </c>
    </row>
    <row r="8" spans="1:19" ht="25.5" customHeight="1" x14ac:dyDescent="0.2">
      <c r="A8" s="91" t="s">
        <v>70</v>
      </c>
      <c r="B8" s="540"/>
      <c r="C8" s="665">
        <v>1708</v>
      </c>
      <c r="D8" s="608">
        <v>1745</v>
      </c>
      <c r="E8" s="666">
        <v>3453</v>
      </c>
      <c r="F8" s="667">
        <v>1814</v>
      </c>
      <c r="G8" s="608">
        <v>1895</v>
      </c>
      <c r="H8" s="607">
        <v>3709</v>
      </c>
      <c r="I8" s="614">
        <v>-106</v>
      </c>
      <c r="J8" s="614">
        <v>-150</v>
      </c>
      <c r="K8" s="614">
        <v>-256</v>
      </c>
      <c r="L8" s="615">
        <v>-6.9000000000000006E-2</v>
      </c>
    </row>
    <row r="9" spans="1:19" ht="25.5" customHeight="1" x14ac:dyDescent="0.2">
      <c r="A9" s="91" t="s">
        <v>71</v>
      </c>
      <c r="B9" s="540"/>
      <c r="C9" s="665">
        <v>1227</v>
      </c>
      <c r="D9" s="608">
        <v>1375</v>
      </c>
      <c r="E9" s="666">
        <v>2602</v>
      </c>
      <c r="F9" s="667">
        <v>1280</v>
      </c>
      <c r="G9" s="608">
        <v>1423</v>
      </c>
      <c r="H9" s="607">
        <v>2703</v>
      </c>
      <c r="I9" s="614">
        <v>-53</v>
      </c>
      <c r="J9" s="614">
        <v>-48</v>
      </c>
      <c r="K9" s="614">
        <v>-101</v>
      </c>
      <c r="L9" s="615">
        <v>-3.7400000000000003E-2</v>
      </c>
    </row>
    <row r="10" spans="1:19" ht="25.5" customHeight="1" x14ac:dyDescent="0.2">
      <c r="A10" s="91" t="s">
        <v>72</v>
      </c>
      <c r="B10" s="540"/>
      <c r="C10" s="665">
        <v>2733</v>
      </c>
      <c r="D10" s="608">
        <v>2732</v>
      </c>
      <c r="E10" s="666">
        <v>5465</v>
      </c>
      <c r="F10" s="667">
        <v>2830</v>
      </c>
      <c r="G10" s="608">
        <v>2872</v>
      </c>
      <c r="H10" s="607">
        <v>5702</v>
      </c>
      <c r="I10" s="614">
        <v>-97</v>
      </c>
      <c r="J10" s="614">
        <v>-140</v>
      </c>
      <c r="K10" s="614">
        <v>-237</v>
      </c>
      <c r="L10" s="615">
        <v>-4.1599999999999998E-2</v>
      </c>
    </row>
    <row r="11" spans="1:19" ht="25.5" customHeight="1" thickBot="1" x14ac:dyDescent="0.25">
      <c r="A11" s="284" t="s">
        <v>73</v>
      </c>
      <c r="B11" s="541"/>
      <c r="C11" s="669">
        <v>7213</v>
      </c>
      <c r="D11" s="620">
        <v>7630</v>
      </c>
      <c r="E11" s="670">
        <v>14843</v>
      </c>
      <c r="F11" s="671">
        <v>7676</v>
      </c>
      <c r="G11" s="620">
        <v>8209</v>
      </c>
      <c r="H11" s="619">
        <v>15885</v>
      </c>
      <c r="I11" s="621">
        <v>-463</v>
      </c>
      <c r="J11" s="621">
        <v>-579</v>
      </c>
      <c r="K11" s="621">
        <v>-1042</v>
      </c>
      <c r="L11" s="622">
        <v>-6.5600000000000006E-2</v>
      </c>
    </row>
    <row r="12" spans="1:19" ht="25.5" customHeight="1" thickBot="1" x14ac:dyDescent="0.25">
      <c r="A12" s="545" t="s">
        <v>118</v>
      </c>
      <c r="B12" s="546"/>
      <c r="C12" s="672">
        <v>164408</v>
      </c>
      <c r="D12" s="626">
        <v>174688</v>
      </c>
      <c r="E12" s="673">
        <v>339096</v>
      </c>
      <c r="F12" s="674">
        <v>168221</v>
      </c>
      <c r="G12" s="626">
        <v>178767</v>
      </c>
      <c r="H12" s="627">
        <v>346988</v>
      </c>
      <c r="I12" s="628">
        <v>-3813</v>
      </c>
      <c r="J12" s="628">
        <v>-4079</v>
      </c>
      <c r="K12" s="628">
        <v>-7892</v>
      </c>
      <c r="L12" s="481">
        <v>-2.2700000000000001E-2</v>
      </c>
    </row>
    <row r="13" spans="1:19" ht="25.5" customHeight="1" x14ac:dyDescent="0.2">
      <c r="A13" s="289" t="s">
        <v>141</v>
      </c>
      <c r="B13" s="542" t="s">
        <v>120</v>
      </c>
      <c r="C13" s="675">
        <v>42399</v>
      </c>
      <c r="D13" s="633">
        <v>46075</v>
      </c>
      <c r="E13" s="676">
        <v>88474</v>
      </c>
      <c r="F13" s="677">
        <v>44500</v>
      </c>
      <c r="G13" s="633">
        <v>48482</v>
      </c>
      <c r="H13" s="632">
        <v>92982</v>
      </c>
      <c r="I13" s="634">
        <v>-2101</v>
      </c>
      <c r="J13" s="634">
        <v>-2407</v>
      </c>
      <c r="K13" s="634">
        <v>-4508</v>
      </c>
      <c r="L13" s="635">
        <v>-4.8500000000000001E-2</v>
      </c>
    </row>
    <row r="14" spans="1:19" ht="25.5" customHeight="1" x14ac:dyDescent="0.2">
      <c r="A14" s="283" t="s">
        <v>74</v>
      </c>
      <c r="B14" s="543"/>
      <c r="C14" s="665">
        <v>83626</v>
      </c>
      <c r="D14" s="608">
        <v>83729</v>
      </c>
      <c r="E14" s="666">
        <v>167355</v>
      </c>
      <c r="F14" s="667">
        <v>84141</v>
      </c>
      <c r="G14" s="608">
        <v>84233</v>
      </c>
      <c r="H14" s="607">
        <v>168374</v>
      </c>
      <c r="I14" s="614">
        <v>-515</v>
      </c>
      <c r="J14" s="614">
        <v>-504</v>
      </c>
      <c r="K14" s="614">
        <v>-1019</v>
      </c>
      <c r="L14" s="615">
        <v>-6.1000000000000004E-3</v>
      </c>
    </row>
    <row r="15" spans="1:19" ht="25.5" customHeight="1" x14ac:dyDescent="0.2">
      <c r="A15" s="91" t="s">
        <v>142</v>
      </c>
      <c r="B15" s="543"/>
      <c r="C15" s="665">
        <v>20137</v>
      </c>
      <c r="D15" s="608">
        <v>20903</v>
      </c>
      <c r="E15" s="666">
        <v>41040</v>
      </c>
      <c r="F15" s="667">
        <v>20606</v>
      </c>
      <c r="G15" s="608">
        <v>21238</v>
      </c>
      <c r="H15" s="607">
        <v>41844</v>
      </c>
      <c r="I15" s="614">
        <v>-469</v>
      </c>
      <c r="J15" s="614">
        <v>-335</v>
      </c>
      <c r="K15" s="614">
        <v>-804</v>
      </c>
      <c r="L15" s="615">
        <v>-1.9199999999999998E-2</v>
      </c>
    </row>
    <row r="16" spans="1:19" ht="25.5" customHeight="1" thickBot="1" x14ac:dyDescent="0.25">
      <c r="A16" s="284" t="s">
        <v>75</v>
      </c>
      <c r="B16" s="544"/>
      <c r="C16" s="669">
        <v>14595</v>
      </c>
      <c r="D16" s="620">
        <v>15041</v>
      </c>
      <c r="E16" s="670">
        <v>29636</v>
      </c>
      <c r="F16" s="671">
        <v>14886</v>
      </c>
      <c r="G16" s="620">
        <v>15381</v>
      </c>
      <c r="H16" s="619">
        <v>30267</v>
      </c>
      <c r="I16" s="621">
        <v>-291</v>
      </c>
      <c r="J16" s="621">
        <v>-340</v>
      </c>
      <c r="K16" s="621">
        <v>-631</v>
      </c>
      <c r="L16" s="622">
        <v>-2.0799999999999999E-2</v>
      </c>
    </row>
    <row r="17" spans="1:12" ht="25.5" customHeight="1" thickBot="1" x14ac:dyDescent="0.25">
      <c r="A17" s="545" t="s">
        <v>122</v>
      </c>
      <c r="B17" s="546"/>
      <c r="C17" s="672">
        <v>160757</v>
      </c>
      <c r="D17" s="626">
        <v>165748</v>
      </c>
      <c r="E17" s="673">
        <v>326505</v>
      </c>
      <c r="F17" s="674">
        <v>164133</v>
      </c>
      <c r="G17" s="626">
        <v>169334</v>
      </c>
      <c r="H17" s="627">
        <v>333467</v>
      </c>
      <c r="I17" s="628">
        <v>-3376</v>
      </c>
      <c r="J17" s="628">
        <v>-3586</v>
      </c>
      <c r="K17" s="628">
        <v>-6962</v>
      </c>
      <c r="L17" s="481">
        <v>-2.0899999999999998E-2</v>
      </c>
    </row>
    <row r="18" spans="1:12" ht="25.5" customHeight="1" x14ac:dyDescent="0.2">
      <c r="A18" s="292" t="s">
        <v>143</v>
      </c>
      <c r="B18" s="542" t="s">
        <v>121</v>
      </c>
      <c r="C18" s="675">
        <v>89452</v>
      </c>
      <c r="D18" s="633">
        <v>86597</v>
      </c>
      <c r="E18" s="676">
        <v>176049</v>
      </c>
      <c r="F18" s="677">
        <v>90291</v>
      </c>
      <c r="G18" s="633">
        <v>87395</v>
      </c>
      <c r="H18" s="632">
        <v>177686</v>
      </c>
      <c r="I18" s="634">
        <v>-839</v>
      </c>
      <c r="J18" s="634">
        <v>-798</v>
      </c>
      <c r="K18" s="634">
        <v>-1637</v>
      </c>
      <c r="L18" s="635">
        <v>-9.1999999999999998E-3</v>
      </c>
    </row>
    <row r="19" spans="1:12" ht="25.5" customHeight="1" x14ac:dyDescent="0.2">
      <c r="A19" s="283" t="s">
        <v>76</v>
      </c>
      <c r="B19" s="543"/>
      <c r="C19" s="665">
        <v>30427</v>
      </c>
      <c r="D19" s="608">
        <v>30672</v>
      </c>
      <c r="E19" s="666">
        <v>61099</v>
      </c>
      <c r="F19" s="667">
        <v>31200</v>
      </c>
      <c r="G19" s="608">
        <v>31306</v>
      </c>
      <c r="H19" s="607">
        <v>62506</v>
      </c>
      <c r="I19" s="614">
        <v>-773</v>
      </c>
      <c r="J19" s="614">
        <v>-634</v>
      </c>
      <c r="K19" s="614">
        <v>-1407</v>
      </c>
      <c r="L19" s="615">
        <v>-2.2499999999999999E-2</v>
      </c>
    </row>
    <row r="20" spans="1:12" ht="25.5" customHeight="1" x14ac:dyDescent="0.2">
      <c r="A20" s="91" t="s">
        <v>77</v>
      </c>
      <c r="B20" s="543"/>
      <c r="C20" s="665">
        <v>5725</v>
      </c>
      <c r="D20" s="608">
        <v>5735</v>
      </c>
      <c r="E20" s="666">
        <v>11460</v>
      </c>
      <c r="F20" s="667">
        <v>6018</v>
      </c>
      <c r="G20" s="608">
        <v>6024</v>
      </c>
      <c r="H20" s="607">
        <v>12042</v>
      </c>
      <c r="I20" s="614">
        <v>-293</v>
      </c>
      <c r="J20" s="614">
        <v>-289</v>
      </c>
      <c r="K20" s="614">
        <v>-582</v>
      </c>
      <c r="L20" s="615">
        <v>-4.8300000000000003E-2</v>
      </c>
    </row>
    <row r="21" spans="1:12" ht="25.5" customHeight="1" x14ac:dyDescent="0.2">
      <c r="A21" s="91" t="s">
        <v>78</v>
      </c>
      <c r="B21" s="543"/>
      <c r="C21" s="665">
        <v>4504</v>
      </c>
      <c r="D21" s="608">
        <v>4535</v>
      </c>
      <c r="E21" s="666">
        <v>9039</v>
      </c>
      <c r="F21" s="667">
        <v>4609</v>
      </c>
      <c r="G21" s="608">
        <v>4633</v>
      </c>
      <c r="H21" s="607">
        <v>9242</v>
      </c>
      <c r="I21" s="614">
        <v>-105</v>
      </c>
      <c r="J21" s="614">
        <v>-98</v>
      </c>
      <c r="K21" s="614">
        <v>-203</v>
      </c>
      <c r="L21" s="615">
        <v>-2.1999999999999999E-2</v>
      </c>
    </row>
    <row r="22" spans="1:12" ht="25.5" customHeight="1" x14ac:dyDescent="0.2">
      <c r="A22" s="91" t="s">
        <v>79</v>
      </c>
      <c r="B22" s="543"/>
      <c r="C22" s="665">
        <v>4510</v>
      </c>
      <c r="D22" s="608">
        <v>4430</v>
      </c>
      <c r="E22" s="666">
        <v>8940</v>
      </c>
      <c r="F22" s="667">
        <v>4630</v>
      </c>
      <c r="G22" s="608">
        <v>4552</v>
      </c>
      <c r="H22" s="607">
        <v>9182</v>
      </c>
      <c r="I22" s="614">
        <v>-120</v>
      </c>
      <c r="J22" s="614">
        <v>-122</v>
      </c>
      <c r="K22" s="614">
        <v>-242</v>
      </c>
      <c r="L22" s="615">
        <v>-2.64E-2</v>
      </c>
    </row>
    <row r="23" spans="1:12" ht="25.5" customHeight="1" x14ac:dyDescent="0.2">
      <c r="A23" s="91" t="s">
        <v>80</v>
      </c>
      <c r="B23" s="543"/>
      <c r="C23" s="665">
        <v>15069</v>
      </c>
      <c r="D23" s="608">
        <v>13631</v>
      </c>
      <c r="E23" s="666">
        <v>28700</v>
      </c>
      <c r="F23" s="667">
        <v>15308</v>
      </c>
      <c r="G23" s="608">
        <v>13901</v>
      </c>
      <c r="H23" s="607">
        <v>29209</v>
      </c>
      <c r="I23" s="614">
        <v>-239</v>
      </c>
      <c r="J23" s="614">
        <v>-270</v>
      </c>
      <c r="K23" s="614">
        <v>-509</v>
      </c>
      <c r="L23" s="615">
        <v>-1.7399999999999999E-2</v>
      </c>
    </row>
    <row r="24" spans="1:12" ht="25.5" customHeight="1" thickBot="1" x14ac:dyDescent="0.25">
      <c r="A24" s="284" t="s">
        <v>81</v>
      </c>
      <c r="B24" s="544"/>
      <c r="C24" s="669">
        <v>10690</v>
      </c>
      <c r="D24" s="620">
        <v>10620</v>
      </c>
      <c r="E24" s="670">
        <v>21310</v>
      </c>
      <c r="F24" s="671">
        <v>10977</v>
      </c>
      <c r="G24" s="620">
        <v>10868</v>
      </c>
      <c r="H24" s="619">
        <v>21845</v>
      </c>
      <c r="I24" s="621">
        <v>-287</v>
      </c>
      <c r="J24" s="621">
        <v>-248</v>
      </c>
      <c r="K24" s="621">
        <v>-535</v>
      </c>
      <c r="L24" s="622">
        <v>-2.4500000000000001E-2</v>
      </c>
    </row>
    <row r="25" spans="1:12" ht="25.5" customHeight="1" thickBot="1" x14ac:dyDescent="0.25">
      <c r="A25" s="545" t="s">
        <v>123</v>
      </c>
      <c r="B25" s="546"/>
      <c r="C25" s="672">
        <v>160377</v>
      </c>
      <c r="D25" s="626">
        <v>156220</v>
      </c>
      <c r="E25" s="673">
        <v>316597</v>
      </c>
      <c r="F25" s="674">
        <v>163033</v>
      </c>
      <c r="G25" s="626">
        <v>158679</v>
      </c>
      <c r="H25" s="627">
        <v>321712</v>
      </c>
      <c r="I25" s="628">
        <v>-2656</v>
      </c>
      <c r="J25" s="628">
        <v>-2459</v>
      </c>
      <c r="K25" s="628">
        <v>-5115</v>
      </c>
      <c r="L25" s="481">
        <v>-1.5900000000000001E-2</v>
      </c>
    </row>
    <row r="26" spans="1:12" ht="25.5" customHeight="1" x14ac:dyDescent="0.2">
      <c r="A26" s="289" t="s">
        <v>82</v>
      </c>
      <c r="B26" s="542" t="s">
        <v>124</v>
      </c>
      <c r="C26" s="675">
        <v>115312</v>
      </c>
      <c r="D26" s="633">
        <v>121263</v>
      </c>
      <c r="E26" s="676">
        <v>236575</v>
      </c>
      <c r="F26" s="677">
        <v>116553</v>
      </c>
      <c r="G26" s="633">
        <v>122500</v>
      </c>
      <c r="H26" s="632">
        <v>239053</v>
      </c>
      <c r="I26" s="634">
        <v>-1241</v>
      </c>
      <c r="J26" s="634">
        <v>-1237</v>
      </c>
      <c r="K26" s="634">
        <v>-2478</v>
      </c>
      <c r="L26" s="635">
        <v>-1.04E-2</v>
      </c>
    </row>
    <row r="27" spans="1:12" ht="25.5" customHeight="1" x14ac:dyDescent="0.2">
      <c r="A27" s="283" t="s">
        <v>83</v>
      </c>
      <c r="B27" s="543"/>
      <c r="C27" s="665">
        <v>26020</v>
      </c>
      <c r="D27" s="608">
        <v>27146</v>
      </c>
      <c r="E27" s="666">
        <v>53166</v>
      </c>
      <c r="F27" s="667">
        <v>26688</v>
      </c>
      <c r="G27" s="608">
        <v>27938</v>
      </c>
      <c r="H27" s="607">
        <v>54626</v>
      </c>
      <c r="I27" s="614">
        <v>-668</v>
      </c>
      <c r="J27" s="614">
        <v>-792</v>
      </c>
      <c r="K27" s="614">
        <v>-1460</v>
      </c>
      <c r="L27" s="615">
        <v>-2.6700000000000002E-2</v>
      </c>
    </row>
    <row r="28" spans="1:12" ht="25.5" customHeight="1" x14ac:dyDescent="0.2">
      <c r="A28" s="91" t="s">
        <v>84</v>
      </c>
      <c r="B28" s="543"/>
      <c r="C28" s="665">
        <v>453</v>
      </c>
      <c r="D28" s="608">
        <v>424</v>
      </c>
      <c r="E28" s="666">
        <v>877</v>
      </c>
      <c r="F28" s="667">
        <v>508</v>
      </c>
      <c r="G28" s="608">
        <v>484</v>
      </c>
      <c r="H28" s="607">
        <v>992</v>
      </c>
      <c r="I28" s="614">
        <v>-55</v>
      </c>
      <c r="J28" s="614">
        <v>-60</v>
      </c>
      <c r="K28" s="614">
        <v>-115</v>
      </c>
      <c r="L28" s="615">
        <v>-0.1159</v>
      </c>
    </row>
    <row r="29" spans="1:12" ht="25.5" customHeight="1" thickBot="1" x14ac:dyDescent="0.25">
      <c r="A29" s="284" t="s">
        <v>85</v>
      </c>
      <c r="B29" s="544"/>
      <c r="C29" s="669">
        <v>697</v>
      </c>
      <c r="D29" s="620">
        <v>748</v>
      </c>
      <c r="E29" s="670">
        <v>1445</v>
      </c>
      <c r="F29" s="671">
        <v>781</v>
      </c>
      <c r="G29" s="620">
        <v>835</v>
      </c>
      <c r="H29" s="619">
        <v>1616</v>
      </c>
      <c r="I29" s="621">
        <v>-84</v>
      </c>
      <c r="J29" s="621">
        <v>-87</v>
      </c>
      <c r="K29" s="621">
        <v>-171</v>
      </c>
      <c r="L29" s="622">
        <v>-0.10580000000000001</v>
      </c>
    </row>
    <row r="30" spans="1:12" ht="25.5" customHeight="1" thickBot="1" x14ac:dyDescent="0.25">
      <c r="A30" s="545" t="s">
        <v>125</v>
      </c>
      <c r="B30" s="546"/>
      <c r="C30" s="672">
        <v>142482</v>
      </c>
      <c r="D30" s="626">
        <v>149581</v>
      </c>
      <c r="E30" s="673">
        <v>292063</v>
      </c>
      <c r="F30" s="674">
        <v>144530</v>
      </c>
      <c r="G30" s="626">
        <v>151757</v>
      </c>
      <c r="H30" s="627">
        <v>296287</v>
      </c>
      <c r="I30" s="628">
        <v>-2048</v>
      </c>
      <c r="J30" s="628">
        <v>-2176</v>
      </c>
      <c r="K30" s="628">
        <v>-4224</v>
      </c>
      <c r="L30" s="481">
        <v>-1.43E-2</v>
      </c>
    </row>
    <row r="31" spans="1:12" ht="25.5" customHeight="1" x14ac:dyDescent="0.2">
      <c r="A31" s="289" t="s">
        <v>86</v>
      </c>
      <c r="B31" s="542" t="s">
        <v>126</v>
      </c>
      <c r="C31" s="675">
        <v>34697</v>
      </c>
      <c r="D31" s="633">
        <v>36260</v>
      </c>
      <c r="E31" s="666">
        <v>70957</v>
      </c>
      <c r="F31" s="677">
        <v>34920</v>
      </c>
      <c r="G31" s="633">
        <v>36449</v>
      </c>
      <c r="H31" s="607">
        <v>71369</v>
      </c>
      <c r="I31" s="634">
        <v>-223</v>
      </c>
      <c r="J31" s="634">
        <v>-189</v>
      </c>
      <c r="K31" s="634">
        <v>-412</v>
      </c>
      <c r="L31" s="635">
        <v>-5.7999999999999996E-3</v>
      </c>
    </row>
    <row r="32" spans="1:12" ht="25.5" customHeight="1" x14ac:dyDescent="0.2">
      <c r="A32" s="283" t="s">
        <v>144</v>
      </c>
      <c r="B32" s="543"/>
      <c r="C32" s="665">
        <v>30497</v>
      </c>
      <c r="D32" s="608">
        <v>32025</v>
      </c>
      <c r="E32" s="666">
        <v>62522</v>
      </c>
      <c r="F32" s="667">
        <v>31675</v>
      </c>
      <c r="G32" s="608">
        <v>33284</v>
      </c>
      <c r="H32" s="607">
        <v>64959</v>
      </c>
      <c r="I32" s="614">
        <v>-1178</v>
      </c>
      <c r="J32" s="614">
        <v>-1259</v>
      </c>
      <c r="K32" s="614">
        <v>-2437</v>
      </c>
      <c r="L32" s="615">
        <v>-3.7499999999999999E-2</v>
      </c>
    </row>
    <row r="33" spans="1:12" ht="25.5" customHeight="1" x14ac:dyDescent="0.2">
      <c r="A33" s="91" t="s">
        <v>87</v>
      </c>
      <c r="B33" s="543"/>
      <c r="C33" s="665">
        <v>19121</v>
      </c>
      <c r="D33" s="608">
        <v>19560</v>
      </c>
      <c r="E33" s="666">
        <v>38681</v>
      </c>
      <c r="F33" s="667">
        <v>19777</v>
      </c>
      <c r="G33" s="608">
        <v>20355</v>
      </c>
      <c r="H33" s="607">
        <v>40132</v>
      </c>
      <c r="I33" s="614">
        <v>-656</v>
      </c>
      <c r="J33" s="614">
        <v>-795</v>
      </c>
      <c r="K33" s="614">
        <v>-1451</v>
      </c>
      <c r="L33" s="615">
        <v>-3.6200000000000003E-2</v>
      </c>
    </row>
    <row r="34" spans="1:12" ht="25.5" customHeight="1" x14ac:dyDescent="0.2">
      <c r="A34" s="91" t="s">
        <v>88</v>
      </c>
      <c r="B34" s="543"/>
      <c r="C34" s="665">
        <v>23154</v>
      </c>
      <c r="D34" s="608">
        <v>23976</v>
      </c>
      <c r="E34" s="666">
        <v>47130</v>
      </c>
      <c r="F34" s="667">
        <v>23903</v>
      </c>
      <c r="G34" s="608">
        <v>24917</v>
      </c>
      <c r="H34" s="607">
        <v>48820</v>
      </c>
      <c r="I34" s="614">
        <v>-749</v>
      </c>
      <c r="J34" s="614">
        <v>-941</v>
      </c>
      <c r="K34" s="614">
        <v>-1690</v>
      </c>
      <c r="L34" s="615">
        <v>-3.4599999999999999E-2</v>
      </c>
    </row>
    <row r="35" spans="1:12" ht="25.5" customHeight="1" x14ac:dyDescent="0.2">
      <c r="A35" s="91" t="s">
        <v>89</v>
      </c>
      <c r="B35" s="543"/>
      <c r="C35" s="665">
        <v>6173</v>
      </c>
      <c r="D35" s="608">
        <v>5950</v>
      </c>
      <c r="E35" s="666">
        <v>12123</v>
      </c>
      <c r="F35" s="667">
        <v>6148</v>
      </c>
      <c r="G35" s="608">
        <v>5973</v>
      </c>
      <c r="H35" s="607">
        <v>12121</v>
      </c>
      <c r="I35" s="614">
        <v>25</v>
      </c>
      <c r="J35" s="614">
        <v>-23</v>
      </c>
      <c r="K35" s="614">
        <v>2</v>
      </c>
      <c r="L35" s="615">
        <v>2.0000000000000001E-4</v>
      </c>
    </row>
    <row r="36" spans="1:12" ht="25.5" customHeight="1" x14ac:dyDescent="0.2">
      <c r="A36" s="91" t="s">
        <v>90</v>
      </c>
      <c r="B36" s="543"/>
      <c r="C36" s="665">
        <v>8937</v>
      </c>
      <c r="D36" s="608">
        <v>9214</v>
      </c>
      <c r="E36" s="666">
        <v>18151</v>
      </c>
      <c r="F36" s="667">
        <v>8691</v>
      </c>
      <c r="G36" s="608">
        <v>8981</v>
      </c>
      <c r="H36" s="607">
        <v>17672</v>
      </c>
      <c r="I36" s="614">
        <v>246</v>
      </c>
      <c r="J36" s="614">
        <v>233</v>
      </c>
      <c r="K36" s="614">
        <v>479</v>
      </c>
      <c r="L36" s="615">
        <v>2.7099999999999999E-2</v>
      </c>
    </row>
    <row r="37" spans="1:12" ht="25.5" customHeight="1" x14ac:dyDescent="0.2">
      <c r="A37" s="283" t="s">
        <v>91</v>
      </c>
      <c r="B37" s="543"/>
      <c r="C37" s="665">
        <v>2850</v>
      </c>
      <c r="D37" s="608">
        <v>2940</v>
      </c>
      <c r="E37" s="666">
        <v>5790</v>
      </c>
      <c r="F37" s="667">
        <v>3137</v>
      </c>
      <c r="G37" s="608">
        <v>3239</v>
      </c>
      <c r="H37" s="607">
        <v>6376</v>
      </c>
      <c r="I37" s="614">
        <v>-287</v>
      </c>
      <c r="J37" s="614">
        <v>-299</v>
      </c>
      <c r="K37" s="614">
        <v>-586</v>
      </c>
      <c r="L37" s="615">
        <v>-9.1899999999999996E-2</v>
      </c>
    </row>
    <row r="38" spans="1:12" ht="25.5" customHeight="1" x14ac:dyDescent="0.2">
      <c r="A38" s="283" t="s">
        <v>92</v>
      </c>
      <c r="B38" s="543"/>
      <c r="C38" s="665">
        <v>660</v>
      </c>
      <c r="D38" s="608">
        <v>743</v>
      </c>
      <c r="E38" s="666">
        <v>1403</v>
      </c>
      <c r="F38" s="667">
        <v>747</v>
      </c>
      <c r="G38" s="608">
        <v>852</v>
      </c>
      <c r="H38" s="607">
        <v>1599</v>
      </c>
      <c r="I38" s="614">
        <v>-87</v>
      </c>
      <c r="J38" s="614">
        <v>-109</v>
      </c>
      <c r="K38" s="614">
        <v>-196</v>
      </c>
      <c r="L38" s="615">
        <v>-0.1226</v>
      </c>
    </row>
    <row r="39" spans="1:12" ht="25.5" customHeight="1" x14ac:dyDescent="0.2">
      <c r="A39" s="283" t="s">
        <v>93</v>
      </c>
      <c r="B39" s="543"/>
      <c r="C39" s="665">
        <v>5245</v>
      </c>
      <c r="D39" s="608">
        <v>5403</v>
      </c>
      <c r="E39" s="666">
        <v>10648</v>
      </c>
      <c r="F39" s="667">
        <v>5413</v>
      </c>
      <c r="G39" s="608">
        <v>5647</v>
      </c>
      <c r="H39" s="607">
        <v>11060</v>
      </c>
      <c r="I39" s="614">
        <v>-168</v>
      </c>
      <c r="J39" s="614">
        <v>-244</v>
      </c>
      <c r="K39" s="614">
        <v>-412</v>
      </c>
      <c r="L39" s="615">
        <v>-3.73E-2</v>
      </c>
    </row>
    <row r="40" spans="1:12" ht="25.5" customHeight="1" x14ac:dyDescent="0.2">
      <c r="A40" s="91" t="s">
        <v>94</v>
      </c>
      <c r="B40" s="543"/>
      <c r="C40" s="665">
        <v>6135</v>
      </c>
      <c r="D40" s="608">
        <v>6479</v>
      </c>
      <c r="E40" s="666">
        <v>12614</v>
      </c>
      <c r="F40" s="667">
        <v>6530</v>
      </c>
      <c r="G40" s="608">
        <v>6885</v>
      </c>
      <c r="H40" s="607">
        <v>13415</v>
      </c>
      <c r="I40" s="614">
        <v>-395</v>
      </c>
      <c r="J40" s="614">
        <v>-406</v>
      </c>
      <c r="K40" s="614">
        <v>-801</v>
      </c>
      <c r="L40" s="615">
        <v>-5.9700000000000003E-2</v>
      </c>
    </row>
    <row r="41" spans="1:12" ht="25.5" customHeight="1" x14ac:dyDescent="0.2">
      <c r="A41" s="91" t="s">
        <v>95</v>
      </c>
      <c r="B41" s="543"/>
      <c r="C41" s="665">
        <v>2250</v>
      </c>
      <c r="D41" s="608">
        <v>2283</v>
      </c>
      <c r="E41" s="666">
        <v>4533</v>
      </c>
      <c r="F41" s="667">
        <v>2335</v>
      </c>
      <c r="G41" s="608">
        <v>2365</v>
      </c>
      <c r="H41" s="607">
        <v>4700</v>
      </c>
      <c r="I41" s="614">
        <v>-85</v>
      </c>
      <c r="J41" s="614">
        <v>-82</v>
      </c>
      <c r="K41" s="614">
        <v>-167</v>
      </c>
      <c r="L41" s="615">
        <v>-3.5499999999999997E-2</v>
      </c>
    </row>
    <row r="42" spans="1:12" ht="25.5" customHeight="1" x14ac:dyDescent="0.2">
      <c r="A42" s="91" t="s">
        <v>96</v>
      </c>
      <c r="B42" s="543"/>
      <c r="C42" s="665">
        <v>3920</v>
      </c>
      <c r="D42" s="608">
        <v>3852</v>
      </c>
      <c r="E42" s="666">
        <v>7772</v>
      </c>
      <c r="F42" s="667">
        <v>4009</v>
      </c>
      <c r="G42" s="608">
        <v>4029</v>
      </c>
      <c r="H42" s="607">
        <v>8038</v>
      </c>
      <c r="I42" s="614">
        <v>-89</v>
      </c>
      <c r="J42" s="614">
        <v>-177</v>
      </c>
      <c r="K42" s="614">
        <v>-266</v>
      </c>
      <c r="L42" s="615">
        <v>-3.3099999999999997E-2</v>
      </c>
    </row>
    <row r="43" spans="1:12" ht="25.5" customHeight="1" x14ac:dyDescent="0.2">
      <c r="A43" s="91" t="s">
        <v>97</v>
      </c>
      <c r="B43" s="543"/>
      <c r="C43" s="665">
        <v>2548</v>
      </c>
      <c r="D43" s="608">
        <v>2463</v>
      </c>
      <c r="E43" s="666">
        <v>5011</v>
      </c>
      <c r="F43" s="667">
        <v>2687</v>
      </c>
      <c r="G43" s="608">
        <v>2674</v>
      </c>
      <c r="H43" s="607">
        <v>5361</v>
      </c>
      <c r="I43" s="614">
        <v>-139</v>
      </c>
      <c r="J43" s="614">
        <v>-211</v>
      </c>
      <c r="K43" s="614">
        <v>-350</v>
      </c>
      <c r="L43" s="615">
        <v>-6.5299999999999997E-2</v>
      </c>
    </row>
    <row r="44" spans="1:12" ht="25.5" customHeight="1" x14ac:dyDescent="0.2">
      <c r="A44" s="91" t="s">
        <v>98</v>
      </c>
      <c r="B44" s="543"/>
      <c r="C44" s="665">
        <v>1389</v>
      </c>
      <c r="D44" s="608">
        <v>1420</v>
      </c>
      <c r="E44" s="666">
        <v>2809</v>
      </c>
      <c r="F44" s="667">
        <v>1450</v>
      </c>
      <c r="G44" s="608">
        <v>1508</v>
      </c>
      <c r="H44" s="607">
        <v>2958</v>
      </c>
      <c r="I44" s="614">
        <v>-61</v>
      </c>
      <c r="J44" s="614">
        <v>-88</v>
      </c>
      <c r="K44" s="614">
        <v>-149</v>
      </c>
      <c r="L44" s="615">
        <v>-5.04E-2</v>
      </c>
    </row>
    <row r="45" spans="1:12" ht="25.5" customHeight="1" thickBot="1" x14ac:dyDescent="0.25">
      <c r="A45" s="284" t="s">
        <v>99</v>
      </c>
      <c r="B45" s="544"/>
      <c r="C45" s="669">
        <v>5281</v>
      </c>
      <c r="D45" s="620">
        <v>5431</v>
      </c>
      <c r="E45" s="666">
        <v>10712</v>
      </c>
      <c r="F45" s="671">
        <v>5629</v>
      </c>
      <c r="G45" s="620">
        <v>5824</v>
      </c>
      <c r="H45" s="607">
        <v>11453</v>
      </c>
      <c r="I45" s="621">
        <v>-348</v>
      </c>
      <c r="J45" s="621">
        <v>-393</v>
      </c>
      <c r="K45" s="621">
        <v>-741</v>
      </c>
      <c r="L45" s="622">
        <v>-6.4699999999999994E-2</v>
      </c>
    </row>
    <row r="46" spans="1:12" ht="25.5" customHeight="1" thickBot="1" x14ac:dyDescent="0.25">
      <c r="A46" s="545" t="s">
        <v>127</v>
      </c>
      <c r="B46" s="546"/>
      <c r="C46" s="672">
        <v>152857</v>
      </c>
      <c r="D46" s="626">
        <v>157999</v>
      </c>
      <c r="E46" s="673">
        <v>310856</v>
      </c>
      <c r="F46" s="674">
        <v>157051</v>
      </c>
      <c r="G46" s="626">
        <v>162982</v>
      </c>
      <c r="H46" s="627">
        <v>320033</v>
      </c>
      <c r="I46" s="628">
        <v>-4194</v>
      </c>
      <c r="J46" s="628">
        <v>-4983</v>
      </c>
      <c r="K46" s="628">
        <v>-9177</v>
      </c>
      <c r="L46" s="481">
        <v>-2.87E-2</v>
      </c>
    </row>
    <row r="47" spans="1:12" ht="25.5" customHeight="1" thickBot="1" x14ac:dyDescent="0.25">
      <c r="A47" s="545" t="s">
        <v>100</v>
      </c>
      <c r="B47" s="547"/>
      <c r="C47" s="625">
        <v>780881</v>
      </c>
      <c r="D47" s="626">
        <v>804236</v>
      </c>
      <c r="E47" s="627">
        <v>1585117</v>
      </c>
      <c r="F47" s="625">
        <v>796968</v>
      </c>
      <c r="G47" s="626">
        <v>821519</v>
      </c>
      <c r="H47" s="627">
        <v>1618487</v>
      </c>
      <c r="I47" s="628">
        <v>-16087</v>
      </c>
      <c r="J47" s="628">
        <v>-17283</v>
      </c>
      <c r="K47" s="628">
        <v>-33370</v>
      </c>
      <c r="L47" s="481">
        <v>-2.06E-2</v>
      </c>
    </row>
    <row r="48" spans="1:12" ht="18.45" customHeight="1" x14ac:dyDescent="0.2">
      <c r="A48" s="418" t="s">
        <v>131</v>
      </c>
      <c r="B48" s="419" t="s">
        <v>53</v>
      </c>
      <c r="C48" s="678"/>
      <c r="D48" s="678"/>
      <c r="E48" s="678"/>
      <c r="F48" s="678"/>
      <c r="G48" s="678"/>
      <c r="H48" s="678"/>
      <c r="I48" s="678"/>
      <c r="J48" s="678"/>
      <c r="K48" s="678"/>
      <c r="L48" s="678"/>
    </row>
    <row r="49" spans="1:12" ht="18.45" customHeight="1" x14ac:dyDescent="0.2">
      <c r="A49" s="420" t="s">
        <v>136</v>
      </c>
      <c r="B49" s="5" t="s">
        <v>140</v>
      </c>
      <c r="C49" s="678"/>
      <c r="D49" s="678"/>
      <c r="E49" s="678"/>
      <c r="F49" s="678"/>
      <c r="G49" s="678"/>
      <c r="H49" s="678"/>
      <c r="I49" s="678"/>
      <c r="J49" s="678"/>
      <c r="K49" s="678"/>
      <c r="L49" s="678"/>
    </row>
    <row r="50" spans="1:12" ht="18.45" customHeight="1" x14ac:dyDescent="0.2">
      <c r="B50" s="5" t="s">
        <v>139</v>
      </c>
      <c r="C50" s="678"/>
      <c r="D50" s="678"/>
      <c r="E50" s="678"/>
      <c r="F50" s="678"/>
      <c r="G50" s="678"/>
      <c r="H50" s="678"/>
      <c r="I50" s="678"/>
      <c r="J50" s="678"/>
      <c r="K50" s="678"/>
      <c r="L50" s="678"/>
    </row>
    <row r="52" spans="1:12" ht="12" customHeight="1" x14ac:dyDescent="0.2"/>
    <row r="53" spans="1:12" ht="12" customHeight="1" x14ac:dyDescent="0.2"/>
    <row r="54" spans="1:12" ht="12" customHeight="1" x14ac:dyDescent="0.2"/>
    <row r="55" spans="1:12" ht="12" customHeight="1" x14ac:dyDescent="0.2"/>
    <row r="56" spans="1:12" ht="12" customHeight="1" x14ac:dyDescent="0.2"/>
    <row r="57" spans="1:12" ht="12" customHeight="1" x14ac:dyDescent="0.2"/>
    <row r="58" spans="1:12" ht="12" customHeight="1" x14ac:dyDescent="0.2"/>
    <row r="59" spans="1:12" ht="12" customHeight="1" x14ac:dyDescent="0.2"/>
    <row r="60" spans="1:12" ht="12" customHeight="1" x14ac:dyDescent="0.2"/>
    <row r="61" spans="1:12" ht="12" customHeight="1" x14ac:dyDescent="0.2"/>
    <row r="62" spans="1:12" ht="12" customHeight="1" x14ac:dyDescent="0.2"/>
    <row r="63" spans="1:12" ht="12" customHeight="1" x14ac:dyDescent="0.2"/>
    <row r="64" spans="1:12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</sheetData>
  <mergeCells count="18">
    <mergeCell ref="B13:B16"/>
    <mergeCell ref="A46:B46"/>
    <mergeCell ref="A47:B47"/>
    <mergeCell ref="A4:A5"/>
    <mergeCell ref="B4:B5"/>
    <mergeCell ref="A17:B17"/>
    <mergeCell ref="B18:B24"/>
    <mergeCell ref="A25:B25"/>
    <mergeCell ref="B26:B29"/>
    <mergeCell ref="A30:B30"/>
    <mergeCell ref="B31:B45"/>
    <mergeCell ref="I4:L4"/>
    <mergeCell ref="B6:B11"/>
    <mergeCell ref="A12:B12"/>
    <mergeCell ref="F2:G2"/>
    <mergeCell ref="A2:E2"/>
    <mergeCell ref="C4:E4"/>
    <mergeCell ref="F4:H4"/>
  </mergeCells>
  <phoneticPr fontId="4"/>
  <pageMargins left="0.78740157480314965" right="0.32" top="0.51181102362204722" bottom="0.51181102362204722" header="0.51181102362204722" footer="0.51181102362204722"/>
  <pageSetup paperSize="9" scale="64" orientation="portrait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国内</vt:lpstr>
      <vt:lpstr>国内(小選挙区別) </vt:lpstr>
      <vt:lpstr>在外</vt:lpstr>
      <vt:lpstr>在外(小選挙区別) </vt:lpstr>
      <vt:lpstr>国内＋在外</vt:lpstr>
      <vt:lpstr>国内＋在外(小選挙区別)</vt:lpstr>
      <vt:lpstr>国内!Print_Area</vt:lpstr>
      <vt:lpstr>'国内(小選挙区別) '!Print_Area</vt:lpstr>
      <vt:lpstr>'国内＋在外'!Print_Area</vt:lpstr>
      <vt:lpstr>'国内＋在外(小選挙区別)'!Print_Area</vt:lpstr>
      <vt:lpstr>在外!Print_Area</vt:lpstr>
      <vt:lpstr>'在外(小選挙区別)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2024-10-15T08:59:14Z</dcterms:created>
  <dcterms:modified xsi:type="dcterms:W3CDTF">2024-12-19T23:39:31Z</dcterms:modified>
</cp:coreProperties>
</file>